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1803ld001\都市政策課共有\★駐車場★\し　照会回答\R6年度\R7.2.18〆_【確認依頼：218(火)まで】経営比較分析表について\02_回答\"/>
    </mc:Choice>
  </mc:AlternateContent>
  <workbookProtection workbookAlgorithmName="SHA-512" workbookHashValue="Y7Fdx1wdZ3f1ebYRDmMBu+VbFjxxAESJUpC6ZoAZEO9NO3u+q2DWiB2GTrauPn+AMlqWGvLUZVj4UrYVfIjmwQ==" workbookSaltValue="YnsM+did+ZCzEuXPYA/ScQ=="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BX7" i="5"/>
  <c r="BW7" i="5"/>
  <c r="BV7" i="5"/>
  <c r="JC53" i="4" s="1"/>
  <c r="BU7" i="5"/>
  <c r="BT7" i="5"/>
  <c r="BS7" i="5"/>
  <c r="BR7" i="5"/>
  <c r="BQ7" i="5"/>
  <c r="BO7" i="5"/>
  <c r="BN7" i="5"/>
  <c r="BM7" i="5"/>
  <c r="BL7" i="5"/>
  <c r="FE53" i="4" s="1"/>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BZ32" i="4" s="1"/>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LH53" i="4"/>
  <c r="KO53" i="4"/>
  <c r="JV53" i="4"/>
  <c r="HJ53" i="4"/>
  <c r="GQ53" i="4"/>
  <c r="FX53" i="4"/>
  <c r="EL53" i="4"/>
  <c r="CS53" i="4"/>
  <c r="BZ53" i="4"/>
  <c r="BG53" i="4"/>
  <c r="AN53" i="4"/>
  <c r="U53" i="4"/>
  <c r="MA52" i="4"/>
  <c r="LH52" i="4"/>
  <c r="KO52" i="4"/>
  <c r="JV52" i="4"/>
  <c r="JC52" i="4"/>
  <c r="HJ52" i="4"/>
  <c r="GQ52" i="4"/>
  <c r="FX52" i="4"/>
  <c r="FE52" i="4"/>
  <c r="EL52" i="4"/>
  <c r="CS52" i="4"/>
  <c r="BZ52" i="4"/>
  <c r="BG52" i="4"/>
  <c r="U52" i="4"/>
  <c r="MA32" i="4"/>
  <c r="LH32" i="4"/>
  <c r="KO32" i="4"/>
  <c r="JC32" i="4"/>
  <c r="HJ32" i="4"/>
  <c r="GQ32" i="4"/>
  <c r="FE32" i="4"/>
  <c r="EL32" i="4"/>
  <c r="CS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<sst xmlns="http://schemas.openxmlformats.org/spreadsheetml/2006/main" count="278" uniqueCount="143">
  <si>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</si>
  <si>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</si>
  <si>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</si>
  <si>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</si>
  <si>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</si>
  <si>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</si>
  <si>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</si>
  <si>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</si>
  <si>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</si>
  <si>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</si>
  <si>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</si>
  <si>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</si>
  <si>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</si>
  <si>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</si>
  <si>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</si>
  <si>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</si>
  <si>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</si>
  <si>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</si>
  <si>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</si>
  <si>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</si>
  <si>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</si>
  <si>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</si>
  <si>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</si>
  <si>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</si>
  <si>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</si>
  <si>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</si>
  <si>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</si>
  <si>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</si>
  <si>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</si>
  <si>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</si>
  <si>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</si>
  <si>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</si>
  <si>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</si>
  <si>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</si>
  <si>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</si>
  <si>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</si>
  <si>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</si>
  <si>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</si>
  <si>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</si>
  <si>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</si>
  <si>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</si>
  <si>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</si>
  <si>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</si>
  <si>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</si>
  <si>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</si>
  <si>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</si>
  <si>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</si>
  <si>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</si>
  <si>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</si>
  <si>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</si>
  <si>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</si>
  <si>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</si>
  <si>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</si>
  <si>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</si>
  <si>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</si>
  <si>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</si>
  <si>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</si>
  <si>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</si>
  <si>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</si>
  <si>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</si>
  <si>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</si>
  <si>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</si>
  <si>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</si>
  <si>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</si>
  <si>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</si>
  <si>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</si>
  <si>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</si>
  <si>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</si>
  <si>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</si>
  <si>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</si>
  <si>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</si>
  <si>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</si>
  <si>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</si>
  <si>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</si>
  <si>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</si>
  <si>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</si>
  <si>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</si>
  <si>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</si>
  <si>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</si>
  <si>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</si>
  <si>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</si>
  <si>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</si>
  <si>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</si>
  <si>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</si>
  <si>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</si>
  <si>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</si>
  <si>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</si>
  <si>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</si>
  <si>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</si>
  <si>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</si>
  <si>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</si>
  <si>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</si>
  <si>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</si>
  <si>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</si>
  <si>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</si>
  <si>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</si>
  <si>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</si>
  <si>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</si>
  <si>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</si>
  <si>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</si>
  <si>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</si>
  <si>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</si>
  <si>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</si>
  <si>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当該値(N-3)</t>
    <phoneticPr fontId="5"/>
  </si>
  <si>
    <t>当該値(N-1)</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</si>
  <si>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</si>
  <si>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</si>
  <si>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</si>
  <si>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</si>
  <si>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</si>
  <si>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</si>
  <si>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</si>
  <si>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</si>
  <si>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</si>
  <si>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</si>
  <si>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</si>
  <si>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</si>
  <si>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</si>
  <si>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</si>
  <si>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</si>
  <si>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</si>
  <si>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青森県　八戸市</t>
  </si>
  <si>
    <t>八戸市中央駐車場</t>
  </si>
  <si>
    <t>法非適用</t>
  </si>
  <si>
    <t>駐車場整備事業</t>
  </si>
  <si>
    <t>-</t>
  </si>
  <si>
    <t>Ａ１Ｂ２</t>
  </si>
  <si>
    <t>非設置</t>
  </si>
  <si>
    <t>該当数値なし</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</si>
  <si>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</si>
  <si>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</si>
  <si>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</si>
  <si>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</si>
  <si>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</si>
  <si>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</si>
  <si>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</si>
  <si>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</si>
  <si>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</si>
  <si>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</si>
  <si>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当該価格は、令和４年度と同額であったが、周辺の八戸市中心街の地価は令和元年度から下落傾向にあるため、今後、当該駐車場の地価も下落していくと予想される。
⑩企業債残高対料金収入比率
　前年度より収入が増加したため、数値は減少したが、今後も債務が減るまでは高い数値が続くと予想される。</t>
    <phoneticPr fontId="5"/>
  </si>
  <si>
    <t>⑪稼働率
　令和５年度は、前年度よりも利用台数が減少したため数値が減少した。当該駐車場の利用は来庁者の時間貸利用が主なものであるが、窓口業務の改善等により来庁不要の手続きが増えていることもあり、今後も時間貸の利用台数は減少していくと予想される。そのため、今後は定期貸の利用台数増加を目指し、PR活動の強化等に努めていく。</t>
    <rPh sb="1" eb="4">
      <t>カドウリツ</t>
    </rPh>
    <rPh sb="24" eb="26">
      <t>ゲンショウ</t>
    </rPh>
    <rPh sb="33" eb="35">
      <t>ゲンショウ</t>
    </rPh>
    <rPh sb="38" eb="40">
      <t>トウガイ</t>
    </rPh>
    <rPh sb="40" eb="43">
      <t>チュウシャジョウ</t>
    </rPh>
    <rPh sb="44" eb="46">
      <t>リヨウ</t>
    </rPh>
    <rPh sb="47" eb="50">
      <t>ライチョウシャ</t>
    </rPh>
    <rPh sb="51" eb="53">
      <t>ジカン</t>
    </rPh>
    <rPh sb="53" eb="54">
      <t>ガ</t>
    </rPh>
    <rPh sb="54" eb="56">
      <t>リヨウ</t>
    </rPh>
    <rPh sb="57" eb="58">
      <t>オモ</t>
    </rPh>
    <rPh sb="66" eb="68">
      <t>マドグチ</t>
    </rPh>
    <rPh sb="68" eb="70">
      <t>ギョウム</t>
    </rPh>
    <rPh sb="71" eb="73">
      <t>カイゼン</t>
    </rPh>
    <rPh sb="73" eb="74">
      <t>トウ</t>
    </rPh>
    <rPh sb="77" eb="79">
      <t>ライチョウ</t>
    </rPh>
    <rPh sb="79" eb="81">
      <t>フヨウ</t>
    </rPh>
    <rPh sb="82" eb="84">
      <t>テツヅ</t>
    </rPh>
    <rPh sb="86" eb="87">
      <t>フ</t>
    </rPh>
    <rPh sb="97" eb="99">
      <t>コンゴ</t>
    </rPh>
    <rPh sb="100" eb="102">
      <t>ジカン</t>
    </rPh>
    <rPh sb="102" eb="103">
      <t>カ</t>
    </rPh>
    <rPh sb="104" eb="108">
      <t>リヨウダイスウ</t>
    </rPh>
    <rPh sb="109" eb="111">
      <t>ゲンショウ</t>
    </rPh>
    <rPh sb="116" eb="118">
      <t>ヨソウ</t>
    </rPh>
    <rPh sb="127" eb="129">
      <t>コンゴ</t>
    </rPh>
    <rPh sb="130" eb="132">
      <t>テイキ</t>
    </rPh>
    <rPh sb="132" eb="133">
      <t>カ</t>
    </rPh>
    <rPh sb="134" eb="136">
      <t>リヨウ</t>
    </rPh>
    <rPh sb="136" eb="138">
      <t>ダイスウ</t>
    </rPh>
    <rPh sb="138" eb="140">
      <t>ゾウカ</t>
    </rPh>
    <rPh sb="141" eb="143">
      <t>メザ</t>
    </rPh>
    <rPh sb="147" eb="149">
      <t>カツドウ</t>
    </rPh>
    <rPh sb="150" eb="152">
      <t>キョウカ</t>
    </rPh>
    <rPh sb="152" eb="153">
      <t>トウ</t>
    </rPh>
    <rPh sb="154" eb="155">
      <t>ツト</t>
    </rPh>
    <phoneticPr fontId="5"/>
  </si>
  <si>
    <t>　今後、改築事業の借入金を完済する令和20年度まで一般会計繰入金が発生すると考えられることから、一般会計繰入金をできる限り抑えるよう、定期貸の利用台数を増やす等の収入改善や、維持管理費の削減等に努めていく。</t>
    <rPh sb="67" eb="69">
      <t>テイキ</t>
    </rPh>
    <rPh sb="69" eb="70">
      <t>カ</t>
    </rPh>
    <rPh sb="71" eb="73">
      <t>リヨウ</t>
    </rPh>
    <rPh sb="73" eb="75">
      <t>ダイスウ</t>
    </rPh>
    <rPh sb="76" eb="77">
      <t>フ</t>
    </rPh>
    <rPh sb="79" eb="80">
      <t>トウ</t>
    </rPh>
    <rPh sb="81" eb="83">
      <t>シュウニュウ</t>
    </rPh>
    <phoneticPr fontId="5"/>
  </si>
  <si>
    <t>①収益的収支比率
　前年度に引き続き黒字となったが、前年度より費用が増加したことにより数値が減少した。改築事業の借入金の返還がピークを迎え一般会計繰入金が増加し消費税額も増加したことによるものだが、改築事業の借入金を完済する令和20年度まで一般会計繰入金が発生すると考えられることから、今後も同程度の数値になると予想される。
②他会計補助金比率
　前年度より繰入金が減ったことにより、数値が減少した。改築事業費の借入金を完済する令和20年度まで、同程度の数値が続くと予想される。
④売上高ＧＯＰ比率
　前年度より費用が増加したことにより数値が減少した。改築事業費の借入金を完済する令和20年度まで同程度の数値が続くと予想される。
⑤EBITDA
　前年度より費用が増加したことにより数値が減少した。改築事業費の借入金を完済する令和20年度まで同程度の数値が続くと予想される。</t>
    <rPh sb="10" eb="13">
      <t>ゼンネンド</t>
    </rPh>
    <rPh sb="14" eb="15">
      <t>ヒ</t>
    </rPh>
    <rPh sb="16" eb="17">
      <t>ツヅ</t>
    </rPh>
    <rPh sb="18" eb="20">
      <t>クロジ</t>
    </rPh>
    <rPh sb="26" eb="29">
      <t>ゼンネンド</t>
    </rPh>
    <rPh sb="31" eb="33">
      <t>ヒヨウ</t>
    </rPh>
    <rPh sb="34" eb="36">
      <t>ゾウカ</t>
    </rPh>
    <rPh sb="43" eb="45">
      <t>スウチ</t>
    </rPh>
    <rPh sb="46" eb="48">
      <t>ゲンショウ</t>
    </rPh>
    <rPh sb="99" eb="100">
      <t>カイ</t>
    </rPh>
    <rPh sb="179" eb="182">
      <t>クリイレキン</t>
    </rPh>
    <rPh sb="183" eb="184">
      <t>ヘ</t>
    </rPh>
    <rPh sb="195" eb="197">
      <t>ゲンショウ</t>
    </rPh>
    <rPh sb="251" eb="252">
      <t>ゼン</t>
    </rPh>
    <rPh sb="329" eb="331">
      <t>ヒヨウ</t>
    </rPh>
    <rPh sb="344" eb="346">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</si>
</sst>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271.10000000000002</c:v>
                </c:pt>
                <c:pt idx="1">
                  <c:v>144.4</c:v>
                </c:pt>
                <c:pt idx="2">
                  <c:v>98.8</c:v>
                </c:pt>
                <c:pt idx="3">
                  <c:v>118.3</c:v>
                </c:pt>
                <c:pt idx="4">
                  <c:v>109.7</c:v>
                </c:pt>
              </c:numCache>
            </c:numRef>
          </c:val>
          <c:extLst>
            <c:ext xmlns:c16="http://schemas.microsoft.com/office/drawing/2014/chart" uri="{C3380CC4-5D6E-409C-BE32-E72D297353CC}">
              <c16:uniqueId val="{00000000-1946-4B30-88AD-2D8185B5994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166.4</c:v>
                </c:pt>
                <c:pt idx="2">
                  <c:v>177.9</c:v>
                </c:pt>
                <c:pt idx="3">
                  <c:v>183.3</c:v>
                </c:pt>
                <c:pt idx="4">
                  <c:v>186.3</c:v>
                </c:pt>
              </c:numCache>
            </c:numRef>
          </c:val>
          <c:smooth val="0"/>
          <c:extLst>
            <c:ext xmlns:c16="http://schemas.microsoft.com/office/drawing/2014/chart" uri="{C3380CC4-5D6E-409C-BE32-E72D297353CC}">
              <c16:uniqueId val="{00000001-1946-4B30-88AD-2D8185B5994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1811.6</c:v>
                </c:pt>
                <c:pt idx="1">
                  <c:v>2239.9</c:v>
                </c:pt>
                <c:pt idx="2">
                  <c:v>2212.1</c:v>
                </c:pt>
                <c:pt idx="3">
                  <c:v>1755.5</c:v>
                </c:pt>
                <c:pt idx="4">
                  <c:v>1601.9</c:v>
                </c:pt>
              </c:numCache>
            </c:numRef>
          </c:val>
          <c:extLst>
            <c:ext xmlns:c16="http://schemas.microsoft.com/office/drawing/2014/chart" uri="{C3380CC4-5D6E-409C-BE32-E72D297353CC}">
              <c16:uniqueId val="{00000000-9BB4-42F3-9694-89E8E58CDA8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69.3</c:v>
                </c:pt>
                <c:pt idx="2">
                  <c:v>93</c:v>
                </c:pt>
                <c:pt idx="3">
                  <c:v>141.1</c:v>
                </c:pt>
                <c:pt idx="4">
                  <c:v>333.3</c:v>
                </c:pt>
              </c:numCache>
            </c:numRef>
          </c:val>
          <c:smooth val="0"/>
          <c:extLst>
            <c:ext xmlns:c16="http://schemas.microsoft.com/office/drawing/2014/chart" uri="{C3380CC4-5D6E-409C-BE32-E72D297353CC}">
              <c16:uniqueId val="{00000001-9BB4-42F3-9694-89E8E58CDA8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CE6-4146-A0D1-3463E393AB5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CE6-4146-A0D1-3463E393AB5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9A79-4037-929D-368D13E9D62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A79-4037-929D-368D13E9D62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12.8</c:v>
                </c:pt>
                <c:pt idx="3">
                  <c:v>53.6</c:v>
                </c:pt>
                <c:pt idx="4">
                  <c:v>47.7</c:v>
                </c:pt>
              </c:numCache>
            </c:numRef>
          </c:val>
          <c:extLst>
            <c:ext xmlns:c16="http://schemas.microsoft.com/office/drawing/2014/chart" uri="{C3380CC4-5D6E-409C-BE32-E72D297353CC}">
              <c16:uniqueId val="{00000000-B1EC-4E19-A764-904E6024D2F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9.9</c:v>
                </c:pt>
                <c:pt idx="2">
                  <c:v>5.0999999999999996</c:v>
                </c:pt>
                <c:pt idx="3">
                  <c:v>5.6</c:v>
                </c:pt>
                <c:pt idx="4">
                  <c:v>7.6</c:v>
                </c:pt>
              </c:numCache>
            </c:numRef>
          </c:val>
          <c:smooth val="0"/>
          <c:extLst>
            <c:ext xmlns:c16="http://schemas.microsoft.com/office/drawing/2014/chart" uri="{C3380CC4-5D6E-409C-BE32-E72D297353CC}">
              <c16:uniqueId val="{00000001-B1EC-4E19-A764-904E6024D2F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38</c:v>
                </c:pt>
                <c:pt idx="3">
                  <c:v>226</c:v>
                </c:pt>
                <c:pt idx="4">
                  <c:v>219</c:v>
                </c:pt>
              </c:numCache>
            </c:numRef>
          </c:val>
          <c:extLst>
            <c:ext xmlns:c16="http://schemas.microsoft.com/office/drawing/2014/chart" uri="{C3380CC4-5D6E-409C-BE32-E72D297353CC}">
              <c16:uniqueId val="{00000000-C318-460C-9B73-AC25C0E12DA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260</c:v>
                </c:pt>
                <c:pt idx="2">
                  <c:v>15564</c:v>
                </c:pt>
                <c:pt idx="3">
                  <c:v>28</c:v>
                </c:pt>
                <c:pt idx="4">
                  <c:v>23</c:v>
                </c:pt>
              </c:numCache>
            </c:numRef>
          </c:val>
          <c:smooth val="0"/>
          <c:extLst>
            <c:ext xmlns:c16="http://schemas.microsoft.com/office/drawing/2014/chart" uri="{C3380CC4-5D6E-409C-BE32-E72D297353CC}">
              <c16:uniqueId val="{00000001-C318-460C-9B73-AC25C0E12DA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208.7</c:v>
                </c:pt>
                <c:pt idx="1">
                  <c:v>182.1</c:v>
                </c:pt>
                <c:pt idx="2">
                  <c:v>181.7</c:v>
                </c:pt>
                <c:pt idx="3">
                  <c:v>205</c:v>
                </c:pt>
                <c:pt idx="4">
                  <c:v>201.6</c:v>
                </c:pt>
              </c:numCache>
            </c:numRef>
          </c:val>
          <c:extLst>
            <c:ext xmlns:c16="http://schemas.microsoft.com/office/drawing/2014/chart" uri="{C3380CC4-5D6E-409C-BE32-E72D297353CC}">
              <c16:uniqueId val="{00000000-D174-4420-990D-B890E11619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D174-4420-990D-B890E116192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60.6</c:v>
                </c:pt>
                <c:pt idx="1">
                  <c:v>55</c:v>
                </c:pt>
                <c:pt idx="2">
                  <c:v>57.3</c:v>
                </c:pt>
                <c:pt idx="3">
                  <c:v>77.099999999999994</c:v>
                </c:pt>
                <c:pt idx="4">
                  <c:v>70.900000000000006</c:v>
                </c:pt>
              </c:numCache>
            </c:numRef>
          </c:val>
          <c:extLst>
            <c:ext xmlns:c16="http://schemas.microsoft.com/office/drawing/2014/chart" uri="{C3380CC4-5D6E-409C-BE32-E72D297353CC}">
              <c16:uniqueId val="{00000000-1FCE-42F9-B5A6-BE43B3B4B7D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-15.8</c:v>
                </c:pt>
                <c:pt idx="2">
                  <c:v>5</c:v>
                </c:pt>
                <c:pt idx="3">
                  <c:v>18.399999999999999</c:v>
                </c:pt>
                <c:pt idx="4">
                  <c:v>6.9</c:v>
                </c:pt>
              </c:numCache>
            </c:numRef>
          </c:val>
          <c:smooth val="0"/>
          <c:extLst>
            <c:ext xmlns:c16="http://schemas.microsoft.com/office/drawing/2014/chart" uri="{C3380CC4-5D6E-409C-BE32-E72D297353CC}">
              <c16:uniqueId val="{00000001-1FCE-42F9-B5A6-BE43B3B4B7D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115831</c:v>
                </c:pt>
                <c:pt idx="1">
                  <c:v>37250</c:v>
                </c:pt>
                <c:pt idx="2">
                  <c:v>39755</c:v>
                </c:pt>
                <c:pt idx="3">
                  <c:v>52091</c:v>
                </c:pt>
                <c:pt idx="4">
                  <c:v>45862</c:v>
                </c:pt>
              </c:numCache>
            </c:numRef>
          </c:val>
          <c:extLst>
            <c:ext xmlns:c16="http://schemas.microsoft.com/office/drawing/2014/chart" uri="{C3380CC4-5D6E-409C-BE32-E72D297353CC}">
              <c16:uniqueId val="{00000000-D565-4281-8D85-0A3AEF8450D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13494</c:v>
                </c:pt>
                <c:pt idx="2">
                  <c:v>17746</c:v>
                </c:pt>
                <c:pt idx="3">
                  <c:v>17293</c:v>
                </c:pt>
                <c:pt idx="4">
                  <c:v>18662</c:v>
                </c:pt>
              </c:numCache>
            </c:numRef>
          </c:val>
          <c:smooth val="0"/>
          <c:extLst>
            <c:ext xmlns:c16="http://schemas.microsoft.com/office/drawing/2014/chart" uri="{C3380CC4-5D6E-409C-BE32-E72D297353CC}">
              <c16:uniqueId val="{00000001-D565-4281-8D85-0A3AEF8450D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11" sqref="ND11:NR1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青森県八戸市　八戸市中央駐車場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12001</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129</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立体式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47</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436</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160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142</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271.10000000000002</v>
      </c>
      <c r="V31" s="98"/>
      <c r="W31" s="98"/>
      <c r="X31" s="98"/>
      <c r="Y31" s="98"/>
      <c r="Z31" s="98"/>
      <c r="AA31" s="98"/>
      <c r="AB31" s="98"/>
      <c r="AC31" s="98"/>
      <c r="AD31" s="98"/>
      <c r="AE31" s="98"/>
      <c r="AF31" s="98"/>
      <c r="AG31" s="98"/>
      <c r="AH31" s="98"/>
      <c r="AI31" s="98"/>
      <c r="AJ31" s="98"/>
      <c r="AK31" s="98"/>
      <c r="AL31" s="98"/>
      <c r="AM31" s="98"/>
      <c r="AN31" s="98">
        <f>データ!Z7</f>
        <v>144.4</v>
      </c>
      <c r="AO31" s="98"/>
      <c r="AP31" s="98"/>
      <c r="AQ31" s="98"/>
      <c r="AR31" s="98"/>
      <c r="AS31" s="98"/>
      <c r="AT31" s="98"/>
      <c r="AU31" s="98"/>
      <c r="AV31" s="98"/>
      <c r="AW31" s="98"/>
      <c r="AX31" s="98"/>
      <c r="AY31" s="98"/>
      <c r="AZ31" s="98"/>
      <c r="BA31" s="98"/>
      <c r="BB31" s="98"/>
      <c r="BC31" s="98"/>
      <c r="BD31" s="98"/>
      <c r="BE31" s="98"/>
      <c r="BF31" s="98"/>
      <c r="BG31" s="98">
        <f>データ!AA7</f>
        <v>98.8</v>
      </c>
      <c r="BH31" s="98"/>
      <c r="BI31" s="98"/>
      <c r="BJ31" s="98"/>
      <c r="BK31" s="98"/>
      <c r="BL31" s="98"/>
      <c r="BM31" s="98"/>
      <c r="BN31" s="98"/>
      <c r="BO31" s="98"/>
      <c r="BP31" s="98"/>
      <c r="BQ31" s="98"/>
      <c r="BR31" s="98"/>
      <c r="BS31" s="98"/>
      <c r="BT31" s="98"/>
      <c r="BU31" s="98"/>
      <c r="BV31" s="98"/>
      <c r="BW31" s="98"/>
      <c r="BX31" s="98"/>
      <c r="BY31" s="98"/>
      <c r="BZ31" s="98">
        <f>データ!AB7</f>
        <v>118.3</v>
      </c>
      <c r="CA31" s="98"/>
      <c r="CB31" s="98"/>
      <c r="CC31" s="98"/>
      <c r="CD31" s="98"/>
      <c r="CE31" s="98"/>
      <c r="CF31" s="98"/>
      <c r="CG31" s="98"/>
      <c r="CH31" s="98"/>
      <c r="CI31" s="98"/>
      <c r="CJ31" s="98"/>
      <c r="CK31" s="98"/>
      <c r="CL31" s="98"/>
      <c r="CM31" s="98"/>
      <c r="CN31" s="98"/>
      <c r="CO31" s="98"/>
      <c r="CP31" s="98"/>
      <c r="CQ31" s="98"/>
      <c r="CR31" s="98"/>
      <c r="CS31" s="98">
        <f>データ!AC7</f>
        <v>109.7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12.8</v>
      </c>
      <c r="FY31" s="98"/>
      <c r="FZ31" s="98"/>
      <c r="GA31" s="98"/>
      <c r="GB31" s="98"/>
      <c r="GC31" s="98"/>
      <c r="GD31" s="98"/>
      <c r="GE31" s="98"/>
      <c r="GF31" s="98"/>
      <c r="GG31" s="98"/>
      <c r="GH31" s="98"/>
      <c r="GI31" s="98"/>
      <c r="GJ31" s="98"/>
      <c r="GK31" s="98"/>
      <c r="GL31" s="98"/>
      <c r="GM31" s="98"/>
      <c r="GN31" s="98"/>
      <c r="GO31" s="98"/>
      <c r="GP31" s="98"/>
      <c r="GQ31" s="98">
        <f>データ!AM7</f>
        <v>53.6</v>
      </c>
      <c r="GR31" s="98"/>
      <c r="GS31" s="98"/>
      <c r="GT31" s="98"/>
      <c r="GU31" s="98"/>
      <c r="GV31" s="98"/>
      <c r="GW31" s="98"/>
      <c r="GX31" s="98"/>
      <c r="GY31" s="98"/>
      <c r="GZ31" s="98"/>
      <c r="HA31" s="98"/>
      <c r="HB31" s="98"/>
      <c r="HC31" s="98"/>
      <c r="HD31" s="98"/>
      <c r="HE31" s="98"/>
      <c r="HF31" s="98"/>
      <c r="HG31" s="98"/>
      <c r="HH31" s="98"/>
      <c r="HI31" s="98"/>
      <c r="HJ31" s="98">
        <f>データ!AN7</f>
        <v>47.7</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208.7</v>
      </c>
      <c r="JD31" s="67"/>
      <c r="JE31" s="67"/>
      <c r="JF31" s="67"/>
      <c r="JG31" s="67"/>
      <c r="JH31" s="67"/>
      <c r="JI31" s="67"/>
      <c r="JJ31" s="67"/>
      <c r="JK31" s="67"/>
      <c r="JL31" s="67"/>
      <c r="JM31" s="67"/>
      <c r="JN31" s="67"/>
      <c r="JO31" s="67"/>
      <c r="JP31" s="67"/>
      <c r="JQ31" s="67"/>
      <c r="JR31" s="67"/>
      <c r="JS31" s="67"/>
      <c r="JT31" s="67"/>
      <c r="JU31" s="68"/>
      <c r="JV31" s="66">
        <f>データ!DL7</f>
        <v>182.1</v>
      </c>
      <c r="JW31" s="67"/>
      <c r="JX31" s="67"/>
      <c r="JY31" s="67"/>
      <c r="JZ31" s="67"/>
      <c r="KA31" s="67"/>
      <c r="KB31" s="67"/>
      <c r="KC31" s="67"/>
      <c r="KD31" s="67"/>
      <c r="KE31" s="67"/>
      <c r="KF31" s="67"/>
      <c r="KG31" s="67"/>
      <c r="KH31" s="67"/>
      <c r="KI31" s="67"/>
      <c r="KJ31" s="67"/>
      <c r="KK31" s="67"/>
      <c r="KL31" s="67"/>
      <c r="KM31" s="67"/>
      <c r="KN31" s="68"/>
      <c r="KO31" s="66">
        <f>データ!DM7</f>
        <v>181.7</v>
      </c>
      <c r="KP31" s="67"/>
      <c r="KQ31" s="67"/>
      <c r="KR31" s="67"/>
      <c r="KS31" s="67"/>
      <c r="KT31" s="67"/>
      <c r="KU31" s="67"/>
      <c r="KV31" s="67"/>
      <c r="KW31" s="67"/>
      <c r="KX31" s="67"/>
      <c r="KY31" s="67"/>
      <c r="KZ31" s="67"/>
      <c r="LA31" s="67"/>
      <c r="LB31" s="67"/>
      <c r="LC31" s="67"/>
      <c r="LD31" s="67"/>
      <c r="LE31" s="67"/>
      <c r="LF31" s="67"/>
      <c r="LG31" s="68"/>
      <c r="LH31" s="66">
        <f>データ!DN7</f>
        <v>205</v>
      </c>
      <c r="LI31" s="67"/>
      <c r="LJ31" s="67"/>
      <c r="LK31" s="67"/>
      <c r="LL31" s="67"/>
      <c r="LM31" s="67"/>
      <c r="LN31" s="67"/>
      <c r="LO31" s="67"/>
      <c r="LP31" s="67"/>
      <c r="LQ31" s="67"/>
      <c r="LR31" s="67"/>
      <c r="LS31" s="67"/>
      <c r="LT31" s="67"/>
      <c r="LU31" s="67"/>
      <c r="LV31" s="67"/>
      <c r="LW31" s="67"/>
      <c r="LX31" s="67"/>
      <c r="LY31" s="67"/>
      <c r="LZ31" s="68"/>
      <c r="MA31" s="66">
        <f>データ!DO7</f>
        <v>201.6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166.4</v>
      </c>
      <c r="AO32" s="98"/>
      <c r="AP32" s="98"/>
      <c r="AQ32" s="98"/>
      <c r="AR32" s="98"/>
      <c r="AS32" s="98"/>
      <c r="AT32" s="98"/>
      <c r="AU32" s="98"/>
      <c r="AV32" s="98"/>
      <c r="AW32" s="98"/>
      <c r="AX32" s="98"/>
      <c r="AY32" s="98"/>
      <c r="AZ32" s="98"/>
      <c r="BA32" s="98"/>
      <c r="BB32" s="98"/>
      <c r="BC32" s="98"/>
      <c r="BD32" s="98"/>
      <c r="BE32" s="98"/>
      <c r="BF32" s="98"/>
      <c r="BG32" s="98">
        <f>データ!AF7</f>
        <v>177.9</v>
      </c>
      <c r="BH32" s="98"/>
      <c r="BI32" s="98"/>
      <c r="BJ32" s="98"/>
      <c r="BK32" s="98"/>
      <c r="BL32" s="98"/>
      <c r="BM32" s="98"/>
      <c r="BN32" s="98"/>
      <c r="BO32" s="98"/>
      <c r="BP32" s="98"/>
      <c r="BQ32" s="98"/>
      <c r="BR32" s="98"/>
      <c r="BS32" s="98"/>
      <c r="BT32" s="98"/>
      <c r="BU32" s="98"/>
      <c r="BV32" s="98"/>
      <c r="BW32" s="98"/>
      <c r="BX32" s="98"/>
      <c r="BY32" s="98"/>
      <c r="BZ32" s="98">
        <f>データ!AG7</f>
        <v>183.3</v>
      </c>
      <c r="CA32" s="98"/>
      <c r="CB32" s="98"/>
      <c r="CC32" s="98"/>
      <c r="CD32" s="98"/>
      <c r="CE32" s="98"/>
      <c r="CF32" s="98"/>
      <c r="CG32" s="98"/>
      <c r="CH32" s="98"/>
      <c r="CI32" s="98"/>
      <c r="CJ32" s="98"/>
      <c r="CK32" s="98"/>
      <c r="CL32" s="98"/>
      <c r="CM32" s="98"/>
      <c r="CN32" s="98"/>
      <c r="CO32" s="98"/>
      <c r="CP32" s="98"/>
      <c r="CQ32" s="98"/>
      <c r="CR32" s="98"/>
      <c r="CS32" s="98">
        <f>データ!AH7</f>
        <v>186.3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5.6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140.30000000000001</v>
      </c>
      <c r="JW32" s="67"/>
      <c r="JX32" s="67"/>
      <c r="JY32" s="67"/>
      <c r="JZ32" s="67"/>
      <c r="KA32" s="67"/>
      <c r="KB32" s="67"/>
      <c r="KC32" s="67"/>
      <c r="KD32" s="67"/>
      <c r="KE32" s="67"/>
      <c r="KF32" s="67"/>
      <c r="KG32" s="67"/>
      <c r="KH32" s="67"/>
      <c r="KI32" s="67"/>
      <c r="KJ32" s="67"/>
      <c r="KK32" s="67"/>
      <c r="KL32" s="67"/>
      <c r="KM32" s="67"/>
      <c r="KN32" s="68"/>
      <c r="KO32" s="66">
        <f>データ!DR7</f>
        <v>147.30000000000001</v>
      </c>
      <c r="KP32" s="67"/>
      <c r="KQ32" s="67"/>
      <c r="KR32" s="67"/>
      <c r="KS32" s="67"/>
      <c r="KT32" s="67"/>
      <c r="KU32" s="67"/>
      <c r="KV32" s="67"/>
      <c r="KW32" s="67"/>
      <c r="KX32" s="67"/>
      <c r="KY32" s="67"/>
      <c r="KZ32" s="67"/>
      <c r="LA32" s="67"/>
      <c r="LB32" s="67"/>
      <c r="LC32" s="67"/>
      <c r="LD32" s="67"/>
      <c r="LE32" s="67"/>
      <c r="LF32" s="67"/>
      <c r="LG32" s="68"/>
      <c r="LH32" s="66">
        <f>データ!DS7</f>
        <v>162.9</v>
      </c>
      <c r="LI32" s="67"/>
      <c r="LJ32" s="67"/>
      <c r="LK32" s="67"/>
      <c r="LL32" s="67"/>
      <c r="LM32" s="67"/>
      <c r="LN32" s="67"/>
      <c r="LO32" s="67"/>
      <c r="LP32" s="67"/>
      <c r="LQ32" s="67"/>
      <c r="LR32" s="67"/>
      <c r="LS32" s="67"/>
      <c r="LT32" s="67"/>
      <c r="LU32" s="67"/>
      <c r="LV32" s="67"/>
      <c r="LW32" s="67"/>
      <c r="LX32" s="67"/>
      <c r="LY32" s="67"/>
      <c r="LZ32" s="68"/>
      <c r="MA32" s="66">
        <f>データ!DT7</f>
        <v>161.69999999999999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38</v>
      </c>
      <c r="BH52" s="97"/>
      <c r="BI52" s="97"/>
      <c r="BJ52" s="97"/>
      <c r="BK52" s="97"/>
      <c r="BL52" s="97"/>
      <c r="BM52" s="97"/>
      <c r="BN52" s="97"/>
      <c r="BO52" s="97"/>
      <c r="BP52" s="97"/>
      <c r="BQ52" s="97"/>
      <c r="BR52" s="97"/>
      <c r="BS52" s="97"/>
      <c r="BT52" s="97"/>
      <c r="BU52" s="97"/>
      <c r="BV52" s="97"/>
      <c r="BW52" s="97"/>
      <c r="BX52" s="97"/>
      <c r="BY52" s="97"/>
      <c r="BZ52" s="97">
        <f>データ!AX7</f>
        <v>226</v>
      </c>
      <c r="CA52" s="97"/>
      <c r="CB52" s="97"/>
      <c r="CC52" s="97"/>
      <c r="CD52" s="97"/>
      <c r="CE52" s="97"/>
      <c r="CF52" s="97"/>
      <c r="CG52" s="97"/>
      <c r="CH52" s="97"/>
      <c r="CI52" s="97"/>
      <c r="CJ52" s="97"/>
      <c r="CK52" s="97"/>
      <c r="CL52" s="97"/>
      <c r="CM52" s="97"/>
      <c r="CN52" s="97"/>
      <c r="CO52" s="97"/>
      <c r="CP52" s="97"/>
      <c r="CQ52" s="97"/>
      <c r="CR52" s="97"/>
      <c r="CS52" s="97">
        <f>データ!AY7</f>
        <v>219</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60.6</v>
      </c>
      <c r="EM52" s="98"/>
      <c r="EN52" s="98"/>
      <c r="EO52" s="98"/>
      <c r="EP52" s="98"/>
      <c r="EQ52" s="98"/>
      <c r="ER52" s="98"/>
      <c r="ES52" s="98"/>
      <c r="ET52" s="98"/>
      <c r="EU52" s="98"/>
      <c r="EV52" s="98"/>
      <c r="EW52" s="98"/>
      <c r="EX52" s="98"/>
      <c r="EY52" s="98"/>
      <c r="EZ52" s="98"/>
      <c r="FA52" s="98"/>
      <c r="FB52" s="98"/>
      <c r="FC52" s="98"/>
      <c r="FD52" s="98"/>
      <c r="FE52" s="98">
        <f>データ!BG7</f>
        <v>55</v>
      </c>
      <c r="FF52" s="98"/>
      <c r="FG52" s="98"/>
      <c r="FH52" s="98"/>
      <c r="FI52" s="98"/>
      <c r="FJ52" s="98"/>
      <c r="FK52" s="98"/>
      <c r="FL52" s="98"/>
      <c r="FM52" s="98"/>
      <c r="FN52" s="98"/>
      <c r="FO52" s="98"/>
      <c r="FP52" s="98"/>
      <c r="FQ52" s="98"/>
      <c r="FR52" s="98"/>
      <c r="FS52" s="98"/>
      <c r="FT52" s="98"/>
      <c r="FU52" s="98"/>
      <c r="FV52" s="98"/>
      <c r="FW52" s="98"/>
      <c r="FX52" s="98">
        <f>データ!BH7</f>
        <v>57.3</v>
      </c>
      <c r="FY52" s="98"/>
      <c r="FZ52" s="98"/>
      <c r="GA52" s="98"/>
      <c r="GB52" s="98"/>
      <c r="GC52" s="98"/>
      <c r="GD52" s="98"/>
      <c r="GE52" s="98"/>
      <c r="GF52" s="98"/>
      <c r="GG52" s="98"/>
      <c r="GH52" s="98"/>
      <c r="GI52" s="98"/>
      <c r="GJ52" s="98"/>
      <c r="GK52" s="98"/>
      <c r="GL52" s="98"/>
      <c r="GM52" s="98"/>
      <c r="GN52" s="98"/>
      <c r="GO52" s="98"/>
      <c r="GP52" s="98"/>
      <c r="GQ52" s="98">
        <f>データ!BI7</f>
        <v>77.099999999999994</v>
      </c>
      <c r="GR52" s="98"/>
      <c r="GS52" s="98"/>
      <c r="GT52" s="98"/>
      <c r="GU52" s="98"/>
      <c r="GV52" s="98"/>
      <c r="GW52" s="98"/>
      <c r="GX52" s="98"/>
      <c r="GY52" s="98"/>
      <c r="GZ52" s="98"/>
      <c r="HA52" s="98"/>
      <c r="HB52" s="98"/>
      <c r="HC52" s="98"/>
      <c r="HD52" s="98"/>
      <c r="HE52" s="98"/>
      <c r="HF52" s="98"/>
      <c r="HG52" s="98"/>
      <c r="HH52" s="98"/>
      <c r="HI52" s="98"/>
      <c r="HJ52" s="98">
        <f>データ!BJ7</f>
        <v>70.900000000000006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115831</v>
      </c>
      <c r="JD52" s="97"/>
      <c r="JE52" s="97"/>
      <c r="JF52" s="97"/>
      <c r="JG52" s="97"/>
      <c r="JH52" s="97"/>
      <c r="JI52" s="97"/>
      <c r="JJ52" s="97"/>
      <c r="JK52" s="97"/>
      <c r="JL52" s="97"/>
      <c r="JM52" s="97"/>
      <c r="JN52" s="97"/>
      <c r="JO52" s="97"/>
      <c r="JP52" s="97"/>
      <c r="JQ52" s="97"/>
      <c r="JR52" s="97"/>
      <c r="JS52" s="97"/>
      <c r="JT52" s="97"/>
      <c r="JU52" s="97"/>
      <c r="JV52" s="97">
        <f>データ!BR7</f>
        <v>37250</v>
      </c>
      <c r="JW52" s="97"/>
      <c r="JX52" s="97"/>
      <c r="JY52" s="97"/>
      <c r="JZ52" s="97"/>
      <c r="KA52" s="97"/>
      <c r="KB52" s="97"/>
      <c r="KC52" s="97"/>
      <c r="KD52" s="97"/>
      <c r="KE52" s="97"/>
      <c r="KF52" s="97"/>
      <c r="KG52" s="97"/>
      <c r="KH52" s="97"/>
      <c r="KI52" s="97"/>
      <c r="KJ52" s="97"/>
      <c r="KK52" s="97"/>
      <c r="KL52" s="97"/>
      <c r="KM52" s="97"/>
      <c r="KN52" s="97"/>
      <c r="KO52" s="97">
        <f>データ!BS7</f>
        <v>39755</v>
      </c>
      <c r="KP52" s="97"/>
      <c r="KQ52" s="97"/>
      <c r="KR52" s="97"/>
      <c r="KS52" s="97"/>
      <c r="KT52" s="97"/>
      <c r="KU52" s="97"/>
      <c r="KV52" s="97"/>
      <c r="KW52" s="97"/>
      <c r="KX52" s="97"/>
      <c r="KY52" s="97"/>
      <c r="KZ52" s="97"/>
      <c r="LA52" s="97"/>
      <c r="LB52" s="97"/>
      <c r="LC52" s="97"/>
      <c r="LD52" s="97"/>
      <c r="LE52" s="97"/>
      <c r="LF52" s="97"/>
      <c r="LG52" s="97"/>
      <c r="LH52" s="97">
        <f>データ!BT7</f>
        <v>52091</v>
      </c>
      <c r="LI52" s="97"/>
      <c r="LJ52" s="97"/>
      <c r="LK52" s="97"/>
      <c r="LL52" s="97"/>
      <c r="LM52" s="97"/>
      <c r="LN52" s="97"/>
      <c r="LO52" s="97"/>
      <c r="LP52" s="97"/>
      <c r="LQ52" s="97"/>
      <c r="LR52" s="97"/>
      <c r="LS52" s="97"/>
      <c r="LT52" s="97"/>
      <c r="LU52" s="97"/>
      <c r="LV52" s="97"/>
      <c r="LW52" s="97"/>
      <c r="LX52" s="97"/>
      <c r="LY52" s="97"/>
      <c r="LZ52" s="97"/>
      <c r="MA52" s="97">
        <f>データ!BU7</f>
        <v>45862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260</v>
      </c>
      <c r="AO53" s="97"/>
      <c r="AP53" s="97"/>
      <c r="AQ53" s="97"/>
      <c r="AR53" s="97"/>
      <c r="AS53" s="97"/>
      <c r="AT53" s="97"/>
      <c r="AU53" s="97"/>
      <c r="AV53" s="97"/>
      <c r="AW53" s="97"/>
      <c r="AX53" s="97"/>
      <c r="AY53" s="97"/>
      <c r="AZ53" s="97"/>
      <c r="BA53" s="97"/>
      <c r="BB53" s="97"/>
      <c r="BC53" s="97"/>
      <c r="BD53" s="97"/>
      <c r="BE53" s="97"/>
      <c r="BF53" s="97"/>
      <c r="BG53" s="97">
        <f>データ!BB7</f>
        <v>15564</v>
      </c>
      <c r="BH53" s="97"/>
      <c r="BI53" s="97"/>
      <c r="BJ53" s="97"/>
      <c r="BK53" s="97"/>
      <c r="BL53" s="97"/>
      <c r="BM53" s="97"/>
      <c r="BN53" s="97"/>
      <c r="BO53" s="97"/>
      <c r="BP53" s="97"/>
      <c r="BQ53" s="97"/>
      <c r="BR53" s="97"/>
      <c r="BS53" s="97"/>
      <c r="BT53" s="97"/>
      <c r="BU53" s="97"/>
      <c r="BV53" s="97"/>
      <c r="BW53" s="97"/>
      <c r="BX53" s="97"/>
      <c r="BY53" s="97"/>
      <c r="BZ53" s="97">
        <f>データ!BC7</f>
        <v>28</v>
      </c>
      <c r="CA53" s="97"/>
      <c r="CB53" s="97"/>
      <c r="CC53" s="97"/>
      <c r="CD53" s="97"/>
      <c r="CE53" s="97"/>
      <c r="CF53" s="97"/>
      <c r="CG53" s="97"/>
      <c r="CH53" s="97"/>
      <c r="CI53" s="97"/>
      <c r="CJ53" s="97"/>
      <c r="CK53" s="97"/>
      <c r="CL53" s="97"/>
      <c r="CM53" s="97"/>
      <c r="CN53" s="97"/>
      <c r="CO53" s="97"/>
      <c r="CP53" s="97"/>
      <c r="CQ53" s="97"/>
      <c r="CR53" s="97"/>
      <c r="CS53" s="97">
        <f>データ!BD7</f>
        <v>23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-15.8</v>
      </c>
      <c r="FF53" s="98"/>
      <c r="FG53" s="98"/>
      <c r="FH53" s="98"/>
      <c r="FI53" s="98"/>
      <c r="FJ53" s="98"/>
      <c r="FK53" s="98"/>
      <c r="FL53" s="98"/>
      <c r="FM53" s="98"/>
      <c r="FN53" s="98"/>
      <c r="FO53" s="98"/>
      <c r="FP53" s="98"/>
      <c r="FQ53" s="98"/>
      <c r="FR53" s="98"/>
      <c r="FS53" s="98"/>
      <c r="FT53" s="98"/>
      <c r="FU53" s="98"/>
      <c r="FV53" s="98"/>
      <c r="FW53" s="98"/>
      <c r="FX53" s="98">
        <f>データ!BM7</f>
        <v>5</v>
      </c>
      <c r="FY53" s="98"/>
      <c r="FZ53" s="98"/>
      <c r="GA53" s="98"/>
      <c r="GB53" s="98"/>
      <c r="GC53" s="98"/>
      <c r="GD53" s="98"/>
      <c r="GE53" s="98"/>
      <c r="GF53" s="98"/>
      <c r="GG53" s="98"/>
      <c r="GH53" s="98"/>
      <c r="GI53" s="98"/>
      <c r="GJ53" s="98"/>
      <c r="GK53" s="98"/>
      <c r="GL53" s="98"/>
      <c r="GM53" s="98"/>
      <c r="GN53" s="98"/>
      <c r="GO53" s="98"/>
      <c r="GP53" s="98"/>
      <c r="GQ53" s="98">
        <f>データ!BN7</f>
        <v>18.399999999999999</v>
      </c>
      <c r="GR53" s="98"/>
      <c r="GS53" s="98"/>
      <c r="GT53" s="98"/>
      <c r="GU53" s="98"/>
      <c r="GV53" s="98"/>
      <c r="GW53" s="98"/>
      <c r="GX53" s="98"/>
      <c r="GY53" s="98"/>
      <c r="GZ53" s="98"/>
      <c r="HA53" s="98"/>
      <c r="HB53" s="98"/>
      <c r="HC53" s="98"/>
      <c r="HD53" s="98"/>
      <c r="HE53" s="98"/>
      <c r="HF53" s="98"/>
      <c r="HG53" s="98"/>
      <c r="HH53" s="98"/>
      <c r="HI53" s="98"/>
      <c r="HJ53" s="98">
        <f>データ!BO7</f>
        <v>6.9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13494</v>
      </c>
      <c r="JW53" s="97"/>
      <c r="JX53" s="97"/>
      <c r="JY53" s="97"/>
      <c r="JZ53" s="97"/>
      <c r="KA53" s="97"/>
      <c r="KB53" s="97"/>
      <c r="KC53" s="97"/>
      <c r="KD53" s="97"/>
      <c r="KE53" s="97"/>
      <c r="KF53" s="97"/>
      <c r="KG53" s="97"/>
      <c r="KH53" s="97"/>
      <c r="KI53" s="97"/>
      <c r="KJ53" s="97"/>
      <c r="KK53" s="97"/>
      <c r="KL53" s="97"/>
      <c r="KM53" s="97"/>
      <c r="KN53" s="97"/>
      <c r="KO53" s="97">
        <f>データ!BX7</f>
        <v>17746</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18662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114279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1811.6</v>
      </c>
      <c r="KB77" s="67"/>
      <c r="KC77" s="67"/>
      <c r="KD77" s="67"/>
      <c r="KE77" s="67"/>
      <c r="KF77" s="67"/>
      <c r="KG77" s="67"/>
      <c r="KH77" s="67"/>
      <c r="KI77" s="67"/>
      <c r="KJ77" s="67"/>
      <c r="KK77" s="67"/>
      <c r="KL77" s="67"/>
      <c r="KM77" s="67"/>
      <c r="KN77" s="67"/>
      <c r="KO77" s="68"/>
      <c r="KP77" s="66">
        <f>データ!DA7</f>
        <v>2239.9</v>
      </c>
      <c r="KQ77" s="67"/>
      <c r="KR77" s="67"/>
      <c r="KS77" s="67"/>
      <c r="KT77" s="67"/>
      <c r="KU77" s="67"/>
      <c r="KV77" s="67"/>
      <c r="KW77" s="67"/>
      <c r="KX77" s="67"/>
      <c r="KY77" s="67"/>
      <c r="KZ77" s="67"/>
      <c r="LA77" s="67"/>
      <c r="LB77" s="67"/>
      <c r="LC77" s="67"/>
      <c r="LD77" s="68"/>
      <c r="LE77" s="66">
        <f>データ!DB7</f>
        <v>2212.1</v>
      </c>
      <c r="LF77" s="67"/>
      <c r="LG77" s="67"/>
      <c r="LH77" s="67"/>
      <c r="LI77" s="67"/>
      <c r="LJ77" s="67"/>
      <c r="LK77" s="67"/>
      <c r="LL77" s="67"/>
      <c r="LM77" s="67"/>
      <c r="LN77" s="67"/>
      <c r="LO77" s="67"/>
      <c r="LP77" s="67"/>
      <c r="LQ77" s="67"/>
      <c r="LR77" s="67"/>
      <c r="LS77" s="68"/>
      <c r="LT77" s="66">
        <f>データ!DC7</f>
        <v>1755.5</v>
      </c>
      <c r="LU77" s="67"/>
      <c r="LV77" s="67"/>
      <c r="LW77" s="67"/>
      <c r="LX77" s="67"/>
      <c r="LY77" s="67"/>
      <c r="LZ77" s="67"/>
      <c r="MA77" s="67"/>
      <c r="MB77" s="67"/>
      <c r="MC77" s="67"/>
      <c r="MD77" s="67"/>
      <c r="ME77" s="67"/>
      <c r="MF77" s="67"/>
      <c r="MG77" s="67"/>
      <c r="MH77" s="68"/>
      <c r="MI77" s="66">
        <f>データ!DD7</f>
        <v>1601.9</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69.3</v>
      </c>
      <c r="KQ78" s="67"/>
      <c r="KR78" s="67"/>
      <c r="KS78" s="67"/>
      <c r="KT78" s="67"/>
      <c r="KU78" s="67"/>
      <c r="KV78" s="67"/>
      <c r="KW78" s="67"/>
      <c r="KX78" s="67"/>
      <c r="KY78" s="67"/>
      <c r="KZ78" s="67"/>
      <c r="LA78" s="67"/>
      <c r="LB78" s="67"/>
      <c r="LC78" s="67"/>
      <c r="LD78" s="68"/>
      <c r="LE78" s="66">
        <f>データ!DG7</f>
        <v>93</v>
      </c>
      <c r="LF78" s="67"/>
      <c r="LG78" s="67"/>
      <c r="LH78" s="67"/>
      <c r="LI78" s="67"/>
      <c r="LJ78" s="67"/>
      <c r="LK78" s="67"/>
      <c r="LL78" s="67"/>
      <c r="LM78" s="67"/>
      <c r="LN78" s="67"/>
      <c r="LO78" s="67"/>
      <c r="LP78" s="67"/>
      <c r="LQ78" s="67"/>
      <c r="LR78" s="67"/>
      <c r="LS78" s="68"/>
      <c r="LT78" s="66">
        <f>データ!DH7</f>
        <v>141.1</v>
      </c>
      <c r="LU78" s="67"/>
      <c r="LV78" s="67"/>
      <c r="LW78" s="67"/>
      <c r="LX78" s="67"/>
      <c r="LY78" s="67"/>
      <c r="LZ78" s="67"/>
      <c r="MA78" s="67"/>
      <c r="MB78" s="67"/>
      <c r="MC78" s="67"/>
      <c r="MD78" s="67"/>
      <c r="ME78" s="67"/>
      <c r="MF78" s="67"/>
      <c r="MG78" s="67"/>
      <c r="MH78" s="68"/>
      <c r="MI78" s="66">
        <f>データ!DI7</f>
        <v>333.3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glOvHHArrHeOxZeJJH2c96cFpBqZ4PTLQLAjwLzR1AFB65UmPrsTNEV9VLM9vGFzq6jgqmAXlG6G6qufz3Doyg==" saltValue="Bz6c5elGXnVOUpAPspvbU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101</v>
      </c>
      <c r="AO5" s="47" t="s">
        <v>94</v>
      </c>
      <c r="AP5" s="47" t="s">
        <v>95</v>
      </c>
      <c r="AQ5" s="47" t="s">
        <v>96</v>
      </c>
      <c r="AR5" s="47" t="s">
        <v>97</v>
      </c>
      <c r="AS5" s="47" t="s">
        <v>98</v>
      </c>
      <c r="AT5" s="47" t="s">
        <v>99</v>
      </c>
      <c r="AU5" s="47" t="s">
        <v>102</v>
      </c>
      <c r="AV5" s="47" t="s">
        <v>103</v>
      </c>
      <c r="AW5" s="47" t="s">
        <v>91</v>
      </c>
      <c r="AX5" s="47" t="s">
        <v>104</v>
      </c>
      <c r="AY5" s="47" t="s">
        <v>101</v>
      </c>
      <c r="AZ5" s="47" t="s">
        <v>94</v>
      </c>
      <c r="BA5" s="47" t="s">
        <v>95</v>
      </c>
      <c r="BB5" s="47" t="s">
        <v>96</v>
      </c>
      <c r="BC5" s="47" t="s">
        <v>97</v>
      </c>
      <c r="BD5" s="47" t="s">
        <v>98</v>
      </c>
      <c r="BE5" s="47" t="s">
        <v>99</v>
      </c>
      <c r="BF5" s="47" t="s">
        <v>89</v>
      </c>
      <c r="BG5" s="47" t="s">
        <v>105</v>
      </c>
      <c r="BH5" s="47" t="s">
        <v>91</v>
      </c>
      <c r="BI5" s="47" t="s">
        <v>106</v>
      </c>
      <c r="BJ5" s="47" t="s">
        <v>107</v>
      </c>
      <c r="BK5" s="47" t="s">
        <v>94</v>
      </c>
      <c r="BL5" s="47" t="s">
        <v>95</v>
      </c>
      <c r="BM5" s="47" t="s">
        <v>96</v>
      </c>
      <c r="BN5" s="47" t="s">
        <v>97</v>
      </c>
      <c r="BO5" s="47" t="s">
        <v>98</v>
      </c>
      <c r="BP5" s="47" t="s">
        <v>99</v>
      </c>
      <c r="BQ5" s="47" t="s">
        <v>108</v>
      </c>
      <c r="BR5" s="47" t="s">
        <v>109</v>
      </c>
      <c r="BS5" s="47" t="s">
        <v>110</v>
      </c>
      <c r="BT5" s="47" t="s">
        <v>104</v>
      </c>
      <c r="BU5" s="47" t="s">
        <v>111</v>
      </c>
      <c r="BV5" s="47" t="s">
        <v>94</v>
      </c>
      <c r="BW5" s="47" t="s">
        <v>95</v>
      </c>
      <c r="BX5" s="47" t="s">
        <v>96</v>
      </c>
      <c r="BY5" s="47" t="s">
        <v>97</v>
      </c>
      <c r="BZ5" s="47" t="s">
        <v>98</v>
      </c>
      <c r="CA5" s="47" t="s">
        <v>99</v>
      </c>
      <c r="CB5" s="47" t="s">
        <v>108</v>
      </c>
      <c r="CC5" s="47" t="s">
        <v>90</v>
      </c>
      <c r="CD5" s="47" t="s">
        <v>91</v>
      </c>
      <c r="CE5" s="47" t="s">
        <v>104</v>
      </c>
      <c r="CF5" s="47" t="s">
        <v>111</v>
      </c>
      <c r="CG5" s="47" t="s">
        <v>94</v>
      </c>
      <c r="CH5" s="47" t="s">
        <v>95</v>
      </c>
      <c r="CI5" s="47" t="s">
        <v>96</v>
      </c>
      <c r="CJ5" s="47" t="s">
        <v>97</v>
      </c>
      <c r="CK5" s="47" t="s">
        <v>98</v>
      </c>
      <c r="CL5" s="47" t="s">
        <v>99</v>
      </c>
      <c r="CM5" s="148"/>
      <c r="CN5" s="148"/>
      <c r="CO5" s="47" t="s">
        <v>89</v>
      </c>
      <c r="CP5" s="47" t="s">
        <v>103</v>
      </c>
      <c r="CQ5" s="47" t="s">
        <v>91</v>
      </c>
      <c r="CR5" s="47" t="s">
        <v>104</v>
      </c>
      <c r="CS5" s="47" t="s">
        <v>111</v>
      </c>
      <c r="CT5" s="47" t="s">
        <v>94</v>
      </c>
      <c r="CU5" s="47" t="s">
        <v>95</v>
      </c>
      <c r="CV5" s="47" t="s">
        <v>96</v>
      </c>
      <c r="CW5" s="47" t="s">
        <v>97</v>
      </c>
      <c r="CX5" s="47" t="s">
        <v>98</v>
      </c>
      <c r="CY5" s="47" t="s">
        <v>99</v>
      </c>
      <c r="CZ5" s="47" t="s">
        <v>112</v>
      </c>
      <c r="DA5" s="47" t="s">
        <v>103</v>
      </c>
      <c r="DB5" s="47" t="s">
        <v>91</v>
      </c>
      <c r="DC5" s="47" t="s">
        <v>104</v>
      </c>
      <c r="DD5" s="47" t="s">
        <v>111</v>
      </c>
      <c r="DE5" s="47" t="s">
        <v>94</v>
      </c>
      <c r="DF5" s="47" t="s">
        <v>95</v>
      </c>
      <c r="DG5" s="47" t="s">
        <v>96</v>
      </c>
      <c r="DH5" s="47" t="s">
        <v>97</v>
      </c>
      <c r="DI5" s="47" t="s">
        <v>98</v>
      </c>
      <c r="DJ5" s="47" t="s">
        <v>35</v>
      </c>
      <c r="DK5" s="47" t="s">
        <v>113</v>
      </c>
      <c r="DL5" s="47" t="s">
        <v>103</v>
      </c>
      <c r="DM5" s="47" t="s">
        <v>91</v>
      </c>
      <c r="DN5" s="47" t="s">
        <v>104</v>
      </c>
      <c r="DO5" s="47" t="s">
        <v>111</v>
      </c>
      <c r="DP5" s="47" t="s">
        <v>94</v>
      </c>
      <c r="DQ5" s="47" t="s">
        <v>95</v>
      </c>
      <c r="DR5" s="47" t="s">
        <v>96</v>
      </c>
      <c r="DS5" s="47" t="s">
        <v>97</v>
      </c>
      <c r="DT5" s="47" t="s">
        <v>98</v>
      </c>
      <c r="DU5" s="47" t="s">
        <v>99</v>
      </c>
    </row>
    <row r="6" spans="1:125" s="54" customFormat="1" x14ac:dyDescent="0.15">
      <c r="A6" s="37" t="s">
        <v>114</v>
      </c>
      <c r="B6" s="48">
        <f>B8</f>
        <v>2023</v>
      </c>
      <c r="C6" s="48">
        <f t="shared" ref="C6:X6" si="1">C8</f>
        <v>22039</v>
      </c>
      <c r="D6" s="48">
        <f t="shared" si="1"/>
        <v>47</v>
      </c>
      <c r="E6" s="48">
        <f t="shared" si="1"/>
        <v>14</v>
      </c>
      <c r="F6" s="48">
        <f t="shared" si="1"/>
        <v>0</v>
      </c>
      <c r="G6" s="48">
        <f t="shared" si="1"/>
        <v>1</v>
      </c>
      <c r="H6" s="48" t="str">
        <f>SUBSTITUTE(H8,"　","")</f>
        <v>青森県八戸市</v>
      </c>
      <c r="I6" s="48" t="str">
        <f t="shared" si="1"/>
        <v>八戸市中央駐車場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47</v>
      </c>
      <c r="S6" s="50" t="str">
        <f t="shared" si="1"/>
        <v>公共施設</v>
      </c>
      <c r="T6" s="50" t="str">
        <f t="shared" si="1"/>
        <v>無</v>
      </c>
      <c r="U6" s="51">
        <f t="shared" si="1"/>
        <v>12001</v>
      </c>
      <c r="V6" s="51">
        <f t="shared" si="1"/>
        <v>436</v>
      </c>
      <c r="W6" s="51">
        <f t="shared" si="1"/>
        <v>160</v>
      </c>
      <c r="X6" s="50" t="str">
        <f t="shared" si="1"/>
        <v>代行制</v>
      </c>
      <c r="Y6" s="52">
        <f>IF(Y8="-",NA(),Y8)</f>
        <v>271.10000000000002</v>
      </c>
      <c r="Z6" s="52">
        <f t="shared" ref="Z6:AH6" si="2">IF(Z8="-",NA(),Z8)</f>
        <v>144.4</v>
      </c>
      <c r="AA6" s="52">
        <f t="shared" si="2"/>
        <v>98.8</v>
      </c>
      <c r="AB6" s="52">
        <f t="shared" si="2"/>
        <v>118.3</v>
      </c>
      <c r="AC6" s="52">
        <f t="shared" si="2"/>
        <v>109.7</v>
      </c>
      <c r="AD6" s="52">
        <f t="shared" si="2"/>
        <v>222.3</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0</v>
      </c>
      <c r="AL6" s="52">
        <f t="shared" si="3"/>
        <v>12.8</v>
      </c>
      <c r="AM6" s="52">
        <f t="shared" si="3"/>
        <v>53.6</v>
      </c>
      <c r="AN6" s="52">
        <f t="shared" si="3"/>
        <v>47.7</v>
      </c>
      <c r="AO6" s="52">
        <f t="shared" si="3"/>
        <v>3.1</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0</v>
      </c>
      <c r="AW6" s="53">
        <f t="shared" si="4"/>
        <v>38</v>
      </c>
      <c r="AX6" s="53">
        <f t="shared" si="4"/>
        <v>226</v>
      </c>
      <c r="AY6" s="53">
        <f t="shared" si="4"/>
        <v>219</v>
      </c>
      <c r="AZ6" s="53">
        <f t="shared" si="4"/>
        <v>26</v>
      </c>
      <c r="BA6" s="53">
        <f t="shared" si="4"/>
        <v>260</v>
      </c>
      <c r="BB6" s="53">
        <f t="shared" si="4"/>
        <v>15564</v>
      </c>
      <c r="BC6" s="53">
        <f t="shared" si="4"/>
        <v>28</v>
      </c>
      <c r="BD6" s="53">
        <f t="shared" si="4"/>
        <v>23</v>
      </c>
      <c r="BE6" s="51" t="str">
        <f>IF(BE8="-","",IF(BE8="-","【-】","【"&amp;SUBSTITUTE(TEXT(BE8,"#,##0"),"-","△")&amp;"】"))</f>
        <v>【127】</v>
      </c>
      <c r="BF6" s="52">
        <f>IF(BF8="-",NA(),BF8)</f>
        <v>60.6</v>
      </c>
      <c r="BG6" s="52">
        <f t="shared" ref="BG6:BO6" si="5">IF(BG8="-",NA(),BG8)</f>
        <v>55</v>
      </c>
      <c r="BH6" s="52">
        <f t="shared" si="5"/>
        <v>57.3</v>
      </c>
      <c r="BI6" s="52">
        <f t="shared" si="5"/>
        <v>77.099999999999994</v>
      </c>
      <c r="BJ6" s="52">
        <f t="shared" si="5"/>
        <v>70.900000000000006</v>
      </c>
      <c r="BK6" s="52">
        <f t="shared" si="5"/>
        <v>13.5</v>
      </c>
      <c r="BL6" s="52">
        <f t="shared" si="5"/>
        <v>-15.8</v>
      </c>
      <c r="BM6" s="52">
        <f t="shared" si="5"/>
        <v>5</v>
      </c>
      <c r="BN6" s="52">
        <f t="shared" si="5"/>
        <v>18.399999999999999</v>
      </c>
      <c r="BO6" s="52">
        <f t="shared" si="5"/>
        <v>6.9</v>
      </c>
      <c r="BP6" s="49" t="str">
        <f>IF(BP8="-","",IF(BP8="-","【-】","【"&amp;SUBSTITUTE(TEXT(BP8,"#,##0.0"),"-","△")&amp;"】"))</f>
        <v>【△55.6】</v>
      </c>
      <c r="BQ6" s="53">
        <f>IF(BQ8="-",NA(),BQ8)</f>
        <v>115831</v>
      </c>
      <c r="BR6" s="53">
        <f t="shared" ref="BR6:BZ6" si="6">IF(BR8="-",NA(),BR8)</f>
        <v>37250</v>
      </c>
      <c r="BS6" s="53">
        <f t="shared" si="6"/>
        <v>39755</v>
      </c>
      <c r="BT6" s="53">
        <f t="shared" si="6"/>
        <v>52091</v>
      </c>
      <c r="BU6" s="53">
        <f t="shared" si="6"/>
        <v>45862</v>
      </c>
      <c r="BV6" s="53">
        <f t="shared" si="6"/>
        <v>22466</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115</v>
      </c>
      <c r="CM6" s="51">
        <f t="shared" ref="CM6:CN6" si="7">CM8</f>
        <v>114279</v>
      </c>
      <c r="CN6" s="51">
        <f t="shared" si="7"/>
        <v>0</v>
      </c>
      <c r="CO6" s="52"/>
      <c r="CP6" s="52"/>
      <c r="CQ6" s="52"/>
      <c r="CR6" s="52"/>
      <c r="CS6" s="52"/>
      <c r="CT6" s="52"/>
      <c r="CU6" s="52"/>
      <c r="CV6" s="52"/>
      <c r="CW6" s="52"/>
      <c r="CX6" s="52"/>
      <c r="CY6" s="49" t="s">
        <v>116</v>
      </c>
      <c r="CZ6" s="52">
        <f>IF(CZ8="-",NA(),CZ8)</f>
        <v>1811.6</v>
      </c>
      <c r="DA6" s="52">
        <f t="shared" ref="DA6:DI6" si="8">IF(DA8="-",NA(),DA8)</f>
        <v>2239.9</v>
      </c>
      <c r="DB6" s="52">
        <f t="shared" si="8"/>
        <v>2212.1</v>
      </c>
      <c r="DC6" s="52">
        <f t="shared" si="8"/>
        <v>1755.5</v>
      </c>
      <c r="DD6" s="52">
        <f t="shared" si="8"/>
        <v>1601.9</v>
      </c>
      <c r="DE6" s="52">
        <f t="shared" si="8"/>
        <v>1263.5</v>
      </c>
      <c r="DF6" s="52">
        <f t="shared" si="8"/>
        <v>69.3</v>
      </c>
      <c r="DG6" s="52">
        <f t="shared" si="8"/>
        <v>93</v>
      </c>
      <c r="DH6" s="52">
        <f t="shared" si="8"/>
        <v>141.1</v>
      </c>
      <c r="DI6" s="52">
        <f t="shared" si="8"/>
        <v>333.3</v>
      </c>
      <c r="DJ6" s="49" t="str">
        <f>IF(DJ8="-","",IF(DJ8="-","【-】","【"&amp;SUBSTITUTE(TEXT(DJ8,"#,##0.0"),"-","△")&amp;"】"))</f>
        <v>【79.0】</v>
      </c>
      <c r="DK6" s="52">
        <f>IF(DK8="-",NA(),DK8)</f>
        <v>208.7</v>
      </c>
      <c r="DL6" s="52">
        <f t="shared" ref="DL6:DT6" si="9">IF(DL8="-",NA(),DL8)</f>
        <v>182.1</v>
      </c>
      <c r="DM6" s="52">
        <f t="shared" si="9"/>
        <v>181.7</v>
      </c>
      <c r="DN6" s="52">
        <f t="shared" si="9"/>
        <v>205</v>
      </c>
      <c r="DO6" s="52">
        <f t="shared" si="9"/>
        <v>201.6</v>
      </c>
      <c r="DP6" s="52">
        <f t="shared" si="9"/>
        <v>127.8</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15">
      <c r="A7" s="37" t="s">
        <v>117</v>
      </c>
      <c r="B7" s="48">
        <f t="shared" ref="B7:X7" si="10">B8</f>
        <v>2023</v>
      </c>
      <c r="C7" s="48">
        <f t="shared" si="10"/>
        <v>22039</v>
      </c>
      <c r="D7" s="48">
        <f t="shared" si="10"/>
        <v>47</v>
      </c>
      <c r="E7" s="48">
        <f t="shared" si="10"/>
        <v>14</v>
      </c>
      <c r="F7" s="48">
        <f t="shared" si="10"/>
        <v>0</v>
      </c>
      <c r="G7" s="48">
        <f t="shared" si="10"/>
        <v>1</v>
      </c>
      <c r="H7" s="48" t="str">
        <f t="shared" si="10"/>
        <v>青森県　八戸市</v>
      </c>
      <c r="I7" s="48" t="str">
        <f t="shared" si="10"/>
        <v>八戸市中央駐車場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47</v>
      </c>
      <c r="S7" s="50" t="str">
        <f t="shared" si="10"/>
        <v>公共施設</v>
      </c>
      <c r="T7" s="50" t="str">
        <f t="shared" si="10"/>
        <v>無</v>
      </c>
      <c r="U7" s="51">
        <f t="shared" si="10"/>
        <v>12001</v>
      </c>
      <c r="V7" s="51">
        <f t="shared" si="10"/>
        <v>436</v>
      </c>
      <c r="W7" s="51">
        <f t="shared" si="10"/>
        <v>160</v>
      </c>
      <c r="X7" s="50" t="str">
        <f t="shared" si="10"/>
        <v>代行制</v>
      </c>
      <c r="Y7" s="52">
        <f>Y8</f>
        <v>271.10000000000002</v>
      </c>
      <c r="Z7" s="52">
        <f t="shared" ref="Z7:AH7" si="11">Z8</f>
        <v>144.4</v>
      </c>
      <c r="AA7" s="52">
        <f t="shared" si="11"/>
        <v>98.8</v>
      </c>
      <c r="AB7" s="52">
        <f t="shared" si="11"/>
        <v>118.3</v>
      </c>
      <c r="AC7" s="52">
        <f t="shared" si="11"/>
        <v>109.7</v>
      </c>
      <c r="AD7" s="52">
        <f t="shared" si="11"/>
        <v>222.3</v>
      </c>
      <c r="AE7" s="52">
        <f t="shared" si="11"/>
        <v>166.4</v>
      </c>
      <c r="AF7" s="52">
        <f t="shared" si="11"/>
        <v>177.9</v>
      </c>
      <c r="AG7" s="52">
        <f t="shared" si="11"/>
        <v>183.3</v>
      </c>
      <c r="AH7" s="52">
        <f t="shared" si="11"/>
        <v>186.3</v>
      </c>
      <c r="AI7" s="49"/>
      <c r="AJ7" s="52">
        <f>AJ8</f>
        <v>0</v>
      </c>
      <c r="AK7" s="52">
        <f t="shared" ref="AK7:AS7" si="12">AK8</f>
        <v>0</v>
      </c>
      <c r="AL7" s="52">
        <f t="shared" si="12"/>
        <v>12.8</v>
      </c>
      <c r="AM7" s="52">
        <f t="shared" si="12"/>
        <v>53.6</v>
      </c>
      <c r="AN7" s="52">
        <f t="shared" si="12"/>
        <v>47.7</v>
      </c>
      <c r="AO7" s="52">
        <f t="shared" si="12"/>
        <v>3.1</v>
      </c>
      <c r="AP7" s="52">
        <f t="shared" si="12"/>
        <v>9.9</v>
      </c>
      <c r="AQ7" s="52">
        <f t="shared" si="12"/>
        <v>5.0999999999999996</v>
      </c>
      <c r="AR7" s="52">
        <f t="shared" si="12"/>
        <v>5.6</v>
      </c>
      <c r="AS7" s="52">
        <f t="shared" si="12"/>
        <v>7.6</v>
      </c>
      <c r="AT7" s="49"/>
      <c r="AU7" s="53">
        <f>AU8</f>
        <v>0</v>
      </c>
      <c r="AV7" s="53">
        <f t="shared" ref="AV7:BD7" si="13">AV8</f>
        <v>0</v>
      </c>
      <c r="AW7" s="53">
        <f t="shared" si="13"/>
        <v>38</v>
      </c>
      <c r="AX7" s="53">
        <f t="shared" si="13"/>
        <v>226</v>
      </c>
      <c r="AY7" s="53">
        <f t="shared" si="13"/>
        <v>219</v>
      </c>
      <c r="AZ7" s="53">
        <f t="shared" si="13"/>
        <v>26</v>
      </c>
      <c r="BA7" s="53">
        <f t="shared" si="13"/>
        <v>260</v>
      </c>
      <c r="BB7" s="53">
        <f t="shared" si="13"/>
        <v>15564</v>
      </c>
      <c r="BC7" s="53">
        <f t="shared" si="13"/>
        <v>28</v>
      </c>
      <c r="BD7" s="53">
        <f t="shared" si="13"/>
        <v>23</v>
      </c>
      <c r="BE7" s="51"/>
      <c r="BF7" s="52">
        <f>BF8</f>
        <v>60.6</v>
      </c>
      <c r="BG7" s="52">
        <f t="shared" ref="BG7:BO7" si="14">BG8</f>
        <v>55</v>
      </c>
      <c r="BH7" s="52">
        <f t="shared" si="14"/>
        <v>57.3</v>
      </c>
      <c r="BI7" s="52">
        <f t="shared" si="14"/>
        <v>77.099999999999994</v>
      </c>
      <c r="BJ7" s="52">
        <f t="shared" si="14"/>
        <v>70.900000000000006</v>
      </c>
      <c r="BK7" s="52">
        <f t="shared" si="14"/>
        <v>13.5</v>
      </c>
      <c r="BL7" s="52">
        <f t="shared" si="14"/>
        <v>-15.8</v>
      </c>
      <c r="BM7" s="52">
        <f t="shared" si="14"/>
        <v>5</v>
      </c>
      <c r="BN7" s="52">
        <f t="shared" si="14"/>
        <v>18.399999999999999</v>
      </c>
      <c r="BO7" s="52">
        <f t="shared" si="14"/>
        <v>6.9</v>
      </c>
      <c r="BP7" s="49"/>
      <c r="BQ7" s="53">
        <f>BQ8</f>
        <v>115831</v>
      </c>
      <c r="BR7" s="53">
        <f t="shared" ref="BR7:BZ7" si="15">BR8</f>
        <v>37250</v>
      </c>
      <c r="BS7" s="53">
        <f t="shared" si="15"/>
        <v>39755</v>
      </c>
      <c r="BT7" s="53">
        <f t="shared" si="15"/>
        <v>52091</v>
      </c>
      <c r="BU7" s="53">
        <f t="shared" si="15"/>
        <v>45862</v>
      </c>
      <c r="BV7" s="53">
        <f t="shared" si="15"/>
        <v>22466</v>
      </c>
      <c r="BW7" s="53">
        <f t="shared" si="15"/>
        <v>13494</v>
      </c>
      <c r="BX7" s="53">
        <f t="shared" si="15"/>
        <v>17746</v>
      </c>
      <c r="BY7" s="53">
        <f t="shared" si="15"/>
        <v>17293</v>
      </c>
      <c r="BZ7" s="53">
        <f t="shared" si="15"/>
        <v>18662</v>
      </c>
      <c r="CA7" s="51"/>
      <c r="CB7" s="52" t="s">
        <v>118</v>
      </c>
      <c r="CC7" s="52" t="s">
        <v>118</v>
      </c>
      <c r="CD7" s="52" t="s">
        <v>118</v>
      </c>
      <c r="CE7" s="52" t="s">
        <v>118</v>
      </c>
      <c r="CF7" s="52" t="s">
        <v>118</v>
      </c>
      <c r="CG7" s="52" t="s">
        <v>118</v>
      </c>
      <c r="CH7" s="52" t="s">
        <v>118</v>
      </c>
      <c r="CI7" s="52" t="s">
        <v>118</v>
      </c>
      <c r="CJ7" s="52" t="s">
        <v>118</v>
      </c>
      <c r="CK7" s="52" t="s">
        <v>119</v>
      </c>
      <c r="CL7" s="49"/>
      <c r="CM7" s="51">
        <f>CM8</f>
        <v>114279</v>
      </c>
      <c r="CN7" s="51">
        <f>CN8</f>
        <v>0</v>
      </c>
      <c r="CO7" s="52" t="s">
        <v>118</v>
      </c>
      <c r="CP7" s="52" t="s">
        <v>118</v>
      </c>
      <c r="CQ7" s="52" t="s">
        <v>118</v>
      </c>
      <c r="CR7" s="52" t="s">
        <v>118</v>
      </c>
      <c r="CS7" s="52" t="s">
        <v>118</v>
      </c>
      <c r="CT7" s="52" t="s">
        <v>118</v>
      </c>
      <c r="CU7" s="52" t="s">
        <v>118</v>
      </c>
      <c r="CV7" s="52" t="s">
        <v>118</v>
      </c>
      <c r="CW7" s="52" t="s">
        <v>118</v>
      </c>
      <c r="CX7" s="52" t="s">
        <v>120</v>
      </c>
      <c r="CY7" s="49"/>
      <c r="CZ7" s="52">
        <f>CZ8</f>
        <v>1811.6</v>
      </c>
      <c r="DA7" s="52">
        <f t="shared" ref="DA7:DI7" si="16">DA8</f>
        <v>2239.9</v>
      </c>
      <c r="DB7" s="52">
        <f t="shared" si="16"/>
        <v>2212.1</v>
      </c>
      <c r="DC7" s="52">
        <f t="shared" si="16"/>
        <v>1755.5</v>
      </c>
      <c r="DD7" s="52">
        <f t="shared" si="16"/>
        <v>1601.9</v>
      </c>
      <c r="DE7" s="52">
        <f t="shared" si="16"/>
        <v>1263.5</v>
      </c>
      <c r="DF7" s="52">
        <f t="shared" si="16"/>
        <v>69.3</v>
      </c>
      <c r="DG7" s="52">
        <f t="shared" si="16"/>
        <v>93</v>
      </c>
      <c r="DH7" s="52">
        <f t="shared" si="16"/>
        <v>141.1</v>
      </c>
      <c r="DI7" s="52">
        <f t="shared" si="16"/>
        <v>333.3</v>
      </c>
      <c r="DJ7" s="49"/>
      <c r="DK7" s="52">
        <f>DK8</f>
        <v>208.7</v>
      </c>
      <c r="DL7" s="52">
        <f t="shared" ref="DL7:DT7" si="17">DL8</f>
        <v>182.1</v>
      </c>
      <c r="DM7" s="52">
        <f t="shared" si="17"/>
        <v>181.7</v>
      </c>
      <c r="DN7" s="52">
        <f t="shared" si="17"/>
        <v>205</v>
      </c>
      <c r="DO7" s="52">
        <f t="shared" si="17"/>
        <v>201.6</v>
      </c>
      <c r="DP7" s="52">
        <f t="shared" si="17"/>
        <v>127.8</v>
      </c>
      <c r="DQ7" s="52">
        <f t="shared" si="17"/>
        <v>140.30000000000001</v>
      </c>
      <c r="DR7" s="52">
        <f t="shared" si="17"/>
        <v>147.30000000000001</v>
      </c>
      <c r="DS7" s="52">
        <f t="shared" si="17"/>
        <v>162.9</v>
      </c>
      <c r="DT7" s="52">
        <f t="shared" si="17"/>
        <v>161.69999999999999</v>
      </c>
      <c r="DU7" s="49"/>
    </row>
    <row r="8" spans="1:125" s="54" customFormat="1" x14ac:dyDescent="0.15">
      <c r="A8" s="37"/>
      <c r="B8" s="55">
        <v>2023</v>
      </c>
      <c r="C8" s="55">
        <v>22039</v>
      </c>
      <c r="D8" s="55">
        <v>47</v>
      </c>
      <c r="E8" s="55">
        <v>14</v>
      </c>
      <c r="F8" s="55">
        <v>0</v>
      </c>
      <c r="G8" s="55">
        <v>1</v>
      </c>
      <c r="H8" s="55" t="s">
        <v>121</v>
      </c>
      <c r="I8" s="55" t="s">
        <v>122</v>
      </c>
      <c r="J8" s="55" t="s">
        <v>123</v>
      </c>
      <c r="K8" s="55" t="s">
        <v>124</v>
      </c>
      <c r="L8" s="55" t="s">
        <v>125</v>
      </c>
      <c r="M8" s="55" t="s">
        <v>126</v>
      </c>
      <c r="N8" s="55" t="s">
        <v>127</v>
      </c>
      <c r="O8" s="56" t="s">
        <v>128</v>
      </c>
      <c r="P8" s="57" t="s">
        <v>129</v>
      </c>
      <c r="Q8" s="57" t="s">
        <v>130</v>
      </c>
      <c r="R8" s="58">
        <v>47</v>
      </c>
      <c r="S8" s="57" t="s">
        <v>131</v>
      </c>
      <c r="T8" s="57" t="s">
        <v>132</v>
      </c>
      <c r="U8" s="58">
        <v>12001</v>
      </c>
      <c r="V8" s="58">
        <v>436</v>
      </c>
      <c r="W8" s="58">
        <v>160</v>
      </c>
      <c r="X8" s="57" t="s">
        <v>133</v>
      </c>
      <c r="Y8" s="59">
        <v>271.10000000000002</v>
      </c>
      <c r="Z8" s="59">
        <v>144.4</v>
      </c>
      <c r="AA8" s="59">
        <v>98.8</v>
      </c>
      <c r="AB8" s="59">
        <v>118.3</v>
      </c>
      <c r="AC8" s="59">
        <v>109.7</v>
      </c>
      <c r="AD8" s="59">
        <v>222.3</v>
      </c>
      <c r="AE8" s="59">
        <v>166.4</v>
      </c>
      <c r="AF8" s="59">
        <v>177.9</v>
      </c>
      <c r="AG8" s="59">
        <v>183.3</v>
      </c>
      <c r="AH8" s="59">
        <v>186.3</v>
      </c>
      <c r="AI8" s="56">
        <v>1905.8</v>
      </c>
      <c r="AJ8" s="59">
        <v>0</v>
      </c>
      <c r="AK8" s="59">
        <v>0</v>
      </c>
      <c r="AL8" s="59">
        <v>12.8</v>
      </c>
      <c r="AM8" s="59">
        <v>53.6</v>
      </c>
      <c r="AN8" s="59">
        <v>47.7</v>
      </c>
      <c r="AO8" s="59">
        <v>3.1</v>
      </c>
      <c r="AP8" s="59">
        <v>9.9</v>
      </c>
      <c r="AQ8" s="59">
        <v>5.0999999999999996</v>
      </c>
      <c r="AR8" s="59">
        <v>5.6</v>
      </c>
      <c r="AS8" s="59">
        <v>7.6</v>
      </c>
      <c r="AT8" s="56">
        <v>3.9</v>
      </c>
      <c r="AU8" s="60">
        <v>0</v>
      </c>
      <c r="AV8" s="60">
        <v>0</v>
      </c>
      <c r="AW8" s="60">
        <v>38</v>
      </c>
      <c r="AX8" s="60">
        <v>226</v>
      </c>
      <c r="AY8" s="60">
        <v>219</v>
      </c>
      <c r="AZ8" s="60">
        <v>26</v>
      </c>
      <c r="BA8" s="60">
        <v>260</v>
      </c>
      <c r="BB8" s="60">
        <v>15564</v>
      </c>
      <c r="BC8" s="60">
        <v>28</v>
      </c>
      <c r="BD8" s="60">
        <v>23</v>
      </c>
      <c r="BE8" s="60">
        <v>127</v>
      </c>
      <c r="BF8" s="59">
        <v>60.6</v>
      </c>
      <c r="BG8" s="59">
        <v>55</v>
      </c>
      <c r="BH8" s="59">
        <v>57.3</v>
      </c>
      <c r="BI8" s="59">
        <v>77.099999999999994</v>
      </c>
      <c r="BJ8" s="59">
        <v>70.900000000000006</v>
      </c>
      <c r="BK8" s="59">
        <v>13.5</v>
      </c>
      <c r="BL8" s="59">
        <v>-15.8</v>
      </c>
      <c r="BM8" s="59">
        <v>5</v>
      </c>
      <c r="BN8" s="59">
        <v>18.399999999999999</v>
      </c>
      <c r="BO8" s="59">
        <v>6.9</v>
      </c>
      <c r="BP8" s="56">
        <v>-55.6</v>
      </c>
      <c r="BQ8" s="60">
        <v>115831</v>
      </c>
      <c r="BR8" s="60">
        <v>37250</v>
      </c>
      <c r="BS8" s="60">
        <v>39755</v>
      </c>
      <c r="BT8" s="61">
        <v>52091</v>
      </c>
      <c r="BU8" s="61">
        <v>45862</v>
      </c>
      <c r="BV8" s="60">
        <v>22466</v>
      </c>
      <c r="BW8" s="60">
        <v>13494</v>
      </c>
      <c r="BX8" s="60">
        <v>17746</v>
      </c>
      <c r="BY8" s="60">
        <v>17293</v>
      </c>
      <c r="BZ8" s="60">
        <v>18662</v>
      </c>
      <c r="CA8" s="58">
        <v>12639</v>
      </c>
      <c r="CB8" s="59" t="s">
        <v>125</v>
      </c>
      <c r="CC8" s="59" t="s">
        <v>125</v>
      </c>
      <c r="CD8" s="59" t="s">
        <v>125</v>
      </c>
      <c r="CE8" s="59" t="s">
        <v>125</v>
      </c>
      <c r="CF8" s="59" t="s">
        <v>125</v>
      </c>
      <c r="CG8" s="59" t="s">
        <v>125</v>
      </c>
      <c r="CH8" s="59" t="s">
        <v>125</v>
      </c>
      <c r="CI8" s="59" t="s">
        <v>125</v>
      </c>
      <c r="CJ8" s="59" t="s">
        <v>125</v>
      </c>
      <c r="CK8" s="59" t="s">
        <v>125</v>
      </c>
      <c r="CL8" s="56" t="s">
        <v>125</v>
      </c>
      <c r="CM8" s="58">
        <v>114279</v>
      </c>
      <c r="CN8" s="58">
        <v>0</v>
      </c>
      <c r="CO8" s="59" t="s">
        <v>125</v>
      </c>
      <c r="CP8" s="59" t="s">
        <v>125</v>
      </c>
      <c r="CQ8" s="59" t="s">
        <v>125</v>
      </c>
      <c r="CR8" s="59" t="s">
        <v>125</v>
      </c>
      <c r="CS8" s="59" t="s">
        <v>125</v>
      </c>
      <c r="CT8" s="59" t="s">
        <v>125</v>
      </c>
      <c r="CU8" s="59" t="s">
        <v>125</v>
      </c>
      <c r="CV8" s="59" t="s">
        <v>125</v>
      </c>
      <c r="CW8" s="59" t="s">
        <v>125</v>
      </c>
      <c r="CX8" s="59" t="s">
        <v>125</v>
      </c>
      <c r="CY8" s="56" t="s">
        <v>125</v>
      </c>
      <c r="CZ8" s="59">
        <v>1811.6</v>
      </c>
      <c r="DA8" s="59">
        <v>2239.9</v>
      </c>
      <c r="DB8" s="59">
        <v>2212.1</v>
      </c>
      <c r="DC8" s="59">
        <v>1755.5</v>
      </c>
      <c r="DD8" s="59">
        <v>1601.9</v>
      </c>
      <c r="DE8" s="59">
        <v>1263.5</v>
      </c>
      <c r="DF8" s="59">
        <v>69.3</v>
      </c>
      <c r="DG8" s="59">
        <v>93</v>
      </c>
      <c r="DH8" s="59">
        <v>141.1</v>
      </c>
      <c r="DI8" s="59">
        <v>333.3</v>
      </c>
      <c r="DJ8" s="56">
        <v>79</v>
      </c>
      <c r="DK8" s="59">
        <v>208.7</v>
      </c>
      <c r="DL8" s="59">
        <v>182.1</v>
      </c>
      <c r="DM8" s="59">
        <v>181.7</v>
      </c>
      <c r="DN8" s="59">
        <v>205</v>
      </c>
      <c r="DO8" s="59">
        <v>201.6</v>
      </c>
      <c r="DP8" s="59">
        <v>127.8</v>
      </c>
      <c r="DQ8" s="59">
        <v>140.30000000000001</v>
      </c>
      <c r="DR8" s="59">
        <v>147.30000000000001</v>
      </c>
      <c r="DS8" s="59">
        <v>162.9</v>
      </c>
      <c r="DT8" s="59">
        <v>161.69999999999999</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2025-02-17T07:57:29Z</cp:lastPrinted>
  <dcterms:created xsi:type="dcterms:W3CDTF">2024-12-19T01:02:22Z</dcterms:created>
  <dcterms:modified xsi:type="dcterms:W3CDTF">2025-02-18T00:36:58Z</dcterms:modified>
  <cp:category/>
</cp:coreProperties>
</file>