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i1_jutaku\Desktop\"/>
    </mc:Choice>
  </mc:AlternateContent>
  <bookViews>
    <workbookView xWindow="0" yWindow="0" windowWidth="15345" windowHeight="6630"/>
  </bookViews>
  <sheets>
    <sheet name="R3八戸市サ高住定期報告書" sheetId="10" r:id="rId1"/>
  </sheets>
  <definedNames>
    <definedName name="_xlnm.Print_Area" localSheetId="0">'R3八戸市サ高住定期報告書'!$A$2:$O$75</definedName>
    <definedName name="_xlnm.Print_Titles" localSheetId="0">'R3八戸市サ高住定期報告書'!$8:$8</definedName>
  </definedNames>
  <calcPr calcId="162913"/>
</workbook>
</file>

<file path=xl/calcChain.xml><?xml version="1.0" encoding="utf-8"?>
<calcChain xmlns="http://schemas.openxmlformats.org/spreadsheetml/2006/main">
  <c r="Q4" i="10" l="1"/>
  <c r="R4" i="10" l="1"/>
  <c r="S4" i="10" l="1"/>
  <c r="D72" i="10" l="1"/>
  <c r="D25" i="10" l="1"/>
  <c r="D19" i="10"/>
  <c r="D14" i="10"/>
  <c r="S38" i="10" l="1"/>
  <c r="S27" i="10"/>
  <c r="S26" i="10"/>
  <c r="S22" i="10"/>
  <c r="S21" i="10"/>
  <c r="S20" i="10"/>
  <c r="S17" i="10"/>
  <c r="S16" i="10"/>
  <c r="S15" i="10"/>
  <c r="S13" i="10"/>
  <c r="R73" i="10"/>
  <c r="Q73" i="10" s="1"/>
  <c r="S73" i="10"/>
  <c r="S71" i="10"/>
  <c r="S64" i="10"/>
  <c r="S62" i="10"/>
  <c r="S59" i="10"/>
  <c r="S54" i="10"/>
  <c r="S52" i="10"/>
  <c r="S51" i="10"/>
  <c r="S11" i="10"/>
  <c r="S10" i="10"/>
  <c r="S9" i="10"/>
  <c r="S18" i="10"/>
  <c r="S23" i="10"/>
  <c r="R35" i="10"/>
  <c r="Q35" i="10" s="1"/>
  <c r="S36" i="10"/>
  <c r="S35" i="10"/>
  <c r="S34" i="10"/>
  <c r="S32" i="10"/>
  <c r="S31" i="10"/>
  <c r="S30" i="10"/>
  <c r="S28" i="10"/>
  <c r="S48" i="10"/>
  <c r="S47" i="10"/>
  <c r="S46" i="10"/>
  <c r="S45" i="10"/>
  <c r="S44" i="10"/>
  <c r="S41" i="10"/>
  <c r="S40" i="10"/>
  <c r="S39" i="10"/>
  <c r="S70" i="10"/>
  <c r="S63" i="10"/>
  <c r="S61" i="10"/>
  <c r="S60" i="10"/>
  <c r="S58" i="10"/>
  <c r="S57" i="10"/>
  <c r="S56" i="10"/>
  <c r="S55" i="10"/>
  <c r="S53" i="10"/>
  <c r="S49" i="10"/>
  <c r="S69" i="10"/>
  <c r="S68" i="10"/>
  <c r="S67" i="10"/>
  <c r="S66" i="10"/>
  <c r="R48" i="10"/>
  <c r="Q48" i="10" s="1"/>
  <c r="R47" i="10"/>
  <c r="Q47" i="10" s="1"/>
  <c r="R46" i="10"/>
  <c r="Q46" i="10" s="1"/>
  <c r="R45" i="10"/>
  <c r="Q45" i="10" s="1"/>
  <c r="R44" i="10"/>
  <c r="Q44" i="10" s="1"/>
  <c r="R41" i="10"/>
  <c r="Q41" i="10" s="1"/>
  <c r="R40" i="10"/>
  <c r="Q40" i="10" s="1"/>
  <c r="R39" i="10"/>
  <c r="Q39" i="10" s="1"/>
  <c r="R38" i="10"/>
  <c r="Q38" i="10" s="1"/>
  <c r="R27" i="10"/>
  <c r="Q27" i="10" s="1"/>
  <c r="R26" i="10"/>
  <c r="Q26" i="10" s="1"/>
  <c r="R22" i="10"/>
  <c r="Q22" i="10" s="1"/>
  <c r="R21" i="10"/>
  <c r="Q21" i="10" s="1"/>
  <c r="R20" i="10"/>
  <c r="Q20" i="10" s="1"/>
  <c r="R17" i="10"/>
  <c r="Q17" i="10" s="1"/>
  <c r="R16" i="10"/>
  <c r="Q16" i="10" s="1"/>
  <c r="R23" i="10"/>
  <c r="Q23" i="10" s="1"/>
  <c r="R18" i="10"/>
  <c r="Q18" i="10" s="1"/>
  <c r="R15" i="10"/>
  <c r="Q15" i="10" s="1"/>
  <c r="R13" i="10"/>
  <c r="Q13" i="10" s="1"/>
  <c r="R54" i="10"/>
  <c r="Q54" i="10" s="1"/>
  <c r="R52" i="10"/>
  <c r="Q52" i="10" s="1"/>
  <c r="R51" i="10"/>
  <c r="Q51" i="10" s="1"/>
  <c r="R59" i="10"/>
  <c r="Q59" i="10" s="1"/>
  <c r="R62" i="10"/>
  <c r="Q62" i="10" s="1"/>
  <c r="R64" i="10"/>
  <c r="Q64" i="10" s="1"/>
  <c r="R71" i="10"/>
  <c r="Q71" i="10" s="1"/>
  <c r="R70" i="10"/>
  <c r="Q70" i="10" s="1"/>
  <c r="R69" i="10"/>
  <c r="Q69" i="10" s="1"/>
  <c r="R68" i="10"/>
  <c r="Q68" i="10" s="1"/>
  <c r="R67" i="10"/>
  <c r="Q67" i="10" s="1"/>
  <c r="R66" i="10"/>
  <c r="Q66" i="10" s="1"/>
  <c r="R63" i="10"/>
  <c r="Q63" i="10" s="1"/>
  <c r="R61" i="10"/>
  <c r="Q61" i="10" s="1"/>
  <c r="R60" i="10"/>
  <c r="Q60" i="10" s="1"/>
  <c r="R58" i="10"/>
  <c r="Q58" i="10" s="1"/>
  <c r="R57" i="10"/>
  <c r="Q57" i="10" s="1"/>
  <c r="R56" i="10"/>
  <c r="Q56" i="10" s="1"/>
  <c r="R55" i="10"/>
  <c r="Q55" i="10" s="1"/>
  <c r="R53" i="10"/>
  <c r="Q53" i="10" s="1"/>
  <c r="R49" i="10"/>
  <c r="Q49" i="10" s="1"/>
  <c r="R42" i="10"/>
  <c r="Q42" i="10" s="1"/>
  <c r="R36" i="10"/>
  <c r="Q36" i="10" s="1"/>
  <c r="R34" i="10"/>
  <c r="Q34" i="10" s="1"/>
  <c r="R32" i="10"/>
  <c r="Q32" i="10" s="1"/>
  <c r="R31" i="10"/>
  <c r="Q31" i="10" s="1"/>
  <c r="R30" i="10"/>
  <c r="Q30" i="10" s="1"/>
  <c r="R28" i="10"/>
  <c r="Q28" i="10" s="1"/>
  <c r="R11" i="10"/>
  <c r="Q11" i="10" s="1"/>
  <c r="R10" i="10"/>
  <c r="Q10" i="10" s="1"/>
  <c r="R9" i="10" l="1"/>
  <c r="Q9" i="10" s="1"/>
  <c r="R7" i="10"/>
  <c r="D43" i="10"/>
  <c r="D37" i="10"/>
  <c r="D12" i="10"/>
  <c r="Q7" i="10" l="1"/>
  <c r="S7" i="10"/>
  <c r="O1" i="10" l="1"/>
  <c r="M1" i="10"/>
  <c r="K1" i="10"/>
  <c r="E1" i="10"/>
  <c r="Q3" i="10" s="1"/>
  <c r="C1" i="10"/>
  <c r="G1" i="10"/>
  <c r="I1" i="10" l="1"/>
</calcChain>
</file>

<file path=xl/sharedStrings.xml><?xml version="1.0" encoding="utf-8"?>
<sst xmlns="http://schemas.openxmlformats.org/spreadsheetml/2006/main" count="269" uniqueCount="123">
  <si>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</si>
  <si>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</si>
  <si>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</si>
  <si>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</si>
  <si>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</si>
  <si>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</si>
  <si>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</si>
  <si>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</si>
  <si>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</si>
  <si>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</si>
  <si>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</si>
  <si>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</si>
  <si>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</si>
  <si>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</si>
  <si>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①全て書面により契約をしている。</t>
    <rPh sb="1" eb="2">
      <t>スベ</t>
    </rPh>
    <rPh sb="3" eb="5">
      <t>ショメン</t>
    </rPh>
    <rPh sb="8" eb="10">
      <t>ケイヤク</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</si>
  <si>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</si>
  <si>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</si>
  <si>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</si>
  <si>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</si>
  <si>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</si>
  <si>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</si>
  <si>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</si>
  <si>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</si>
  <si>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</si>
  <si>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</si>
  <si>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同第1項1号</t>
    <rPh sb="0" eb="1">
      <t>ドウ</t>
    </rPh>
    <rPh sb="1" eb="2">
      <t>ダイ</t>
    </rPh>
    <rPh sb="3" eb="4">
      <t>コウ</t>
    </rPh>
    <rPh sb="5" eb="6">
      <t>ゴウ</t>
    </rPh>
    <phoneticPr fontId="1"/>
  </si>
  <si>
    <t>同第1項2号</t>
    <rPh sb="0" eb="1">
      <t>ドウ</t>
    </rPh>
    <rPh sb="1" eb="2">
      <t>ダイ</t>
    </rPh>
    <phoneticPr fontId="1"/>
  </si>
  <si>
    <t>同第1項3号</t>
    <rPh sb="0" eb="1">
      <t>ドウ</t>
    </rPh>
    <rPh sb="1" eb="2">
      <t>ダイ</t>
    </rPh>
    <phoneticPr fontId="1"/>
  </si>
  <si>
    <t>同第1項4号</t>
    <rPh sb="0" eb="1">
      <t>ドウ</t>
    </rPh>
    <rPh sb="1" eb="2">
      <t>ダイ</t>
    </rPh>
    <phoneticPr fontId="1"/>
  </si>
  <si>
    <t>同第1項5号</t>
    <rPh sb="0" eb="1">
      <t>ドウ</t>
    </rPh>
    <rPh sb="1" eb="2">
      <t>ダイ</t>
    </rPh>
    <phoneticPr fontId="1"/>
  </si>
  <si>
    <t>同第1項6号</t>
    <rPh sb="0" eb="1">
      <t>ドウ</t>
    </rPh>
    <rPh sb="1" eb="2">
      <t>ダイ</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</si>
  <si>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</si>
  <si>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</si>
  <si>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</si>
  <si>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</si>
  <si>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</si>
  <si>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</si>
  <si>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</si>
  <si>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</si>
  <si>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</si>
  <si>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</si>
  <si>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</si>
  <si>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</si>
  <si>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</si>
  <si>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</si>
  <si>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</si>
  <si>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</si>
  <si>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</si>
  <si>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</si>
  <si>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</si>
  <si>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</si>
  <si>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</si>
  <si>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</si>
  <si>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</si>
  <si>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</si>
  <si>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</si>
  <si>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</si>
  <si>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</si>
  <si>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</si>
  <si>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①食事の提供サービス</t>
    <phoneticPr fontId="28"/>
  </si>
  <si>
    <t>③調理、洗濯、掃除等の家事サービス</t>
    <rPh sb="1" eb="3">
      <t>チョウリ</t>
    </rPh>
    <phoneticPr fontId="28"/>
  </si>
  <si>
    <t>②入浴、排せつ、食事等の介護サービス</t>
    <rPh sb="10" eb="11">
      <t>ナド</t>
    </rPh>
    <rPh sb="12" eb="14">
      <t>カイゴ</t>
    </rPh>
    <phoneticPr fontId="28"/>
  </si>
  <si>
    <t>④健康維持や増進等の健康サービス</t>
    <rPh sb="3" eb="5">
      <t>イジ</t>
    </rPh>
    <rPh sb="6" eb="8">
      <t>ゾウシン</t>
    </rPh>
    <rPh sb="8" eb="9">
      <t>ナド</t>
    </rPh>
    <rPh sb="10" eb="12">
      <t>ケンコウ</t>
    </rPh>
    <phoneticPr fontId="28"/>
  </si>
  <si>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</si>
  <si>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</si>
  <si>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</si>
  <si>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</si>
  <si>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</si>
  <si>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</si>
  <si>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</si>
  <si>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</si>
  <si>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8"/>
  </si>
  <si>
    <t>同第1項8号</t>
    <rPh sb="0" eb="1">
      <t>ドウ</t>
    </rPh>
    <rPh sb="1" eb="2">
      <t>ダイ</t>
    </rPh>
    <rPh sb="3" eb="4">
      <t>コウ</t>
    </rPh>
    <rPh sb="5" eb="6">
      <t>ゴウ</t>
    </rPh>
    <phoneticPr fontId="28"/>
  </si>
  <si>
    <t>法17条</t>
    <rPh sb="0" eb="1">
      <t>ホウ</t>
    </rPh>
    <rPh sb="3" eb="4">
      <t>ジョウ</t>
    </rPh>
    <phoneticPr fontId="28"/>
  </si>
  <si>
    <t>ニ</t>
    <phoneticPr fontId="1"/>
  </si>
  <si>
    <t>ホ</t>
    <phoneticPr fontId="28"/>
  </si>
  <si>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</si>
  <si>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</si>
  <si>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</si>
  <si>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8"/>
  </si>
  <si>
    <t>④入居契約を締結するまでに、前払金の返還債務が消滅するまでの期間について、書面を交付し説明している。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3" eb="45">
      <t>セツメイ</t>
    </rPh>
    <phoneticPr fontId="28"/>
  </si>
  <si>
    <t>⑤入居契約を締結するまでに、前払金の返還債務が消滅するまでの期間中に契約解除、死亡等で契約終了した場合の返還額の推移について、書面を交付し説明している。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phoneticPr fontId="1"/>
  </si>
  <si>
    <t>入居契約を締結するまでに、登録事項及び契約内容に関する事項（重要事項説明、管理規定等を含む）を書面を交付して説明している。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phoneticPr fontId="1"/>
  </si>
  <si>
    <r>
      <t xml:space="preserve">入居契約が、賃貸借契約でない場合は、その旨を書面を交付し説明している。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8" eb="30">
      <t>セツメイ</t>
    </rPh>
    <rPh sb="37" eb="40">
      <t>チンタイシャク</t>
    </rPh>
    <phoneticPr fontId="28"/>
  </si>
  <si>
    <r>
      <t>特定施設入居者生活介護事業者、地域密着型特定施設入居者生活介護事業所、介護予防特定施設入居者生活介護事業所の指定を受けている場合は、契約を締結するまでに、介護サービス情報を書面を交付し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92" eb="94">
      <t>セツメイ</t>
    </rPh>
    <rPh sb="100" eb="102">
      <t>シテイ</t>
    </rPh>
    <rPh sb="103" eb="104">
      <t>ウ</t>
    </rPh>
    <rPh sb="109" eb="111">
      <t>バアイ</t>
    </rPh>
    <rPh sb="113" eb="115">
      <t>ガイトウ</t>
    </rPh>
    <rPh sb="120" eb="122">
      <t>センタク</t>
    </rPh>
    <phoneticPr fontId="1"/>
  </si>
  <si>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</si>
  <si>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</si>
  <si>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</si>
  <si>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8"/>
  </si>
  <si>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</si>
  <si>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</si>
  <si>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</si>
  <si>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</si>
  <si>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</si>
  <si>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</si>
  <si>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</si>
  <si>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</si>
  <si>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</si>
  <si>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</si>
  <si>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</si>
  <si>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</si>
  <si>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</si>
  <si>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8"/>
  </si>
  <si>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</si>
  <si>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8"/>
  </si>
  <si>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8"/>
  </si>
  <si>
    <t>(26)へ</t>
    <phoneticPr fontId="28"/>
  </si>
  <si>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8"/>
  </si>
  <si>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</si>
  <si>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</si>
  <si>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</si>
  <si>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</si>
  <si>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</si>
  <si>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8"/>
  </si>
  <si>
    <t>一部未回答</t>
    <rPh sb="0" eb="2">
      <t>イチブ</t>
    </rPh>
    <rPh sb="2" eb="5">
      <t>ミカイトウ</t>
    </rPh>
    <phoneticPr fontId="28"/>
  </si>
  <si>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</si>
  <si>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</si>
  <si>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（あて先）八戸市長</t>
    <rPh sb="3" eb="4">
      <t>サキ</t>
    </rPh>
    <rPh sb="5" eb="7">
      <t>ハチノヘ</t>
    </rPh>
    <rPh sb="7" eb="9">
      <t>シチョウ</t>
    </rPh>
    <phoneticPr fontId="1"/>
  </si>
  <si>
    <t>　　年　　月　　日</t>
    <rPh sb="2" eb="3">
      <t>ネン</t>
    </rPh>
    <rPh sb="5" eb="6">
      <t>ツキ</t>
    </rPh>
    <rPh sb="8" eb="9">
      <t>ニチ</t>
    </rPh>
    <phoneticPr fontId="28"/>
  </si>
  <si>
    <t>八戸市</t>
    <rPh sb="0" eb="3">
      <t>ハチノヘシ</t>
    </rPh>
    <phoneticPr fontId="1"/>
  </si>
  <si>
    <t>・八戸市建設部建築住宅課に変更届出書を提出済、又は協議中である。</t>
    <rPh sb="1" eb="4">
      <t>ハチノヘシ</t>
    </rPh>
    <rPh sb="4" eb="6">
      <t>ケンセツ</t>
    </rPh>
    <rPh sb="6" eb="7">
      <t>ブ</t>
    </rPh>
    <rPh sb="7" eb="9">
      <t>ケンチク</t>
    </rPh>
    <rPh sb="9" eb="11">
      <t>ジュウタク</t>
    </rPh>
    <rPh sb="11" eb="12">
      <t>カ</t>
    </rPh>
    <rPh sb="13" eb="15">
      <t>ヘンコウ</t>
    </rPh>
    <rPh sb="23" eb="24">
      <t>マタ</t>
    </rPh>
    <rPh sb="25" eb="28">
      <t>キョウギチュウ</t>
    </rPh>
    <phoneticPr fontId="1"/>
  </si>
  <si>
    <t>（提出先メールアドレス）　kenchiku@city.hachinohe.aomori.jp</t>
    <rPh sb="1" eb="4">
      <t>テイシュツサキ</t>
    </rPh>
    <phoneticPr fontId="1"/>
  </si>
  <si>
    <t>八戸市 福祉部 高齢福祉課
八戸市 建設部 建築住宅課</t>
    <rPh sb="0" eb="2">
      <t>ハチノヘシ</t>
    </rPh>
    <rPh sb="3" eb="5">
      <t>フクシ</t>
    </rPh>
    <rPh sb="5" eb="6">
      <t>ブ</t>
    </rPh>
    <rPh sb="7" eb="9">
      <t>コウレイ</t>
    </rPh>
    <rPh sb="9" eb="11">
      <t>フクシ</t>
    </rPh>
    <rPh sb="11" eb="12">
      <t>カ</t>
    </rPh>
    <rPh sb="13" eb="16">
      <t>ハチノヘシ</t>
    </rPh>
    <rPh sb="17" eb="19">
      <t>ケンセツ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</si>
</sst>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戸&quot;"/>
  </numFmts>
  <fonts count="34"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7" fillId="0" borderId="0" applyNumberFormat="0" applyFill="0" applyBorder="0" applyAlignment="0" applyProtection="0">
      <alignment vertical="center"/>
    </xf>
    <xf numFmtId="0" fontId="13" fillId="0" borderId="0">
      <alignment vertical="center"/>
    </xf>
  </cellStyleXfs>
  <cellXfs count="320">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8" fillId="0" borderId="0" xfId="0" applyFont="1" applyFill="1" applyBorder="1" applyAlignment="1">
      <alignment vertical="center" wrapText="1"/>
    </xf>
    <xf numFmtId="0" fontId="19"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19"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19"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0"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0" fillId="3" borderId="12"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center" vertical="center" wrapText="1"/>
      <protection locked="0"/>
    </xf>
    <xf numFmtId="0" fontId="20"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0"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0"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0" fillId="3" borderId="57" xfId="0" applyFont="1" applyFill="1" applyBorder="1" applyAlignment="1" applyProtection="1">
      <alignment horizontal="center" vertical="center" wrapText="1"/>
      <protection locked="0"/>
    </xf>
    <xf numFmtId="0" fontId="20" fillId="0" borderId="53"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protection locked="0"/>
    </xf>
    <xf numFmtId="0" fontId="24"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4" fillId="0" borderId="44"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0"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0" fillId="0" borderId="61" xfId="0" applyFont="1" applyFill="1" applyBorder="1" applyAlignment="1" applyProtection="1">
      <alignment horizontal="center" vertical="center" wrapText="1"/>
      <protection locked="0"/>
    </xf>
    <xf numFmtId="0" fontId="29" fillId="0" borderId="44" xfId="0" applyFont="1" applyFill="1" applyBorder="1" applyAlignment="1">
      <alignment vertical="center"/>
    </xf>
    <xf numFmtId="0" fontId="29"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0"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29"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0" fillId="0" borderId="67" xfId="0" applyFont="1" applyFill="1" applyBorder="1" applyAlignment="1" applyProtection="1">
      <alignment horizontal="center" vertical="center" wrapText="1"/>
      <protection locked="0"/>
    </xf>
    <xf numFmtId="0" fontId="29"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4" fillId="0" borderId="35" xfId="0" applyFont="1" applyFill="1" applyBorder="1" applyAlignment="1">
      <alignment horizontal="left" vertical="center"/>
    </xf>
    <xf numFmtId="0" fontId="24"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0" fillId="0" borderId="9" xfId="0" applyFont="1" applyFill="1" applyBorder="1" applyAlignment="1" applyProtection="1">
      <alignment horizontal="center" vertical="center" wrapText="1"/>
      <protection locked="0"/>
    </xf>
    <xf numFmtId="0" fontId="20" fillId="3" borderId="16" xfId="0" applyFont="1" applyFill="1" applyBorder="1" applyAlignment="1" applyProtection="1">
      <alignment horizontal="center" vertical="center" wrapText="1"/>
      <protection locked="0"/>
    </xf>
    <xf numFmtId="49" fontId="27" fillId="0" borderId="0" xfId="1" applyNumberFormat="1" applyFont="1" applyFill="1" applyBorder="1" applyAlignment="1">
      <alignment horizontal="left" vertical="center"/>
    </xf>
    <xf numFmtId="0" fontId="24" fillId="0" borderId="35"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0" fillId="3" borderId="71" xfId="0" applyFont="1" applyFill="1" applyBorder="1" applyAlignment="1" applyProtection="1">
      <alignment horizontal="center" vertical="center" wrapText="1"/>
      <protection locked="0"/>
    </xf>
    <xf numFmtId="0" fontId="20" fillId="3" borderId="43"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66"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0"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wrapText="1"/>
    </xf>
    <xf numFmtId="0" fontId="20"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1"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2" fillId="4" borderId="0" xfId="0" applyFont="1" applyFill="1" applyBorder="1" applyAlignment="1" applyProtection="1">
      <alignment horizontal="right" vertical="center" wrapText="1"/>
    </xf>
    <xf numFmtId="0" fontId="21"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2" fillId="5" borderId="20"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20" fillId="3" borderId="72" xfId="0" applyFont="1" applyFill="1" applyBorder="1" applyAlignment="1" applyProtection="1">
      <alignment horizontal="center" vertical="center" wrapText="1"/>
      <protection locked="0"/>
    </xf>
    <xf numFmtId="0" fontId="20" fillId="3" borderId="27"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shrinkToFit="1"/>
    </xf>
    <xf numFmtId="0" fontId="24" fillId="0" borderId="1"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4"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20" fillId="0" borderId="71"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2" fillId="3" borderId="19"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1" fillId="0" borderId="0" xfId="0" applyFont="1" applyFill="1" applyBorder="1" applyAlignment="1" applyProtection="1">
      <alignment horizontal="right" vertical="center" wrapText="1"/>
    </xf>
    <xf numFmtId="0" fontId="21"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3" fillId="4" borderId="0" xfId="0" applyFont="1" applyFill="1" applyBorder="1" applyAlignment="1">
      <alignment horizontal="center" vertical="center" wrapText="1" shrinkToFit="1"/>
    </xf>
    <xf numFmtId="0" fontId="29" fillId="0" borderId="0" xfId="0" applyFont="1" applyFill="1" applyBorder="1" applyAlignment="1">
      <alignment vertical="center" wrapText="1"/>
    </xf>
    <xf numFmtId="0" fontId="32" fillId="4"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5" fillId="0" borderId="29"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pplyProtection="1">
      <alignment horizontal="center" vertical="center"/>
    </xf>
    <xf numFmtId="0" fontId="33" fillId="0" borderId="0" xfId="0" applyFont="1" applyFill="1" applyBorder="1" applyAlignment="1">
      <alignment horizontal="center" vertical="center" wrapText="1" shrinkToFit="1"/>
    </xf>
    <xf numFmtId="49" fontId="31" fillId="0" borderId="0" xfId="1" quotePrefix="1" applyNumberFormat="1" applyFont="1" applyFill="1" applyBorder="1" applyAlignment="1">
      <alignmen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29"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29" fillId="0" borderId="19" xfId="0" applyFont="1" applyFill="1" applyBorder="1" applyAlignment="1">
      <alignment vertical="center" wrapText="1"/>
    </xf>
    <xf numFmtId="0" fontId="29" fillId="0" borderId="23" xfId="0" applyFont="1" applyFill="1" applyBorder="1" applyAlignment="1">
      <alignment vertical="center" wrapText="1"/>
    </xf>
    <xf numFmtId="0" fontId="26" fillId="0" borderId="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 fillId="3" borderId="19" xfId="0" applyFont="1" applyFill="1" applyBorder="1" applyAlignment="1" applyProtection="1">
      <alignment horizontal="right" vertical="center"/>
      <protection locked="0"/>
    </xf>
    <xf numFmtId="0" fontId="20" fillId="3" borderId="72"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3" borderId="27"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9" fillId="0" borderId="35" xfId="0" applyFont="1" applyFill="1" applyBorder="1" applyAlignment="1">
      <alignment horizontal="left" vertical="center" shrinkToFit="1"/>
    </xf>
    <xf numFmtId="0" fontId="29"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25" fillId="0" borderId="17" xfId="0" applyFont="1" applyFill="1" applyBorder="1" applyAlignment="1">
      <alignment horizontal="left" vertical="top" wrapTex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cellXfs>
  <cellStyles count="3">
    <cellStyle name="ハイパーリンク" xfId="1" builtinId="8"/>
    <cellStyle name="標準" xfId="0" builtinId="0"/>
    <cellStyle name="標準 2" xfId="2"/>
  </cellStyles>
  <dxfs count="14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2"/>
  <sheetViews>
    <sheetView tabSelected="1" showWhiteSpace="0" view="pageBreakPreview" zoomScaleNormal="100" zoomScaleSheetLayoutView="100" workbookViewId="0">
      <selection activeCell="D4" sqref="D4:E4"/>
    </sheetView>
  </sheetViews>
  <sheetFormatPr defaultRowHeight="20.100000000000001" customHeight="1" x14ac:dyDescent="0.15"/>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25" bestFit="1" customWidth="1"/>
    <col min="18" max="18" width="3.125" style="228" bestFit="1" customWidth="1"/>
    <col min="19" max="19" width="5.875" style="226" bestFit="1" customWidth="1"/>
    <col min="20" max="16384" width="9" style="6"/>
  </cols>
  <sheetData>
    <row r="1" spans="1:19" s="11" customFormat="1" ht="18" x14ac:dyDescent="0.15">
      <c r="A1" s="231"/>
      <c r="B1" s="231" t="s">
        <v>89</v>
      </c>
      <c r="C1" s="223">
        <f>COUNTIF(S4:S73,$B1)</f>
        <v>0</v>
      </c>
      <c r="D1" s="231" t="s">
        <v>112</v>
      </c>
      <c r="E1" s="223">
        <f>COUNTIF(S4:S73,$D1)</f>
        <v>0</v>
      </c>
      <c r="F1" s="231" t="s">
        <v>90</v>
      </c>
      <c r="G1" s="223">
        <f>COUNTIF(S4:S73,$F1)</f>
        <v>0</v>
      </c>
      <c r="H1" s="231" t="s">
        <v>91</v>
      </c>
      <c r="I1" s="231">
        <f>E1+C1+G1</f>
        <v>0</v>
      </c>
      <c r="J1" s="223" t="s">
        <v>113</v>
      </c>
      <c r="K1" s="223">
        <f>COUNTIF(Q4:Q73,$J1)</f>
        <v>0</v>
      </c>
      <c r="L1" s="223" t="s">
        <v>92</v>
      </c>
      <c r="M1" s="221">
        <f>COUNTIF(Q4:Q73,L1)</f>
        <v>55</v>
      </c>
      <c r="N1" s="232" t="s">
        <v>114</v>
      </c>
      <c r="O1" s="221">
        <f>COUNTIF(Q4:Q73,N1)</f>
        <v>0</v>
      </c>
      <c r="P1" s="231"/>
      <c r="Q1" s="224" t="s">
        <v>38</v>
      </c>
      <c r="R1" s="224" t="s">
        <v>39</v>
      </c>
      <c r="S1" s="221"/>
    </row>
    <row r="2" spans="1:19" s="11" customFormat="1" ht="18" customHeight="1" x14ac:dyDescent="0.15">
      <c r="B2" s="13" t="s">
        <v>117</v>
      </c>
      <c r="C2" s="237"/>
      <c r="E2" s="237"/>
      <c r="G2" s="237"/>
      <c r="J2" s="237"/>
      <c r="K2" s="237"/>
      <c r="L2" s="237"/>
      <c r="M2" s="238"/>
      <c r="N2" s="239"/>
      <c r="O2" s="238"/>
      <c r="P2" s="231"/>
      <c r="Q2" s="224"/>
      <c r="R2" s="224"/>
      <c r="S2" s="221"/>
    </row>
    <row r="3" spans="1:19" s="8" customFormat="1" ht="18" customHeight="1" thickBot="1" x14ac:dyDescent="0.2">
      <c r="B3" s="13"/>
      <c r="C3" s="10"/>
      <c r="D3" s="9"/>
      <c r="E3" s="131"/>
      <c r="F3" s="131"/>
      <c r="G3" s="131"/>
      <c r="H3" s="131"/>
      <c r="I3" s="131"/>
      <c r="J3" s="131"/>
      <c r="K3" s="235"/>
      <c r="L3" s="261" t="s">
        <v>118</v>
      </c>
      <c r="M3" s="261"/>
      <c r="N3" s="261"/>
      <c r="O3" s="261"/>
      <c r="P3" s="12"/>
      <c r="Q3" s="234">
        <f>E1</f>
        <v>0</v>
      </c>
      <c r="R3" s="181"/>
      <c r="S3" s="221"/>
    </row>
    <row r="4" spans="1:19" ht="18" customHeight="1" thickBot="1" x14ac:dyDescent="0.2">
      <c r="B4" s="313" t="s">
        <v>7</v>
      </c>
      <c r="C4" s="314"/>
      <c r="D4" s="306"/>
      <c r="E4" s="307"/>
      <c r="F4" s="236" t="s">
        <v>5</v>
      </c>
      <c r="G4" s="315"/>
      <c r="H4" s="316"/>
      <c r="I4" s="316"/>
      <c r="J4" s="316"/>
      <c r="K4" s="316"/>
      <c r="L4" s="316"/>
      <c r="M4" s="316"/>
      <c r="N4" s="316"/>
      <c r="O4" s="317"/>
      <c r="P4" s="150"/>
      <c r="Q4" s="82" t="str">
        <f>IF(R4=11,"完了",IF(R4&lt;=1,"未回答","一部未回答"))</f>
        <v>未回答</v>
      </c>
      <c r="R4" s="82">
        <f>COUNTA(L3,D4,G4,D5,I5,D6,D7,I6,K6,M6,H7)</f>
        <v>1</v>
      </c>
      <c r="S4" s="184" t="b">
        <f>IF(R4=13,"ＯＫ")</f>
        <v>0</v>
      </c>
    </row>
    <row r="5" spans="1:19" ht="18" customHeight="1" thickBot="1" x14ac:dyDescent="0.2">
      <c r="B5" s="298" t="s">
        <v>115</v>
      </c>
      <c r="C5" s="299"/>
      <c r="D5" s="306"/>
      <c r="E5" s="307"/>
      <c r="F5" s="308"/>
      <c r="G5" s="23" t="s">
        <v>6</v>
      </c>
      <c r="H5" s="59" t="s">
        <v>119</v>
      </c>
      <c r="I5" s="318"/>
      <c r="J5" s="318"/>
      <c r="K5" s="318"/>
      <c r="L5" s="318"/>
      <c r="M5" s="318"/>
      <c r="N5" s="318"/>
      <c r="O5" s="319"/>
      <c r="P5" s="150"/>
      <c r="Q5" s="82"/>
      <c r="R5" s="182"/>
      <c r="S5" s="184"/>
    </row>
    <row r="6" spans="1:19" ht="18" customHeight="1" thickBot="1" x14ac:dyDescent="0.2">
      <c r="B6" s="298" t="s">
        <v>116</v>
      </c>
      <c r="C6" s="299"/>
      <c r="D6" s="300"/>
      <c r="E6" s="301"/>
      <c r="F6" s="302"/>
      <c r="G6" s="56" t="s">
        <v>8</v>
      </c>
      <c r="H6" s="71"/>
      <c r="I6" s="220"/>
      <c r="J6" s="57" t="s">
        <v>93</v>
      </c>
      <c r="K6" s="220"/>
      <c r="L6" s="57" t="s">
        <v>94</v>
      </c>
      <c r="M6" s="303"/>
      <c r="N6" s="303"/>
      <c r="O6" s="58" t="s">
        <v>95</v>
      </c>
      <c r="P6" s="150"/>
      <c r="Q6" s="82"/>
      <c r="R6" s="183"/>
      <c r="S6" s="222"/>
    </row>
    <row r="7" spans="1:19" ht="18" customHeight="1" thickBot="1" x14ac:dyDescent="0.2">
      <c r="B7" s="304" t="s">
        <v>54</v>
      </c>
      <c r="C7" s="305"/>
      <c r="D7" s="306"/>
      <c r="E7" s="307"/>
      <c r="F7" s="308"/>
      <c r="G7" s="25" t="s">
        <v>21</v>
      </c>
      <c r="H7" s="309"/>
      <c r="I7" s="310"/>
      <c r="J7" s="310"/>
      <c r="K7" s="311"/>
      <c r="L7" s="304" t="s">
        <v>44</v>
      </c>
      <c r="M7" s="312"/>
      <c r="N7" s="305"/>
      <c r="O7" s="178"/>
      <c r="P7" s="150"/>
      <c r="Q7" s="82" t="str">
        <f>IF(R7=1,"完了","未回答")</f>
        <v>未回答</v>
      </c>
      <c r="R7" s="82">
        <f>COUNTA(O7)</f>
        <v>0</v>
      </c>
      <c r="S7" s="184" t="b">
        <f>IF(R7=1,"ＯＫ")</f>
        <v>0</v>
      </c>
    </row>
    <row r="8" spans="1:19" s="24" customFormat="1" ht="27" customHeight="1" thickBot="1" x14ac:dyDescent="0.2">
      <c r="B8" s="23" t="s">
        <v>2</v>
      </c>
      <c r="C8" s="283" t="s">
        <v>57</v>
      </c>
      <c r="D8" s="284"/>
      <c r="E8" s="284"/>
      <c r="F8" s="284"/>
      <c r="G8" s="284"/>
      <c r="H8" s="284"/>
      <c r="I8" s="284"/>
      <c r="J8" s="284"/>
      <c r="K8" s="285"/>
      <c r="L8" s="169" t="s">
        <v>3</v>
      </c>
      <c r="M8" s="26" t="s">
        <v>4</v>
      </c>
      <c r="N8" s="26" t="s">
        <v>53</v>
      </c>
      <c r="O8" s="75" t="s">
        <v>22</v>
      </c>
      <c r="P8" s="27"/>
      <c r="Q8" s="83"/>
      <c r="R8" s="185"/>
      <c r="S8" s="184"/>
    </row>
    <row r="9" spans="1:19" ht="18" customHeight="1" thickBot="1" x14ac:dyDescent="0.2">
      <c r="B9" s="274" t="s">
        <v>0</v>
      </c>
      <c r="C9" s="42">
        <v>-1</v>
      </c>
      <c r="D9" s="272" t="s">
        <v>56</v>
      </c>
      <c r="E9" s="272"/>
      <c r="F9" s="272"/>
      <c r="G9" s="272"/>
      <c r="H9" s="272"/>
      <c r="I9" s="272"/>
      <c r="J9" s="272"/>
      <c r="K9" s="273"/>
      <c r="L9" s="157" t="s">
        <v>10</v>
      </c>
      <c r="M9" s="67" t="s">
        <v>10</v>
      </c>
      <c r="N9" s="61"/>
      <c r="O9" s="28" t="s">
        <v>13</v>
      </c>
      <c r="P9" s="7"/>
      <c r="Q9" s="82" t="str">
        <f>IF(R9=0,"未回答",IF(R9&gt;1,"重複回答不可","完了"))</f>
        <v>未回答</v>
      </c>
      <c r="R9" s="182">
        <f>COUNTIF(L9:M9,"☑")</f>
        <v>0</v>
      </c>
      <c r="S9" s="184" t="b">
        <f>IF(L9="☑","ＯＫ",IF(M9="☑","要確認"))</f>
        <v>0</v>
      </c>
    </row>
    <row r="10" spans="1:19" ht="18" customHeight="1" thickBot="1" x14ac:dyDescent="0.2">
      <c r="B10" s="275"/>
      <c r="C10" s="42">
        <v>-2</v>
      </c>
      <c r="D10" s="244" t="s">
        <v>103</v>
      </c>
      <c r="E10" s="244"/>
      <c r="F10" s="244"/>
      <c r="G10" s="244"/>
      <c r="H10" s="244"/>
      <c r="I10" s="244"/>
      <c r="J10" s="244"/>
      <c r="K10" s="245"/>
      <c r="L10" s="157" t="s">
        <v>10</v>
      </c>
      <c r="M10" s="67" t="s">
        <v>10</v>
      </c>
      <c r="N10" s="61"/>
      <c r="O10" s="28" t="s">
        <v>24</v>
      </c>
      <c r="P10" s="7"/>
      <c r="Q10" s="82" t="str">
        <f>IF(R10=0,"未回答",IF(R10&gt;1,"重複回答不可","完了"))</f>
        <v>未回答</v>
      </c>
      <c r="R10" s="182">
        <f>COUNTIF(L10:M10,"☑")</f>
        <v>0</v>
      </c>
      <c r="S10" s="184" t="b">
        <f>IF(L10="☑","ＯＫ",IF(M10="☑","要確認"))</f>
        <v>0</v>
      </c>
    </row>
    <row r="11" spans="1:19" ht="18" customHeight="1" x14ac:dyDescent="0.15">
      <c r="B11" s="275"/>
      <c r="C11" s="213">
        <v>-3</v>
      </c>
      <c r="D11" s="254" t="s">
        <v>68</v>
      </c>
      <c r="E11" s="254"/>
      <c r="F11" s="254"/>
      <c r="G11" s="254"/>
      <c r="H11" s="254"/>
      <c r="I11" s="254"/>
      <c r="J11" s="254"/>
      <c r="K11" s="255"/>
      <c r="L11" s="158" t="s">
        <v>10</v>
      </c>
      <c r="M11" s="68" t="s">
        <v>10</v>
      </c>
      <c r="N11" s="62"/>
      <c r="O11" s="29" t="s">
        <v>12</v>
      </c>
      <c r="P11" s="7"/>
      <c r="Q11" s="82" t="str">
        <f>IF(R11=0,"未回答",IF(R11&gt;1,"重複回答不可","完了"))</f>
        <v>未回答</v>
      </c>
      <c r="R11" s="182">
        <f>COUNTIF(L11:M11,"☑")</f>
        <v>0</v>
      </c>
      <c r="S11" s="184" t="b">
        <f>IF(L11="☑","要確認",IF(M11="☑","ＯＫ"))</f>
        <v>0</v>
      </c>
    </row>
    <row r="12" spans="1:19" ht="18" customHeight="1" x14ac:dyDescent="0.15">
      <c r="B12" s="275"/>
      <c r="C12" s="54"/>
      <c r="D12" s="286" t="str">
        <f>IF(L11=$R$1,"注意！　改修等を行った場合は以下①～③を回答してください",IF(M11=$R$1,"注意！　改修等を行っていない場合は以下①～③の回答は不要です。(4)へ進んでください。",""))</f>
        <v/>
      </c>
      <c r="E12" s="286"/>
      <c r="F12" s="286"/>
      <c r="G12" s="286"/>
      <c r="H12" s="286"/>
      <c r="I12" s="286"/>
      <c r="J12" s="286"/>
      <c r="K12" s="287"/>
      <c r="L12" s="66" t="s">
        <v>3</v>
      </c>
      <c r="M12" s="30" t="s">
        <v>4</v>
      </c>
      <c r="N12" s="62"/>
      <c r="O12" s="15"/>
      <c r="P12" s="31"/>
      <c r="Q12" s="82"/>
      <c r="R12" s="182"/>
      <c r="S12" s="184"/>
    </row>
    <row r="13" spans="1:19" ht="18" customHeight="1" x14ac:dyDescent="0.15">
      <c r="B13" s="275"/>
      <c r="C13" s="32"/>
      <c r="D13" s="106" t="s">
        <v>11</v>
      </c>
      <c r="E13" s="107"/>
      <c r="F13" s="107"/>
      <c r="G13" s="137"/>
      <c r="H13" s="123"/>
      <c r="I13" s="108"/>
      <c r="J13" s="108"/>
      <c r="K13" s="109"/>
      <c r="L13" s="159" t="s">
        <v>10</v>
      </c>
      <c r="M13" s="36" t="s">
        <v>10</v>
      </c>
      <c r="N13" s="110"/>
      <c r="O13" s="111" t="s">
        <v>25</v>
      </c>
      <c r="P13" s="5"/>
      <c r="Q13" s="82" t="str">
        <f>IF($M$11="☑","完了",IF(R13=0,"未回答",IF(R13&gt;1,"重複回答不可","完了")))</f>
        <v>未回答</v>
      </c>
      <c r="R13" s="182">
        <f>COUNTIF(L13:M13,"☑")</f>
        <v>0</v>
      </c>
      <c r="S13" s="184" t="b">
        <f>IF($M$11="☑","ＯＫ",IF(M13="☑","ＯＫ",IF(L13="☑","要確認")))</f>
        <v>0</v>
      </c>
    </row>
    <row r="14" spans="1:19" ht="18" customHeight="1" x14ac:dyDescent="0.15">
      <c r="B14" s="275"/>
      <c r="C14" s="32"/>
      <c r="D14" s="124" t="str">
        <f>IF(L13=$R$1,"注意！　各居住部分の床面積を変更した場合は、以下を回答してください。",IF(M13=$R$1,"⇒以下の記入は不要です。②へ進んでください",""))</f>
        <v/>
      </c>
      <c r="E14" s="212"/>
      <c r="F14" s="212"/>
      <c r="G14" s="212"/>
      <c r="H14" s="212"/>
      <c r="I14" s="212"/>
      <c r="J14" s="212"/>
      <c r="K14" s="100"/>
      <c r="L14" s="170" t="s">
        <v>3</v>
      </c>
      <c r="M14" s="76" t="s">
        <v>4</v>
      </c>
      <c r="N14" s="62"/>
      <c r="O14" s="55"/>
      <c r="P14" s="5"/>
      <c r="Q14" s="82"/>
      <c r="R14" s="182"/>
      <c r="S14" s="184"/>
    </row>
    <row r="15" spans="1:19" ht="18" customHeight="1" x14ac:dyDescent="0.15">
      <c r="B15" s="275"/>
      <c r="C15" s="32"/>
      <c r="D15" s="115" t="s">
        <v>65</v>
      </c>
      <c r="E15" s="116"/>
      <c r="F15" s="116"/>
      <c r="G15" s="116"/>
      <c r="H15" s="116"/>
      <c r="I15" s="116"/>
      <c r="J15" s="116"/>
      <c r="K15" s="117"/>
      <c r="L15" s="160" t="s">
        <v>10</v>
      </c>
      <c r="M15" s="118" t="s">
        <v>10</v>
      </c>
      <c r="N15" s="62"/>
      <c r="O15" s="21"/>
      <c r="P15" s="33"/>
      <c r="Q15" s="82" t="str">
        <f>IF($M$13="☑","完了",IF($M$11="☑","完了",IF(R15=0,"未回答",IF(R15&gt;1,"重複回答不可","完了"))))</f>
        <v>未回答</v>
      </c>
      <c r="R15" s="182">
        <f>COUNTIF(L15:M15,"☑")</f>
        <v>0</v>
      </c>
      <c r="S15" s="184" t="b">
        <f>IF($M$11="☑","ＯＫ",IF($M$13="☑","ＯＫ",IF(L15="☑","ＯＫ",IF(M15="☑","要確認"))))</f>
        <v>0</v>
      </c>
    </row>
    <row r="16" spans="1:19" ht="30" customHeight="1" x14ac:dyDescent="0.15">
      <c r="B16" s="275"/>
      <c r="C16" s="32"/>
      <c r="D16" s="288" t="s">
        <v>110</v>
      </c>
      <c r="E16" s="289"/>
      <c r="F16" s="289"/>
      <c r="G16" s="289"/>
      <c r="H16" s="289"/>
      <c r="I16" s="289"/>
      <c r="J16" s="289"/>
      <c r="K16" s="290"/>
      <c r="L16" s="161" t="s">
        <v>10</v>
      </c>
      <c r="M16" s="98" t="s">
        <v>10</v>
      </c>
      <c r="N16" s="62"/>
      <c r="O16" s="21"/>
      <c r="P16" s="33"/>
      <c r="Q16" s="82" t="str">
        <f>IF($M$13="☑","完了",IF($M$11="☑","完了",IF(R16=0,"未回答",IF(R16&gt;1,"重複回答不可","完了"))))</f>
        <v>未回答</v>
      </c>
      <c r="R16" s="182">
        <f>COUNTIF(L16:M16,"☑")</f>
        <v>0</v>
      </c>
      <c r="S16" s="184" t="b">
        <f>IF($M$11="☑","ＯＫ",IF($M$13="☑","ＯＫ",IF(L16="☑","ＯＫ",IF(M16="☑","要確認"))))</f>
        <v>0</v>
      </c>
    </row>
    <row r="17" spans="2:19" ht="18" customHeight="1" x14ac:dyDescent="0.15">
      <c r="B17" s="275"/>
      <c r="C17" s="32"/>
      <c r="D17" s="119" t="s">
        <v>120</v>
      </c>
      <c r="E17" s="120"/>
      <c r="F17" s="120"/>
      <c r="G17" s="120"/>
      <c r="H17" s="120"/>
      <c r="I17" s="120"/>
      <c r="J17" s="120"/>
      <c r="K17" s="121"/>
      <c r="L17" s="162" t="s">
        <v>10</v>
      </c>
      <c r="M17" s="122" t="s">
        <v>10</v>
      </c>
      <c r="N17" s="62"/>
      <c r="O17" s="21"/>
      <c r="P17" s="33"/>
      <c r="Q17" s="82" t="str">
        <f>IF($M$13="☑","完了",IF($M$11="☑","完了",IF(R17=0,"未回答",IF(R17&gt;1,"重複回答不可","完了"))))</f>
        <v>未回答</v>
      </c>
      <c r="R17" s="182">
        <f>COUNTIF(L17:M17,"☑")</f>
        <v>0</v>
      </c>
      <c r="S17" s="184" t="b">
        <f>IF($M$11="☑","ＯＫ",IF($M$13="☑","ＯＫ",IF(L17="☑","ＯＫ",IF(M17="☑","要確認"))))</f>
        <v>0</v>
      </c>
    </row>
    <row r="18" spans="2:19" ht="18" customHeight="1" x14ac:dyDescent="0.15">
      <c r="B18" s="275"/>
      <c r="C18" s="32"/>
      <c r="D18" s="106" t="s">
        <v>19</v>
      </c>
      <c r="E18" s="107"/>
      <c r="F18" s="107"/>
      <c r="G18" s="123"/>
      <c r="H18" s="108"/>
      <c r="I18" s="108"/>
      <c r="J18" s="108"/>
      <c r="K18" s="109"/>
      <c r="L18" s="159" t="s">
        <v>10</v>
      </c>
      <c r="M18" s="36" t="s">
        <v>10</v>
      </c>
      <c r="N18" s="112"/>
      <c r="O18" s="37" t="s">
        <v>26</v>
      </c>
      <c r="P18" s="7"/>
      <c r="Q18" s="82" t="str">
        <f>IF($M$11="☑","完了",IF(R18=0,"未回答",IF(R18&gt;1,"重複回答不可","完了")))</f>
        <v>未回答</v>
      </c>
      <c r="R18" s="182">
        <f>COUNTIF(L18:M18,"☑")</f>
        <v>0</v>
      </c>
      <c r="S18" s="184" t="b">
        <f>IF($M$11="☑","ＯＫ",IF(M18="☑","ＯＫ",IF(L18="☑","要確認")))</f>
        <v>0</v>
      </c>
    </row>
    <row r="19" spans="2:19" ht="18" customHeight="1" x14ac:dyDescent="0.15">
      <c r="B19" s="275"/>
      <c r="C19" s="32"/>
      <c r="D19" s="124" t="str">
        <f>IF(L18=$R$1,"注意！　設備内容を変更した場合は、以下を回答してください",IF(M18=$R$1,"⇒以下の記入は不要です。③へ進んでください",""))</f>
        <v/>
      </c>
      <c r="E19" s="212"/>
      <c r="F19" s="212"/>
      <c r="G19" s="212"/>
      <c r="H19" s="212"/>
      <c r="I19" s="212"/>
      <c r="J19" s="212"/>
      <c r="K19" s="100"/>
      <c r="L19" s="170" t="s">
        <v>3</v>
      </c>
      <c r="M19" s="76" t="s">
        <v>4</v>
      </c>
      <c r="N19" s="199"/>
      <c r="O19" s="15"/>
      <c r="P19" s="31"/>
      <c r="Q19" s="82"/>
      <c r="R19" s="182"/>
      <c r="S19" s="184"/>
    </row>
    <row r="20" spans="2:19" ht="18" customHeight="1" x14ac:dyDescent="0.15">
      <c r="B20" s="275"/>
      <c r="C20" s="32"/>
      <c r="D20" s="115" t="s">
        <v>51</v>
      </c>
      <c r="E20" s="116"/>
      <c r="F20" s="116"/>
      <c r="G20" s="116"/>
      <c r="H20" s="116"/>
      <c r="I20" s="116"/>
      <c r="J20" s="116"/>
      <c r="K20" s="117"/>
      <c r="L20" s="160" t="s">
        <v>10</v>
      </c>
      <c r="M20" s="118" t="s">
        <v>10</v>
      </c>
      <c r="N20" s="199"/>
      <c r="O20" s="16"/>
      <c r="P20" s="7"/>
      <c r="Q20" s="82" t="str">
        <f>IF($M$18="☑","完了",IF($M$11="☑","完了",IF(R20=0,"未回答",IF(R20&gt;1,"重複回答不可","完了"))))</f>
        <v>未回答</v>
      </c>
      <c r="R20" s="182">
        <f>COUNTIF(L20:M20,"☑")</f>
        <v>0</v>
      </c>
      <c r="S20" s="184" t="b">
        <f>IF($M$11="☑","ＯＫ",IF($M$18="☑","ＯＫ",IF(L20="☑","ＯＫ",IF(M20="☑","要確認"))))</f>
        <v>0</v>
      </c>
    </row>
    <row r="21" spans="2:19" ht="30" customHeight="1" x14ac:dyDescent="0.15">
      <c r="B21" s="275"/>
      <c r="C21" s="32"/>
      <c r="D21" s="277" t="s">
        <v>64</v>
      </c>
      <c r="E21" s="278"/>
      <c r="F21" s="278"/>
      <c r="G21" s="278"/>
      <c r="H21" s="278"/>
      <c r="I21" s="278"/>
      <c r="J21" s="278"/>
      <c r="K21" s="279"/>
      <c r="L21" s="161" t="s">
        <v>10</v>
      </c>
      <c r="M21" s="98" t="s">
        <v>10</v>
      </c>
      <c r="N21" s="199"/>
      <c r="O21" s="16"/>
      <c r="P21" s="7"/>
      <c r="Q21" s="82" t="str">
        <f>IF($M$18="☑","完了",IF($M$11="☑","完了",IF(R21=0,"未回答",IF(R21&gt;1,"重複回答不可","完了"))))</f>
        <v>未回答</v>
      </c>
      <c r="R21" s="182">
        <f>COUNTIF(L21:M21,"☑")</f>
        <v>0</v>
      </c>
      <c r="S21" s="184" t="b">
        <f>IF($M$11="☑","ＯＫ",IF($M$18="☑","ＯＫ",IF(L21="☑","ＯＫ",IF(M21="☑","要確認"))))</f>
        <v>0</v>
      </c>
    </row>
    <row r="22" spans="2:19" ht="18" customHeight="1" x14ac:dyDescent="0.15">
      <c r="B22" s="275"/>
      <c r="C22" s="32"/>
      <c r="D22" s="119" t="s">
        <v>120</v>
      </c>
      <c r="E22" s="120"/>
      <c r="F22" s="120"/>
      <c r="G22" s="120"/>
      <c r="H22" s="120"/>
      <c r="I22" s="120"/>
      <c r="J22" s="120"/>
      <c r="K22" s="121"/>
      <c r="L22" s="162" t="s">
        <v>10</v>
      </c>
      <c r="M22" s="122" t="s">
        <v>10</v>
      </c>
      <c r="N22" s="113"/>
      <c r="O22" s="114"/>
      <c r="P22" s="7"/>
      <c r="Q22" s="82" t="str">
        <f>IF($M$18="☑","完了",IF($M$11="☑","完了",IF(R22=0,"未回答",IF(R22&gt;1,"重複回答不可","完了"))))</f>
        <v>未回答</v>
      </c>
      <c r="R22" s="182">
        <f>COUNTIF(L22:M22,"☑")</f>
        <v>0</v>
      </c>
      <c r="S22" s="184" t="b">
        <f>IF($M$11="☑","ＯＫ",IF($M$18="☑","ＯＫ",IF(L22="☑","ＯＫ",IF(M22="☑","要確認"))))</f>
        <v>0</v>
      </c>
    </row>
    <row r="23" spans="2:19" ht="18" customHeight="1" x14ac:dyDescent="0.15">
      <c r="B23" s="275"/>
      <c r="C23" s="32"/>
      <c r="D23" s="78" t="s">
        <v>70</v>
      </c>
      <c r="E23" s="211"/>
      <c r="F23" s="211"/>
      <c r="G23" s="211"/>
      <c r="H23" s="233"/>
      <c r="I23" s="212"/>
      <c r="J23" s="212"/>
      <c r="K23" s="100"/>
      <c r="L23" s="176" t="s">
        <v>10</v>
      </c>
      <c r="M23" s="152" t="s">
        <v>10</v>
      </c>
      <c r="N23" s="62"/>
      <c r="O23" s="16" t="s">
        <v>27</v>
      </c>
      <c r="P23" s="7"/>
      <c r="Q23" s="82" t="str">
        <f>IF($M$11="☑","完了",IF(R23=0,"未回答",IF(R23&gt;1,"重複回答不可","完了")))</f>
        <v>未回答</v>
      </c>
      <c r="R23" s="182">
        <f>COUNTIF(L23:M23,"☑")</f>
        <v>0</v>
      </c>
      <c r="S23" s="184" t="b">
        <f>IF($M$11="☑","ＯＫ",IF(M23="☑","ＯＫ",IF(L23="☑","要確認")))</f>
        <v>0</v>
      </c>
    </row>
    <row r="24" spans="2:19" ht="36" customHeight="1" x14ac:dyDescent="0.15">
      <c r="B24" s="275"/>
      <c r="C24" s="32"/>
      <c r="D24" s="291" t="s">
        <v>40</v>
      </c>
      <c r="E24" s="292"/>
      <c r="F24" s="293" t="s">
        <v>50</v>
      </c>
      <c r="G24" s="293"/>
      <c r="H24" s="293"/>
      <c r="I24" s="293" t="s">
        <v>96</v>
      </c>
      <c r="J24" s="293"/>
      <c r="K24" s="297"/>
      <c r="L24" s="179"/>
      <c r="M24" s="180"/>
      <c r="N24" s="62"/>
      <c r="O24" s="16"/>
      <c r="P24" s="7"/>
      <c r="Q24" s="82"/>
      <c r="R24" s="182"/>
      <c r="S24" s="184"/>
    </row>
    <row r="25" spans="2:19" ht="18" customHeight="1" x14ac:dyDescent="0.15">
      <c r="B25" s="275"/>
      <c r="C25" s="32"/>
      <c r="D25" s="136" t="str">
        <f>IF(L23=$R$1,"注意！　ﾊﾞﾘｱﾌﾘｰ構造を変更した場合は、以下を回答してください",IF(M23=$R$1,"⇒以下の記入は不要です。(4)へ進んでください。",""))</f>
        <v/>
      </c>
      <c r="E25" s="155"/>
      <c r="F25" s="155"/>
      <c r="G25" s="155"/>
      <c r="H25" s="155"/>
      <c r="I25" s="155"/>
      <c r="J25" s="155"/>
      <c r="K25" s="156"/>
      <c r="L25" s="171" t="s">
        <v>3</v>
      </c>
      <c r="M25" s="53" t="s">
        <v>4</v>
      </c>
      <c r="N25" s="65"/>
      <c r="O25" s="15"/>
      <c r="P25" s="31"/>
      <c r="Q25" s="82"/>
      <c r="R25" s="182"/>
      <c r="S25" s="184"/>
    </row>
    <row r="26" spans="2:19" ht="18" customHeight="1" x14ac:dyDescent="0.15">
      <c r="B26" s="275"/>
      <c r="C26" s="32"/>
      <c r="D26" s="115" t="s">
        <v>69</v>
      </c>
      <c r="E26" s="116"/>
      <c r="F26" s="116"/>
      <c r="G26" s="116"/>
      <c r="H26" s="116"/>
      <c r="I26" s="116"/>
      <c r="J26" s="116"/>
      <c r="K26" s="117"/>
      <c r="L26" s="160" t="s">
        <v>10</v>
      </c>
      <c r="M26" s="118" t="s">
        <v>10</v>
      </c>
      <c r="N26" s="199"/>
      <c r="O26" s="15"/>
      <c r="P26" s="31"/>
      <c r="Q26" s="82" t="str">
        <f>IF($M$23="☑","完了",IF($M$11="☑","完了",IF(R26=0,"未回答",IF(R26&gt;1,"重複回答不可","完了"))))</f>
        <v>未回答</v>
      </c>
      <c r="R26" s="182">
        <f>COUNTIF(L26:M26,"☑")</f>
        <v>0</v>
      </c>
      <c r="S26" s="184" t="b">
        <f>IF($M$11="☑","ＯＫ",IF($M$23="☑","ＯＫ",IF(L26="☑","ＯＫ",IF(M26="☑","要確認"))))</f>
        <v>0</v>
      </c>
    </row>
    <row r="27" spans="2:19" ht="18" customHeight="1" thickBot="1" x14ac:dyDescent="0.2">
      <c r="B27" s="275"/>
      <c r="C27" s="32"/>
      <c r="D27" s="94" t="s">
        <v>120</v>
      </c>
      <c r="E27" s="104"/>
      <c r="F27" s="104"/>
      <c r="G27" s="104"/>
      <c r="H27" s="104"/>
      <c r="I27" s="104"/>
      <c r="J27" s="104"/>
      <c r="K27" s="105"/>
      <c r="L27" s="163" t="s">
        <v>10</v>
      </c>
      <c r="M27" s="99" t="s">
        <v>10</v>
      </c>
      <c r="N27" s="200"/>
      <c r="O27" s="22"/>
      <c r="P27" s="31"/>
      <c r="Q27" s="82" t="str">
        <f>IF($M$23="☑","完了",IF($M$11="☑","完了",IF(R27=0,"未回答",IF(R27&gt;1,"重複回答不可","完了"))))</f>
        <v>未回答</v>
      </c>
      <c r="R27" s="182">
        <f>COUNTIF(L27:M27,"☑")</f>
        <v>0</v>
      </c>
      <c r="S27" s="184" t="b">
        <f>IF($M$11="☑","ＯＫ",IF($M$23="☑","ＯＫ",IF(L27="☑","ＯＫ",IF(M27="☑","要確認"))))</f>
        <v>0</v>
      </c>
    </row>
    <row r="28" spans="2:19" ht="18" customHeight="1" x14ac:dyDescent="0.15">
      <c r="B28" s="275"/>
      <c r="C28" s="213">
        <v>-4</v>
      </c>
      <c r="D28" s="209" t="s">
        <v>23</v>
      </c>
      <c r="E28" s="209"/>
      <c r="F28" s="209"/>
      <c r="G28" s="209"/>
      <c r="H28" s="210"/>
      <c r="I28" s="210"/>
      <c r="J28" s="210"/>
      <c r="K28" s="210"/>
      <c r="L28" s="262" t="s">
        <v>10</v>
      </c>
      <c r="M28" s="264" t="s">
        <v>10</v>
      </c>
      <c r="N28" s="63"/>
      <c r="O28" s="29" t="s">
        <v>28</v>
      </c>
      <c r="P28" s="7"/>
      <c r="Q28" s="82" t="str">
        <f>IF(R28=0,"未回答",IF(R28&gt;1,"重複回答不可","完了"))</f>
        <v>未回答</v>
      </c>
      <c r="R28" s="182">
        <f>COUNTIF(L28:M29,"☑")</f>
        <v>0</v>
      </c>
      <c r="S28" s="184" t="b">
        <f>IF(L28="☑","ＯＫ",IF(M28="☑","要確認"))</f>
        <v>0</v>
      </c>
    </row>
    <row r="29" spans="2:19" ht="18" customHeight="1" thickBot="1" x14ac:dyDescent="0.2">
      <c r="B29" s="275"/>
      <c r="C29" s="215"/>
      <c r="D29" s="81" t="s">
        <v>63</v>
      </c>
      <c r="E29" s="80"/>
      <c r="F29" s="80"/>
      <c r="G29" s="73"/>
      <c r="H29" s="211"/>
      <c r="I29" s="211"/>
      <c r="J29" s="211"/>
      <c r="K29" s="211"/>
      <c r="L29" s="263"/>
      <c r="M29" s="265"/>
      <c r="N29" s="62"/>
      <c r="O29" s="74"/>
      <c r="P29" s="7"/>
      <c r="Q29" s="82"/>
      <c r="R29" s="186"/>
      <c r="S29" s="184"/>
    </row>
    <row r="30" spans="2:19" ht="18" customHeight="1" x14ac:dyDescent="0.15">
      <c r="B30" s="275"/>
      <c r="C30" s="213">
        <v>-5</v>
      </c>
      <c r="D30" s="209" t="s">
        <v>86</v>
      </c>
      <c r="E30" s="206"/>
      <c r="F30" s="206"/>
      <c r="G30" s="206"/>
      <c r="H30" s="206"/>
      <c r="I30" s="206"/>
      <c r="J30" s="206"/>
      <c r="K30" s="138"/>
      <c r="L30" s="203" t="s">
        <v>10</v>
      </c>
      <c r="M30" s="204" t="s">
        <v>10</v>
      </c>
      <c r="N30" s="63"/>
      <c r="O30" s="29" t="s">
        <v>29</v>
      </c>
      <c r="P30" s="7"/>
      <c r="Q30" s="82" t="str">
        <f>IF(R30=0,"未回答",IF(R30&gt;1,"重複回答不可","完了"))</f>
        <v>未回答</v>
      </c>
      <c r="R30" s="182">
        <f>COUNTIF(L30:M30,"☑")</f>
        <v>0</v>
      </c>
      <c r="S30" s="184" t="b">
        <f>IF(L30="☑","ＯＫ",IF(M30="☑","要確認"))</f>
        <v>0</v>
      </c>
    </row>
    <row r="31" spans="2:19" ht="18" customHeight="1" x14ac:dyDescent="0.15">
      <c r="B31" s="275"/>
      <c r="C31" s="54"/>
      <c r="D31" s="115" t="s">
        <v>41</v>
      </c>
      <c r="E31" s="174"/>
      <c r="F31" s="174"/>
      <c r="G31" s="174"/>
      <c r="H31" s="174"/>
      <c r="I31" s="174"/>
      <c r="J31" s="174"/>
      <c r="K31" s="175"/>
      <c r="L31" s="166" t="s">
        <v>10</v>
      </c>
      <c r="M31" s="89" t="s">
        <v>10</v>
      </c>
      <c r="N31" s="62"/>
      <c r="O31" s="16"/>
      <c r="P31" s="7"/>
      <c r="Q31" s="82" t="str">
        <f>IF(R31=0,"未回答",IF(R31&gt;1,"重複回答不可","完了"))</f>
        <v>未回答</v>
      </c>
      <c r="R31" s="182">
        <f>COUNTIF(L31:M31,"☑")</f>
        <v>0</v>
      </c>
      <c r="S31" s="184" t="b">
        <f>IF(L31="☑","ＯＫ",IF(M31="☑","要確認"))</f>
        <v>0</v>
      </c>
    </row>
    <row r="32" spans="2:19" ht="18" customHeight="1" x14ac:dyDescent="0.15">
      <c r="B32" s="275"/>
      <c r="C32" s="54"/>
      <c r="D32" s="187" t="s">
        <v>85</v>
      </c>
      <c r="E32" s="188"/>
      <c r="F32" s="188"/>
      <c r="G32" s="188"/>
      <c r="H32" s="189"/>
      <c r="I32" s="189"/>
      <c r="J32" s="189"/>
      <c r="K32" s="190"/>
      <c r="L32" s="93" t="s">
        <v>10</v>
      </c>
      <c r="M32" s="93" t="s">
        <v>10</v>
      </c>
      <c r="N32" s="62"/>
      <c r="O32" s="16"/>
      <c r="P32" s="7"/>
      <c r="Q32" s="82" t="str">
        <f>IF(R32=0,"未回答",IF(R32&gt;1,"重複回答不可","完了"))</f>
        <v>未回答</v>
      </c>
      <c r="R32" s="182">
        <f>COUNTIF(L32:M32,"☑")</f>
        <v>0</v>
      </c>
      <c r="S32" s="184" t="b">
        <f>IF(L32="☑","ＯＫ",IF(M32="☑","要確認"))</f>
        <v>0</v>
      </c>
    </row>
    <row r="33" spans="2:19" ht="36" customHeight="1" x14ac:dyDescent="0.15">
      <c r="B33" s="275"/>
      <c r="C33" s="54"/>
      <c r="D33" s="266" t="s">
        <v>87</v>
      </c>
      <c r="E33" s="267"/>
      <c r="F33" s="267"/>
      <c r="G33" s="267"/>
      <c r="H33" s="267"/>
      <c r="I33" s="267"/>
      <c r="J33" s="267"/>
      <c r="K33" s="268"/>
      <c r="L33" s="191"/>
      <c r="M33" s="177"/>
      <c r="N33" s="62"/>
      <c r="O33" s="16"/>
      <c r="P33" s="7"/>
      <c r="Q33" s="82"/>
      <c r="R33" s="182"/>
      <c r="S33" s="184"/>
    </row>
    <row r="34" spans="2:19" ht="27" customHeight="1" x14ac:dyDescent="0.15">
      <c r="B34" s="275"/>
      <c r="C34" s="54"/>
      <c r="D34" s="269" t="s">
        <v>108</v>
      </c>
      <c r="E34" s="270"/>
      <c r="F34" s="270"/>
      <c r="G34" s="270"/>
      <c r="H34" s="270"/>
      <c r="I34" s="270"/>
      <c r="J34" s="270"/>
      <c r="K34" s="271"/>
      <c r="L34" s="167" t="s">
        <v>10</v>
      </c>
      <c r="M34" s="93" t="s">
        <v>10</v>
      </c>
      <c r="N34" s="62"/>
      <c r="O34" s="16"/>
      <c r="P34" s="7"/>
      <c r="Q34" s="82" t="str">
        <f>IF(R34=0,"未回答",IF(R34&gt;1,"重複回答不可","完了"))</f>
        <v>未回答</v>
      </c>
      <c r="R34" s="182">
        <f>COUNTIF(L34:M34,"☑")</f>
        <v>0</v>
      </c>
      <c r="S34" s="184" t="b">
        <f>IF(L34="☑","ＯＫ",IF(M34="☑","要確認"))</f>
        <v>0</v>
      </c>
    </row>
    <row r="35" spans="2:19" ht="27" customHeight="1" thickBot="1" x14ac:dyDescent="0.2">
      <c r="B35" s="275"/>
      <c r="C35" s="77"/>
      <c r="D35" s="294" t="s">
        <v>109</v>
      </c>
      <c r="E35" s="295"/>
      <c r="F35" s="295"/>
      <c r="G35" s="295"/>
      <c r="H35" s="295"/>
      <c r="I35" s="295"/>
      <c r="J35" s="295"/>
      <c r="K35" s="296"/>
      <c r="L35" s="168" t="s">
        <v>10</v>
      </c>
      <c r="M35" s="97" t="s">
        <v>10</v>
      </c>
      <c r="N35" s="64"/>
      <c r="O35" s="17"/>
      <c r="P35" s="7"/>
      <c r="Q35" s="82" t="str">
        <f>IF(R35=0,"未回答",IF(R35&gt;1,"重複回答不可","完了"))</f>
        <v>未回答</v>
      </c>
      <c r="R35" s="182">
        <f>COUNTIF(L35:M35,"☑")</f>
        <v>0</v>
      </c>
      <c r="S35" s="184" t="b">
        <f>IF(L35="☑","ＯＫ",IF(M35="☑","要確認"))</f>
        <v>0</v>
      </c>
    </row>
    <row r="36" spans="2:19" ht="18" customHeight="1" x14ac:dyDescent="0.15">
      <c r="B36" s="275"/>
      <c r="C36" s="34">
        <v>-6</v>
      </c>
      <c r="D36" s="73" t="s">
        <v>37</v>
      </c>
      <c r="E36" s="73"/>
      <c r="F36" s="73"/>
      <c r="G36" s="73"/>
      <c r="H36" s="212"/>
      <c r="I36" s="212"/>
      <c r="J36" s="212"/>
      <c r="K36" s="100"/>
      <c r="L36" s="158" t="s">
        <v>10</v>
      </c>
      <c r="M36" s="68" t="s">
        <v>10</v>
      </c>
      <c r="N36" s="62"/>
      <c r="O36" s="16" t="s">
        <v>30</v>
      </c>
      <c r="P36" s="7"/>
      <c r="Q36" s="82" t="str">
        <f>IF(R36=0,"未回答",IF(R36&gt;1,"重複回答不可","完了"))</f>
        <v>未回答</v>
      </c>
      <c r="R36" s="182">
        <f>COUNTIF(L36:M36,"☑")</f>
        <v>0</v>
      </c>
      <c r="S36" s="184" t="b">
        <f>IF(L36="☑","ＯＫ",IF(M36="☑","要確認"))</f>
        <v>0</v>
      </c>
    </row>
    <row r="37" spans="2:19" ht="18" customHeight="1" x14ac:dyDescent="0.15">
      <c r="B37" s="275"/>
      <c r="C37" s="54"/>
      <c r="D37" s="141" t="str">
        <f>IF(M36=$R$1,"注意！　「いいえ」の場合は以下①～④を回答してください。",IF(L36=$R$1,"注意！　「はい」の場合は以下①～④の記入は不要です。(7)へ進んでください。",""))</f>
        <v/>
      </c>
      <c r="E37" s="144"/>
      <c r="F37" s="144"/>
      <c r="G37" s="144"/>
      <c r="H37" s="144"/>
      <c r="I37" s="144"/>
      <c r="J37" s="144"/>
      <c r="K37" s="145"/>
      <c r="L37" s="171" t="s">
        <v>3</v>
      </c>
      <c r="M37" s="53" t="s">
        <v>4</v>
      </c>
      <c r="N37" s="62"/>
      <c r="O37" s="20"/>
      <c r="P37" s="31"/>
      <c r="Q37" s="82"/>
      <c r="R37" s="182"/>
      <c r="S37" s="184"/>
    </row>
    <row r="38" spans="2:19" ht="18" customHeight="1" x14ac:dyDescent="0.15">
      <c r="B38" s="275"/>
      <c r="C38" s="35"/>
      <c r="D38" s="139" t="s">
        <v>14</v>
      </c>
      <c r="E38" s="142"/>
      <c r="F38" s="142"/>
      <c r="G38" s="142"/>
      <c r="H38" s="142"/>
      <c r="I38" s="142"/>
      <c r="J38" s="142"/>
      <c r="K38" s="143"/>
      <c r="L38" s="164" t="s">
        <v>10</v>
      </c>
      <c r="M38" s="140" t="s">
        <v>10</v>
      </c>
      <c r="N38" s="62"/>
      <c r="O38" s="146" t="s">
        <v>15</v>
      </c>
      <c r="P38" s="7"/>
      <c r="Q38" s="82" t="str">
        <f>IF($L$36="☑","完了",IF(R38=0,"未回答",IF(R38&gt;1,"重複回答不可","完了")))</f>
        <v>未回答</v>
      </c>
      <c r="R38" s="182">
        <f>COUNTIF(L38:M38,"☑")</f>
        <v>0</v>
      </c>
      <c r="S38" s="184" t="b">
        <f>IF($L$36="☑","ＯＫ",IF(L38="☑","ＯＫ",IF(M38="☑","要確認")))</f>
        <v>0</v>
      </c>
    </row>
    <row r="39" spans="2:19" ht="18" customHeight="1" x14ac:dyDescent="0.15">
      <c r="B39" s="275"/>
      <c r="C39" s="35"/>
      <c r="D39" s="101" t="s">
        <v>78</v>
      </c>
      <c r="E39" s="102"/>
      <c r="F39" s="102"/>
      <c r="G39" s="102"/>
      <c r="H39" s="102"/>
      <c r="I39" s="102"/>
      <c r="J39" s="102"/>
      <c r="K39" s="103"/>
      <c r="L39" s="161" t="s">
        <v>10</v>
      </c>
      <c r="M39" s="98" t="s">
        <v>10</v>
      </c>
      <c r="N39" s="62"/>
      <c r="O39" s="129" t="s">
        <v>16</v>
      </c>
      <c r="P39" s="7"/>
      <c r="Q39" s="82" t="str">
        <f>IF($L$36="☑","完了",IF(R39=0,"未回答",IF(R39&gt;1,"重複回答不可","完了")))</f>
        <v>未回答</v>
      </c>
      <c r="R39" s="182">
        <f>COUNTIF(L39:M39,"☑")</f>
        <v>0</v>
      </c>
      <c r="S39" s="184" t="b">
        <f>IF($L$36="☑","ＯＫ",IF(L39="☑","ＯＫ",IF(M39="☑","要確認")))</f>
        <v>0</v>
      </c>
    </row>
    <row r="40" spans="2:19" ht="18" customHeight="1" x14ac:dyDescent="0.15">
      <c r="B40" s="275"/>
      <c r="C40" s="35"/>
      <c r="D40" s="101" t="s">
        <v>45</v>
      </c>
      <c r="E40" s="102"/>
      <c r="F40" s="102"/>
      <c r="G40" s="102"/>
      <c r="H40" s="102"/>
      <c r="I40" s="102"/>
      <c r="J40" s="102"/>
      <c r="K40" s="103"/>
      <c r="L40" s="161" t="s">
        <v>10</v>
      </c>
      <c r="M40" s="98" t="s">
        <v>10</v>
      </c>
      <c r="N40" s="62"/>
      <c r="O40" s="129" t="s">
        <v>17</v>
      </c>
      <c r="P40" s="7"/>
      <c r="Q40" s="82" t="str">
        <f>IF($L$36="☑","完了",IF(R40=0,"未回答",IF(R40&gt;1,"重複回答不可","完了")))</f>
        <v>未回答</v>
      </c>
      <c r="R40" s="182">
        <f>COUNTIF(L40:M40,"☑")</f>
        <v>0</v>
      </c>
      <c r="S40" s="184" t="b">
        <f>IF($L$36="☑","ＯＫ",IF(L40="☑","ＯＫ",IF(M40="☑","要確認")))</f>
        <v>0</v>
      </c>
    </row>
    <row r="41" spans="2:19" ht="18" customHeight="1" thickBot="1" x14ac:dyDescent="0.2">
      <c r="B41" s="276"/>
      <c r="C41" s="38"/>
      <c r="D41" s="94" t="s">
        <v>46</v>
      </c>
      <c r="E41" s="104"/>
      <c r="F41" s="104"/>
      <c r="G41" s="104"/>
      <c r="H41" s="104"/>
      <c r="I41" s="104"/>
      <c r="J41" s="104"/>
      <c r="K41" s="105"/>
      <c r="L41" s="163" t="s">
        <v>10</v>
      </c>
      <c r="M41" s="99" t="s">
        <v>10</v>
      </c>
      <c r="N41" s="64"/>
      <c r="O41" s="130" t="s">
        <v>18</v>
      </c>
      <c r="P41" s="7"/>
      <c r="Q41" s="82" t="str">
        <f>IF($L$36="☑","完了",IF(R41=0,"未回答",IF(R41&gt;1,"重複回答不可","完了")))</f>
        <v>未回答</v>
      </c>
      <c r="R41" s="182">
        <f>COUNTIF(L41:M41,"☑")</f>
        <v>0</v>
      </c>
      <c r="S41" s="184" t="b">
        <f>IF($L$36="☑","ＯＫ",IF(L41="☑","ＯＫ",IF(M41="☑","要確認")))</f>
        <v>0</v>
      </c>
    </row>
    <row r="42" spans="2:19" ht="18" customHeight="1" x14ac:dyDescent="0.15">
      <c r="B42" s="274" t="s">
        <v>97</v>
      </c>
      <c r="C42" s="213">
        <v>-7</v>
      </c>
      <c r="D42" s="209" t="s">
        <v>66</v>
      </c>
      <c r="E42" s="206"/>
      <c r="F42" s="206"/>
      <c r="G42" s="206"/>
      <c r="H42" s="207"/>
      <c r="I42" s="207"/>
      <c r="J42" s="207"/>
      <c r="K42" s="208"/>
      <c r="L42" s="203" t="s">
        <v>10</v>
      </c>
      <c r="M42" s="204" t="s">
        <v>10</v>
      </c>
      <c r="N42" s="63"/>
      <c r="O42" s="214" t="s">
        <v>30</v>
      </c>
      <c r="P42" s="7"/>
      <c r="Q42" s="82" t="str">
        <f>IF(R42=0,"未回答",IF(R42&gt;1,"重複回答不可","完了"))</f>
        <v>未回答</v>
      </c>
      <c r="R42" s="182">
        <f>COUNTIF(L42:M42,"☑")</f>
        <v>0</v>
      </c>
      <c r="S42" s="184"/>
    </row>
    <row r="43" spans="2:19" ht="18" customHeight="1" x14ac:dyDescent="0.15">
      <c r="B43" s="275"/>
      <c r="C43" s="32"/>
      <c r="D43" s="141" t="str">
        <f>IF(M42=$R$1,"注意！　「いいえ」の場合は以下①～⑤を回答してください。",IF(L42=$R$1,"注意！　「はい」の場合は以下①～⑤の記入は不要です。(8)へ進んでください。",""))</f>
        <v/>
      </c>
      <c r="E43" s="155"/>
      <c r="F43" s="155"/>
      <c r="G43" s="155"/>
      <c r="H43" s="155"/>
      <c r="I43" s="155"/>
      <c r="J43" s="155"/>
      <c r="K43" s="156"/>
      <c r="L43" s="171" t="s">
        <v>3</v>
      </c>
      <c r="M43" s="53" t="s">
        <v>4</v>
      </c>
      <c r="N43" s="62"/>
      <c r="O43" s="20"/>
      <c r="P43" s="31"/>
      <c r="Q43" s="82"/>
      <c r="R43" s="182"/>
      <c r="S43" s="184"/>
    </row>
    <row r="44" spans="2:19" ht="18" customHeight="1" x14ac:dyDescent="0.15">
      <c r="B44" s="275"/>
      <c r="C44" s="35"/>
      <c r="D44" s="139" t="s">
        <v>77</v>
      </c>
      <c r="E44" s="142"/>
      <c r="F44" s="142"/>
      <c r="G44" s="142"/>
      <c r="H44" s="142"/>
      <c r="I44" s="142"/>
      <c r="J44" s="142"/>
      <c r="K44" s="143"/>
      <c r="L44" s="164" t="s">
        <v>10</v>
      </c>
      <c r="M44" s="140" t="s">
        <v>10</v>
      </c>
      <c r="N44" s="62"/>
      <c r="O44" s="146" t="s">
        <v>74</v>
      </c>
      <c r="P44" s="7"/>
      <c r="Q44" s="82" t="str">
        <f>IF($L$42="☑","完了",IF(R44=0,"未回答",IF(R44&gt;1,"重複回答不可","完了")))</f>
        <v>未回答</v>
      </c>
      <c r="R44" s="182">
        <f t="shared" ref="R44:R49" si="0">COUNTIF(L44:M44,"☑")</f>
        <v>0</v>
      </c>
      <c r="S44" s="184" t="b">
        <f>IF($L$42="☑","ＯＫ",IF(L44="☑","ＯＫ",IF(M44="☑","要確認")))</f>
        <v>0</v>
      </c>
    </row>
    <row r="45" spans="2:19" ht="30" customHeight="1" x14ac:dyDescent="0.15">
      <c r="B45" s="275"/>
      <c r="C45" s="35"/>
      <c r="D45" s="277" t="s">
        <v>76</v>
      </c>
      <c r="E45" s="278"/>
      <c r="F45" s="278"/>
      <c r="G45" s="278"/>
      <c r="H45" s="278"/>
      <c r="I45" s="278"/>
      <c r="J45" s="278"/>
      <c r="K45" s="279"/>
      <c r="L45" s="161" t="s">
        <v>10</v>
      </c>
      <c r="M45" s="98" t="s">
        <v>10</v>
      </c>
      <c r="N45" s="62"/>
      <c r="O45" s="129" t="s">
        <v>75</v>
      </c>
      <c r="P45" s="7"/>
      <c r="Q45" s="82" t="str">
        <f>IF($L$42="☑","完了",IF(R45=0,"未回答",IF(R45&gt;1,"重複回答不可","完了")))</f>
        <v>未回答</v>
      </c>
      <c r="R45" s="182">
        <f t="shared" si="0"/>
        <v>0</v>
      </c>
      <c r="S45" s="184" t="b">
        <f>IF($L$42="☑","ＯＫ",IF(L45="☑","ＯＫ",IF(M45="☑","要確認")))</f>
        <v>0</v>
      </c>
    </row>
    <row r="46" spans="2:19" ht="30" customHeight="1" x14ac:dyDescent="0.15">
      <c r="B46" s="275"/>
      <c r="C46" s="35"/>
      <c r="D46" s="277" t="s">
        <v>79</v>
      </c>
      <c r="E46" s="278"/>
      <c r="F46" s="278"/>
      <c r="G46" s="278"/>
      <c r="H46" s="278"/>
      <c r="I46" s="278"/>
      <c r="J46" s="278"/>
      <c r="K46" s="279"/>
      <c r="L46" s="161" t="s">
        <v>10</v>
      </c>
      <c r="M46" s="98" t="s">
        <v>10</v>
      </c>
      <c r="N46" s="62"/>
      <c r="O46" s="148" t="s">
        <v>72</v>
      </c>
      <c r="P46" s="7"/>
      <c r="Q46" s="82" t="str">
        <f>IF($L$42="☑","完了",IF(R46=0,"未回答",IF(R46&gt;1,"重複回答不可","完了")))</f>
        <v>未回答</v>
      </c>
      <c r="R46" s="182">
        <f t="shared" si="0"/>
        <v>0</v>
      </c>
      <c r="S46" s="184" t="b">
        <f>IF($L$42="☑","ＯＫ",IF(L46="☑","ＯＫ",IF(M46="☑","要確認")))</f>
        <v>0</v>
      </c>
    </row>
    <row r="47" spans="2:19" ht="30" customHeight="1" x14ac:dyDescent="0.15">
      <c r="B47" s="275"/>
      <c r="C47" s="35"/>
      <c r="D47" s="277" t="s">
        <v>80</v>
      </c>
      <c r="E47" s="278"/>
      <c r="F47" s="278"/>
      <c r="G47" s="278"/>
      <c r="H47" s="278"/>
      <c r="I47" s="278"/>
      <c r="J47" s="278"/>
      <c r="K47" s="279"/>
      <c r="L47" s="161" t="s">
        <v>10</v>
      </c>
      <c r="M47" s="98" t="s">
        <v>10</v>
      </c>
      <c r="N47" s="62"/>
      <c r="O47" s="148" t="s">
        <v>73</v>
      </c>
      <c r="P47" s="7"/>
      <c r="Q47" s="82" t="str">
        <f>IF($L$42="☑","完了",IF(R47=0,"未回答",IF(R47&gt;1,"重複回答不可","完了")))</f>
        <v>未回答</v>
      </c>
      <c r="R47" s="182">
        <f t="shared" si="0"/>
        <v>0</v>
      </c>
      <c r="S47" s="184" t="b">
        <f>IF($L$42="☑","ＯＫ",IF(L47="☑","ＯＫ",IF(M47="☑","要確認")))</f>
        <v>0</v>
      </c>
    </row>
    <row r="48" spans="2:19" ht="30" customHeight="1" thickBot="1" x14ac:dyDescent="0.2">
      <c r="B48" s="276"/>
      <c r="C48" s="38"/>
      <c r="D48" s="280" t="s">
        <v>81</v>
      </c>
      <c r="E48" s="281"/>
      <c r="F48" s="281"/>
      <c r="G48" s="281"/>
      <c r="H48" s="281"/>
      <c r="I48" s="281"/>
      <c r="J48" s="281"/>
      <c r="K48" s="282"/>
      <c r="L48" s="163" t="s">
        <v>10</v>
      </c>
      <c r="M48" s="99" t="s">
        <v>10</v>
      </c>
      <c r="N48" s="64"/>
      <c r="O48" s="130" t="s">
        <v>31</v>
      </c>
      <c r="P48" s="7"/>
      <c r="Q48" s="82" t="str">
        <f>IF($L$42="☑","完了",IF(R48=0,"未回答",IF(R48&gt;1,"重複回答不可","完了")))</f>
        <v>未回答</v>
      </c>
      <c r="R48" s="182">
        <f t="shared" si="0"/>
        <v>0</v>
      </c>
      <c r="S48" s="184" t="b">
        <f>IF($L$42="☑","ＯＫ",IF(L48="☑","ＯＫ",IF(M48="☑","要確認")))</f>
        <v>0</v>
      </c>
    </row>
    <row r="49" spans="2:19" ht="18" customHeight="1" x14ac:dyDescent="0.15">
      <c r="B49" s="259" t="s">
        <v>1</v>
      </c>
      <c r="C49" s="213">
        <v>-8</v>
      </c>
      <c r="D49" s="209" t="s">
        <v>55</v>
      </c>
      <c r="E49" s="209"/>
      <c r="F49" s="209"/>
      <c r="G49" s="209"/>
      <c r="H49" s="209"/>
      <c r="I49" s="209"/>
      <c r="J49" s="209"/>
      <c r="K49" s="216"/>
      <c r="L49" s="70" t="s">
        <v>10</v>
      </c>
      <c r="M49" s="69" t="s">
        <v>10</v>
      </c>
      <c r="N49" s="63"/>
      <c r="O49" s="47" t="s">
        <v>20</v>
      </c>
      <c r="P49" s="211"/>
      <c r="Q49" s="82" t="str">
        <f>IF(R49=0,"未回答",IF(R49&gt;1,"重複回答不可","完了"))</f>
        <v>未回答</v>
      </c>
      <c r="R49" s="182">
        <f t="shared" si="0"/>
        <v>0</v>
      </c>
      <c r="S49" s="184" t="b">
        <f>IF(L49="☑","ＯＫ",IF(M49="☑","要確認"))</f>
        <v>0</v>
      </c>
    </row>
    <row r="50" spans="2:19" ht="15" customHeight="1" thickBot="1" x14ac:dyDescent="0.2">
      <c r="B50" s="260"/>
      <c r="C50" s="40"/>
      <c r="D50" s="125" t="s">
        <v>49</v>
      </c>
      <c r="E50" s="125"/>
      <c r="F50" s="125"/>
      <c r="G50" s="125"/>
      <c r="H50" s="125"/>
      <c r="I50" s="125"/>
      <c r="J50" s="125"/>
      <c r="K50" s="126"/>
      <c r="L50" s="172" t="s">
        <v>3</v>
      </c>
      <c r="M50" s="41" t="s">
        <v>4</v>
      </c>
      <c r="N50" s="60" t="s">
        <v>58</v>
      </c>
      <c r="O50" s="17"/>
      <c r="P50" s="7"/>
      <c r="Q50" s="82"/>
      <c r="R50" s="182"/>
      <c r="S50" s="184"/>
    </row>
    <row r="51" spans="2:19" ht="30" customHeight="1" thickBot="1" x14ac:dyDescent="0.2">
      <c r="B51" s="241" t="s">
        <v>32</v>
      </c>
      <c r="C51" s="42">
        <v>-9</v>
      </c>
      <c r="D51" s="244" t="s">
        <v>111</v>
      </c>
      <c r="E51" s="244"/>
      <c r="F51" s="244"/>
      <c r="G51" s="244"/>
      <c r="H51" s="244"/>
      <c r="I51" s="244"/>
      <c r="J51" s="244"/>
      <c r="K51" s="245"/>
      <c r="L51" s="157" t="s">
        <v>10</v>
      </c>
      <c r="M51" s="67" t="s">
        <v>10</v>
      </c>
      <c r="N51" s="67" t="s">
        <v>10</v>
      </c>
      <c r="O51" s="18" t="s">
        <v>31</v>
      </c>
      <c r="P51" s="211"/>
      <c r="Q51" s="82" t="str">
        <f t="shared" ref="Q51:Q64" si="1">IF(R51=0,"未回答",IF(R51&gt;1,"重複回答不可","完了"))</f>
        <v>未回答</v>
      </c>
      <c r="R51" s="182">
        <f>COUNTIF(L51:N51,"☑")</f>
        <v>0</v>
      </c>
      <c r="S51" s="184" t="b">
        <f>IF(L51="☑","ＯＫ",IF(M51="☑","要確認",IF(N51="☑","ＯＫ")))</f>
        <v>0</v>
      </c>
    </row>
    <row r="52" spans="2:19" ht="30" customHeight="1" thickBot="1" x14ac:dyDescent="0.2">
      <c r="B52" s="242"/>
      <c r="C52" s="42">
        <v>-10</v>
      </c>
      <c r="D52" s="244" t="s">
        <v>83</v>
      </c>
      <c r="E52" s="272"/>
      <c r="F52" s="272"/>
      <c r="G52" s="272"/>
      <c r="H52" s="272"/>
      <c r="I52" s="272"/>
      <c r="J52" s="272"/>
      <c r="K52" s="273"/>
      <c r="L52" s="157" t="s">
        <v>10</v>
      </c>
      <c r="M52" s="67" t="s">
        <v>10</v>
      </c>
      <c r="N52" s="67" t="s">
        <v>10</v>
      </c>
      <c r="O52" s="18" t="s">
        <v>31</v>
      </c>
      <c r="P52" s="211"/>
      <c r="Q52" s="82" t="str">
        <f t="shared" si="1"/>
        <v>未回答</v>
      </c>
      <c r="R52" s="182">
        <f>COUNTIF(L52:N52,"☑")</f>
        <v>0</v>
      </c>
      <c r="S52" s="184" t="b">
        <f>IF(L52="☑","ＯＫ",IF(M52="☑","要確認",IF(N52="☑","ＯＫ")))</f>
        <v>0</v>
      </c>
    </row>
    <row r="53" spans="2:19" ht="30" customHeight="1" thickBot="1" x14ac:dyDescent="0.2">
      <c r="B53" s="242"/>
      <c r="C53" s="42">
        <v>-11</v>
      </c>
      <c r="D53" s="244" t="s">
        <v>82</v>
      </c>
      <c r="E53" s="244"/>
      <c r="F53" s="244"/>
      <c r="G53" s="244"/>
      <c r="H53" s="244"/>
      <c r="I53" s="244"/>
      <c r="J53" s="244"/>
      <c r="K53" s="245"/>
      <c r="L53" s="157" t="s">
        <v>10</v>
      </c>
      <c r="M53" s="67" t="s">
        <v>10</v>
      </c>
      <c r="N53" s="60" t="s">
        <v>58</v>
      </c>
      <c r="O53" s="18" t="s">
        <v>31</v>
      </c>
      <c r="P53" s="211"/>
      <c r="Q53" s="82" t="str">
        <f t="shared" si="1"/>
        <v>未回答</v>
      </c>
      <c r="R53" s="182">
        <f>COUNTIF(L53:M53,"☑")</f>
        <v>0</v>
      </c>
      <c r="S53" s="184" t="b">
        <f>IF(L53="☑","ＯＫ",IF(M53="☑","要確認"))</f>
        <v>0</v>
      </c>
    </row>
    <row r="54" spans="2:19" ht="41.25" customHeight="1" thickBot="1" x14ac:dyDescent="0.2">
      <c r="B54" s="242"/>
      <c r="C54" s="42">
        <v>-12</v>
      </c>
      <c r="D54" s="244" t="s">
        <v>84</v>
      </c>
      <c r="E54" s="244"/>
      <c r="F54" s="244"/>
      <c r="G54" s="244"/>
      <c r="H54" s="244"/>
      <c r="I54" s="244"/>
      <c r="J54" s="244"/>
      <c r="K54" s="245"/>
      <c r="L54" s="157" t="s">
        <v>10</v>
      </c>
      <c r="M54" s="67" t="s">
        <v>10</v>
      </c>
      <c r="N54" s="67" t="s">
        <v>10</v>
      </c>
      <c r="O54" s="18" t="s">
        <v>31</v>
      </c>
      <c r="P54" s="211"/>
      <c r="Q54" s="82" t="str">
        <f t="shared" si="1"/>
        <v>未回答</v>
      </c>
      <c r="R54" s="182">
        <f>COUNTIF(L54:N54,"☑")</f>
        <v>0</v>
      </c>
      <c r="S54" s="184" t="b">
        <f>IF(L54="☑","ＯＫ",IF(M54="☑","要確認",IF(N54="☑","ＯＫ")))</f>
        <v>0</v>
      </c>
    </row>
    <row r="55" spans="2:19" ht="30" customHeight="1" thickBot="1" x14ac:dyDescent="0.2">
      <c r="B55" s="243"/>
      <c r="C55" s="43">
        <v>-13</v>
      </c>
      <c r="D55" s="244" t="s">
        <v>98</v>
      </c>
      <c r="E55" s="244"/>
      <c r="F55" s="244"/>
      <c r="G55" s="244"/>
      <c r="H55" s="244"/>
      <c r="I55" s="244"/>
      <c r="J55" s="244"/>
      <c r="K55" s="245"/>
      <c r="L55" s="165" t="s">
        <v>10</v>
      </c>
      <c r="M55" s="153" t="s">
        <v>10</v>
      </c>
      <c r="N55" s="64"/>
      <c r="O55" s="19" t="s">
        <v>24</v>
      </c>
      <c r="P55" s="211"/>
      <c r="Q55" s="82" t="str">
        <f t="shared" si="1"/>
        <v>未回答</v>
      </c>
      <c r="R55" s="182">
        <f>COUNTIF(L55:M55,"☑")</f>
        <v>0</v>
      </c>
      <c r="S55" s="184" t="b">
        <f>IF(L55="☑","ＯＫ",IF(M55="☑","要確認"))</f>
        <v>0</v>
      </c>
    </row>
    <row r="56" spans="2:19" ht="18" customHeight="1" thickBot="1" x14ac:dyDescent="0.2">
      <c r="B56" s="241" t="s">
        <v>9</v>
      </c>
      <c r="C56" s="44">
        <v>-14</v>
      </c>
      <c r="D56" s="201" t="s">
        <v>48</v>
      </c>
      <c r="E56" s="201"/>
      <c r="F56" s="201"/>
      <c r="G56" s="201"/>
      <c r="H56" s="201"/>
      <c r="I56" s="201"/>
      <c r="J56" s="201"/>
      <c r="K56" s="202"/>
      <c r="L56" s="157" t="s">
        <v>10</v>
      </c>
      <c r="M56" s="67" t="s">
        <v>10</v>
      </c>
      <c r="N56" s="61"/>
      <c r="O56" s="18" t="s">
        <v>33</v>
      </c>
      <c r="P56" s="211"/>
      <c r="Q56" s="82" t="str">
        <f t="shared" si="1"/>
        <v>未回答</v>
      </c>
      <c r="R56" s="182">
        <f>COUNTIF(L56:M56,"☑")</f>
        <v>0</v>
      </c>
      <c r="S56" s="184" t="b">
        <f>IF(L56="☑","ＯＫ",IF(M56="☑","要確認"))</f>
        <v>0</v>
      </c>
    </row>
    <row r="57" spans="2:19" ht="18" customHeight="1" thickBot="1" x14ac:dyDescent="0.2">
      <c r="B57" s="242"/>
      <c r="C57" s="44">
        <v>-15</v>
      </c>
      <c r="D57" s="201" t="s">
        <v>34</v>
      </c>
      <c r="E57" s="201"/>
      <c r="F57" s="201"/>
      <c r="G57" s="201"/>
      <c r="H57" s="201"/>
      <c r="I57" s="201"/>
      <c r="J57" s="201"/>
      <c r="K57" s="202"/>
      <c r="L57" s="157" t="s">
        <v>10</v>
      </c>
      <c r="M57" s="67" t="s">
        <v>10</v>
      </c>
      <c r="N57" s="61"/>
      <c r="O57" s="18" t="s">
        <v>33</v>
      </c>
      <c r="P57" s="211"/>
      <c r="Q57" s="82" t="str">
        <f t="shared" si="1"/>
        <v>未回答</v>
      </c>
      <c r="R57" s="182">
        <f>COUNTIF(L57:M57,"☑")</f>
        <v>0</v>
      </c>
      <c r="S57" s="184" t="b">
        <f>IF(L57="☑","ＯＫ",IF(M57="☑","要確認"))</f>
        <v>0</v>
      </c>
    </row>
    <row r="58" spans="2:19" ht="18" customHeight="1" thickBot="1" x14ac:dyDescent="0.2">
      <c r="B58" s="242"/>
      <c r="C58" s="44">
        <v>-16</v>
      </c>
      <c r="D58" s="201" t="s">
        <v>35</v>
      </c>
      <c r="E58" s="201"/>
      <c r="F58" s="201"/>
      <c r="G58" s="201"/>
      <c r="H58" s="201"/>
      <c r="I58" s="201"/>
      <c r="J58" s="201"/>
      <c r="K58" s="202"/>
      <c r="L58" s="157" t="s">
        <v>10</v>
      </c>
      <c r="M58" s="67" t="s">
        <v>10</v>
      </c>
      <c r="N58" s="46" t="s">
        <v>58</v>
      </c>
      <c r="O58" s="18" t="s">
        <v>33</v>
      </c>
      <c r="P58" s="211"/>
      <c r="Q58" s="82" t="str">
        <f t="shared" si="1"/>
        <v>未回答</v>
      </c>
      <c r="R58" s="182">
        <f>COUNTIF(L58:M58,"☑")</f>
        <v>0</v>
      </c>
      <c r="S58" s="184" t="b">
        <f>IF(L58="☑","ＯＫ",IF(M58="☑","要確認"))</f>
        <v>0</v>
      </c>
    </row>
    <row r="59" spans="2:19" ht="30" customHeight="1" thickBot="1" x14ac:dyDescent="0.2">
      <c r="B59" s="242"/>
      <c r="C59" s="213">
        <v>-17</v>
      </c>
      <c r="D59" s="244" t="s">
        <v>52</v>
      </c>
      <c r="E59" s="244"/>
      <c r="F59" s="244"/>
      <c r="G59" s="244"/>
      <c r="H59" s="244"/>
      <c r="I59" s="244"/>
      <c r="J59" s="244"/>
      <c r="K59" s="245"/>
      <c r="L59" s="70" t="s">
        <v>10</v>
      </c>
      <c r="M59" s="69" t="s">
        <v>10</v>
      </c>
      <c r="N59" s="69" t="s">
        <v>10</v>
      </c>
      <c r="O59" s="39" t="s">
        <v>33</v>
      </c>
      <c r="P59" s="211"/>
      <c r="Q59" s="82" t="str">
        <f t="shared" si="1"/>
        <v>未回答</v>
      </c>
      <c r="R59" s="182">
        <f>COUNTIF(L59:N59,"☑")</f>
        <v>0</v>
      </c>
      <c r="S59" s="184" t="b">
        <f>IF(L59="☑","ＯＫ",IF(M59="☑","要確認",IF(N59="☑","ＯＫ")))</f>
        <v>0</v>
      </c>
    </row>
    <row r="60" spans="2:19" ht="18" customHeight="1" thickBot="1" x14ac:dyDescent="0.2">
      <c r="B60" s="242"/>
      <c r="C60" s="44">
        <v>-18</v>
      </c>
      <c r="D60" s="201" t="s">
        <v>36</v>
      </c>
      <c r="E60" s="201"/>
      <c r="F60" s="201"/>
      <c r="G60" s="201"/>
      <c r="H60" s="201"/>
      <c r="I60" s="201"/>
      <c r="J60" s="201"/>
      <c r="K60" s="202"/>
      <c r="L60" s="157" t="s">
        <v>10</v>
      </c>
      <c r="M60" s="67" t="s">
        <v>10</v>
      </c>
      <c r="N60" s="61"/>
      <c r="O60" s="18" t="s">
        <v>33</v>
      </c>
      <c r="P60" s="211"/>
      <c r="Q60" s="82" t="str">
        <f t="shared" si="1"/>
        <v>未回答</v>
      </c>
      <c r="R60" s="182">
        <f>COUNTIF(L60:M60,"☑")</f>
        <v>0</v>
      </c>
      <c r="S60" s="184" t="b">
        <f>IF(L60="☑","ＯＫ",IF(M60="☑","要確認"))</f>
        <v>0</v>
      </c>
    </row>
    <row r="61" spans="2:19" ht="18" customHeight="1" thickBot="1" x14ac:dyDescent="0.2">
      <c r="B61" s="242"/>
      <c r="C61" s="44">
        <v>-19</v>
      </c>
      <c r="D61" s="201" t="s">
        <v>67</v>
      </c>
      <c r="E61" s="201"/>
      <c r="F61" s="201"/>
      <c r="G61" s="201"/>
      <c r="H61" s="201"/>
      <c r="I61" s="201"/>
      <c r="J61" s="201"/>
      <c r="K61" s="202"/>
      <c r="L61" s="157" t="s">
        <v>10</v>
      </c>
      <c r="M61" s="67" t="s">
        <v>10</v>
      </c>
      <c r="N61" s="147" t="s">
        <v>58</v>
      </c>
      <c r="O61" s="18" t="s">
        <v>33</v>
      </c>
      <c r="P61" s="211"/>
      <c r="Q61" s="82" t="str">
        <f t="shared" si="1"/>
        <v>未回答</v>
      </c>
      <c r="R61" s="182">
        <f>COUNTIF(L61:M61,"☑")</f>
        <v>0</v>
      </c>
      <c r="S61" s="184" t="b">
        <f>IF(L61="☑","ＯＫ",IF(M61="☑","要確認"))</f>
        <v>0</v>
      </c>
    </row>
    <row r="62" spans="2:19" ht="30" customHeight="1" thickBot="1" x14ac:dyDescent="0.2">
      <c r="B62" s="242"/>
      <c r="C62" s="45">
        <v>-20</v>
      </c>
      <c r="D62" s="246" t="s">
        <v>71</v>
      </c>
      <c r="E62" s="246"/>
      <c r="F62" s="246"/>
      <c r="G62" s="246"/>
      <c r="H62" s="246"/>
      <c r="I62" s="246"/>
      <c r="J62" s="246"/>
      <c r="K62" s="247"/>
      <c r="L62" s="165" t="s">
        <v>10</v>
      </c>
      <c r="M62" s="153" t="s">
        <v>10</v>
      </c>
      <c r="N62" s="205" t="s">
        <v>10</v>
      </c>
      <c r="O62" s="19" t="s">
        <v>33</v>
      </c>
      <c r="P62" s="211"/>
      <c r="Q62" s="82" t="str">
        <f t="shared" si="1"/>
        <v>未回答</v>
      </c>
      <c r="R62" s="182">
        <f>COUNTIF(L62:N62,"☑")</f>
        <v>0</v>
      </c>
      <c r="S62" s="184" t="b">
        <f>IF(L62="☑","ＯＫ",IF(M62="☑","要確認",IF(N62="☑","ＯＫ")))</f>
        <v>0</v>
      </c>
    </row>
    <row r="63" spans="2:19" ht="18" customHeight="1" thickBot="1" x14ac:dyDescent="0.2">
      <c r="B63" s="243"/>
      <c r="C63" s="45">
        <v>-21</v>
      </c>
      <c r="D63" s="201" t="s">
        <v>47</v>
      </c>
      <c r="E63" s="196"/>
      <c r="F63" s="196"/>
      <c r="G63" s="196"/>
      <c r="H63" s="196"/>
      <c r="I63" s="196"/>
      <c r="J63" s="196"/>
      <c r="K63" s="197"/>
      <c r="L63" s="157" t="s">
        <v>10</v>
      </c>
      <c r="M63" s="67" t="s">
        <v>10</v>
      </c>
      <c r="N63" s="46" t="s">
        <v>58</v>
      </c>
      <c r="O63" s="18" t="s">
        <v>33</v>
      </c>
      <c r="P63" s="211"/>
      <c r="Q63" s="82" t="str">
        <f t="shared" si="1"/>
        <v>未回答</v>
      </c>
      <c r="R63" s="182">
        <f>COUNTIF(L63:M63,"☑")</f>
        <v>0</v>
      </c>
      <c r="S63" s="184" t="b">
        <f>IF(L63="☑","ＯＫ",IF(M63="☑","要確認"))</f>
        <v>0</v>
      </c>
    </row>
    <row r="64" spans="2:19" ht="30" customHeight="1" thickBot="1" x14ac:dyDescent="0.2">
      <c r="B64" s="248" t="s">
        <v>99</v>
      </c>
      <c r="C64" s="45">
        <v>-22</v>
      </c>
      <c r="D64" s="244" t="s">
        <v>100</v>
      </c>
      <c r="E64" s="244"/>
      <c r="F64" s="244"/>
      <c r="G64" s="244"/>
      <c r="H64" s="244"/>
      <c r="I64" s="244"/>
      <c r="J64" s="244"/>
      <c r="K64" s="245"/>
      <c r="L64" s="157" t="s">
        <v>10</v>
      </c>
      <c r="M64" s="67" t="s">
        <v>10</v>
      </c>
      <c r="N64" s="67" t="s">
        <v>10</v>
      </c>
      <c r="O64" s="47" t="s">
        <v>101</v>
      </c>
      <c r="P64" s="211"/>
      <c r="Q64" s="82" t="str">
        <f t="shared" si="1"/>
        <v>未回答</v>
      </c>
      <c r="R64" s="182">
        <f>COUNTIF(L64:N64,"☑")</f>
        <v>0</v>
      </c>
      <c r="S64" s="184" t="b">
        <f>IF(L64="☑","ＯＫ",IF(M64="☑","要確認",IF(N64="☑","ＯＫ")))</f>
        <v>0</v>
      </c>
    </row>
    <row r="65" spans="2:19" ht="18" customHeight="1" x14ac:dyDescent="0.15">
      <c r="B65" s="249"/>
      <c r="C65" s="213">
        <v>-23</v>
      </c>
      <c r="D65" s="127" t="s">
        <v>42</v>
      </c>
      <c r="E65" s="127"/>
      <c r="F65" s="127"/>
      <c r="G65" s="127"/>
      <c r="H65" s="127"/>
      <c r="I65" s="127"/>
      <c r="J65" s="127"/>
      <c r="K65" s="128"/>
      <c r="L65" s="173" t="s">
        <v>3</v>
      </c>
      <c r="M65" s="85" t="s">
        <v>4</v>
      </c>
      <c r="N65" s="251"/>
      <c r="O65" s="47" t="s">
        <v>43</v>
      </c>
      <c r="P65" s="7"/>
      <c r="Q65" s="82"/>
      <c r="R65" s="182"/>
      <c r="S65" s="184"/>
    </row>
    <row r="66" spans="2:19" ht="18" customHeight="1" x14ac:dyDescent="0.15">
      <c r="B66" s="249"/>
      <c r="C66" s="215"/>
      <c r="D66" s="86" t="s">
        <v>59</v>
      </c>
      <c r="E66" s="87"/>
      <c r="F66" s="87"/>
      <c r="G66" s="87"/>
      <c r="H66" s="87"/>
      <c r="I66" s="87"/>
      <c r="J66" s="87"/>
      <c r="K66" s="88"/>
      <c r="L66" s="166" t="s">
        <v>10</v>
      </c>
      <c r="M66" s="89" t="s">
        <v>10</v>
      </c>
      <c r="N66" s="252"/>
      <c r="O66" s="84"/>
      <c r="P66" s="7"/>
      <c r="Q66" s="82" t="str">
        <f t="shared" ref="Q66:Q71" si="2">IF(R66=0,"未回答",IF(R66&gt;1,"重複回答不可","完了"))</f>
        <v>未回答</v>
      </c>
      <c r="R66" s="182">
        <f t="shared" ref="R66:R71" si="3">COUNTIF(L66:M66,"☑")</f>
        <v>0</v>
      </c>
      <c r="S66" s="184" t="b">
        <f>IF(L66="☑","有料該当",IF(M66="☑","ＯＫ"))</f>
        <v>0</v>
      </c>
    </row>
    <row r="67" spans="2:19" ht="18" customHeight="1" x14ac:dyDescent="0.15">
      <c r="B67" s="249"/>
      <c r="C67" s="215"/>
      <c r="D67" s="90" t="s">
        <v>61</v>
      </c>
      <c r="E67" s="91"/>
      <c r="F67" s="91"/>
      <c r="G67" s="91"/>
      <c r="H67" s="91"/>
      <c r="I67" s="91"/>
      <c r="J67" s="91"/>
      <c r="K67" s="92"/>
      <c r="L67" s="167" t="s">
        <v>10</v>
      </c>
      <c r="M67" s="93" t="s">
        <v>10</v>
      </c>
      <c r="N67" s="252"/>
      <c r="O67" s="84"/>
      <c r="P67" s="7"/>
      <c r="Q67" s="82" t="str">
        <f t="shared" si="2"/>
        <v>未回答</v>
      </c>
      <c r="R67" s="182">
        <f t="shared" si="3"/>
        <v>0</v>
      </c>
      <c r="S67" s="184" t="b">
        <f>IF(L67="☑","有料該当",IF(M67="☑","ＯＫ"))</f>
        <v>0</v>
      </c>
    </row>
    <row r="68" spans="2:19" ht="18" customHeight="1" x14ac:dyDescent="0.15">
      <c r="B68" s="249"/>
      <c r="C68" s="215"/>
      <c r="D68" s="90" t="s">
        <v>60</v>
      </c>
      <c r="E68" s="91"/>
      <c r="F68" s="91"/>
      <c r="G68" s="91"/>
      <c r="H68" s="91"/>
      <c r="I68" s="91"/>
      <c r="J68" s="91"/>
      <c r="K68" s="92"/>
      <c r="L68" s="167" t="s">
        <v>10</v>
      </c>
      <c r="M68" s="93" t="s">
        <v>10</v>
      </c>
      <c r="N68" s="252"/>
      <c r="O68" s="84"/>
      <c r="P68" s="7"/>
      <c r="Q68" s="82" t="str">
        <f t="shared" si="2"/>
        <v>未回答</v>
      </c>
      <c r="R68" s="182">
        <f t="shared" si="3"/>
        <v>0</v>
      </c>
      <c r="S68" s="184" t="b">
        <f>IF(L68="☑","有料該当",IF(M68="☑","ＯＫ"))</f>
        <v>0</v>
      </c>
    </row>
    <row r="69" spans="2:19" ht="18" customHeight="1" thickBot="1" x14ac:dyDescent="0.2">
      <c r="B69" s="249"/>
      <c r="C69" s="43"/>
      <c r="D69" s="94" t="s">
        <v>62</v>
      </c>
      <c r="E69" s="95"/>
      <c r="F69" s="95"/>
      <c r="G69" s="95"/>
      <c r="H69" s="95"/>
      <c r="I69" s="95"/>
      <c r="J69" s="95"/>
      <c r="K69" s="96"/>
      <c r="L69" s="168" t="s">
        <v>10</v>
      </c>
      <c r="M69" s="97" t="s">
        <v>10</v>
      </c>
      <c r="N69" s="253"/>
      <c r="O69" s="19"/>
      <c r="P69" s="7"/>
      <c r="Q69" s="82" t="str">
        <f t="shared" si="2"/>
        <v>未回答</v>
      </c>
      <c r="R69" s="182">
        <f t="shared" si="3"/>
        <v>0</v>
      </c>
      <c r="S69" s="184" t="b">
        <f>IF(L69="☑","有料該当",IF(M69="☑","ＯＫ"))</f>
        <v>0</v>
      </c>
    </row>
    <row r="70" spans="2:19" ht="30" customHeight="1" thickBot="1" x14ac:dyDescent="0.2">
      <c r="B70" s="250"/>
      <c r="C70" s="215">
        <v>-24</v>
      </c>
      <c r="D70" s="244" t="s">
        <v>104</v>
      </c>
      <c r="E70" s="244"/>
      <c r="F70" s="244"/>
      <c r="G70" s="244"/>
      <c r="H70" s="244"/>
      <c r="I70" s="244"/>
      <c r="J70" s="244"/>
      <c r="K70" s="245"/>
      <c r="L70" s="157" t="s">
        <v>10</v>
      </c>
      <c r="M70" s="67" t="s">
        <v>10</v>
      </c>
      <c r="N70" s="199"/>
      <c r="O70" s="79"/>
      <c r="P70" s="7"/>
      <c r="Q70" s="82" t="str">
        <f t="shared" si="2"/>
        <v>未回答</v>
      </c>
      <c r="R70" s="182">
        <f t="shared" si="3"/>
        <v>0</v>
      </c>
      <c r="S70" s="184" t="b">
        <f>IF(L70="☑","ＯＫ",IF(M70="☑","要確認"))</f>
        <v>0</v>
      </c>
    </row>
    <row r="71" spans="2:19" ht="29.25" customHeight="1" x14ac:dyDescent="0.15">
      <c r="B71" s="248" t="s">
        <v>88</v>
      </c>
      <c r="C71" s="213">
        <v>-25</v>
      </c>
      <c r="D71" s="254" t="s">
        <v>107</v>
      </c>
      <c r="E71" s="254"/>
      <c r="F71" s="254"/>
      <c r="G71" s="254"/>
      <c r="H71" s="254"/>
      <c r="I71" s="254"/>
      <c r="J71" s="254"/>
      <c r="K71" s="255"/>
      <c r="L71" s="203" t="s">
        <v>10</v>
      </c>
      <c r="M71" s="204" t="s">
        <v>10</v>
      </c>
      <c r="N71" s="198"/>
      <c r="O71" s="72"/>
      <c r="P71" s="7"/>
      <c r="Q71" s="82" t="str">
        <f t="shared" si="2"/>
        <v>未回答</v>
      </c>
      <c r="R71" s="182">
        <f t="shared" si="3"/>
        <v>0</v>
      </c>
      <c r="S71" s="184" t="b">
        <f>IF(L71="☑","ＯＫ",IF(M71="☑","ＯＫ"))</f>
        <v>0</v>
      </c>
    </row>
    <row r="72" spans="2:19" ht="30" customHeight="1" thickBot="1" x14ac:dyDescent="0.2">
      <c r="B72" s="249"/>
      <c r="C72" s="43"/>
      <c r="D72" s="256" t="str">
        <f>IF(M71=$R$1,"注意！　「いいえ」の場合はこれで終了です。サービス付き高齢者向け住宅
　　　　　情報提供システムへの「運営情報・運営方針」の入力をご検討ください。",IF(L71=$R$1,"注意！　「はい」の場合は(26)へ進んでください。",""))</f>
        <v/>
      </c>
      <c r="E72" s="256"/>
      <c r="F72" s="256"/>
      <c r="G72" s="256"/>
      <c r="H72" s="256"/>
      <c r="I72" s="256"/>
      <c r="J72" s="256"/>
      <c r="K72" s="257"/>
      <c r="L72" s="194" t="s">
        <v>106</v>
      </c>
      <c r="M72" s="195" t="s">
        <v>102</v>
      </c>
      <c r="N72" s="200"/>
      <c r="O72" s="192"/>
      <c r="P72" s="7"/>
      <c r="Q72" s="82"/>
      <c r="R72" s="182"/>
      <c r="S72" s="184"/>
    </row>
    <row r="73" spans="2:19" ht="30" customHeight="1" thickBot="1" x14ac:dyDescent="0.2">
      <c r="B73" s="250"/>
      <c r="C73" s="193">
        <v>-26</v>
      </c>
      <c r="D73" s="244" t="s">
        <v>105</v>
      </c>
      <c r="E73" s="244"/>
      <c r="F73" s="244"/>
      <c r="G73" s="244"/>
      <c r="H73" s="244"/>
      <c r="I73" s="244"/>
      <c r="J73" s="244"/>
      <c r="K73" s="245"/>
      <c r="L73" s="217" t="s">
        <v>10</v>
      </c>
      <c r="M73" s="218" t="s">
        <v>10</v>
      </c>
      <c r="N73" s="219"/>
      <c r="O73" s="192"/>
      <c r="P73" s="7"/>
      <c r="Q73" s="82" t="str">
        <f>IF($M$71="☑","完了",IF(R73=0,"未回答",IF(R73&gt;1,"重複回答不可","完了")))</f>
        <v>未回答</v>
      </c>
      <c r="R73" s="182">
        <f>COUNTIF(L73:M73,"☑")</f>
        <v>0</v>
      </c>
      <c r="S73" s="184" t="b">
        <f>IF(L73="☑","ＯＫ",IF(M73="☑","要確認"))</f>
        <v>0</v>
      </c>
    </row>
    <row r="74" spans="2:19" ht="12" x14ac:dyDescent="0.15">
      <c r="B74" s="2"/>
      <c r="C74" s="14"/>
      <c r="D74" s="14"/>
      <c r="E74" s="14"/>
      <c r="F74" s="14"/>
      <c r="G74" s="14"/>
      <c r="H74" s="14"/>
      <c r="I74" s="258"/>
      <c r="J74" s="258"/>
      <c r="K74" s="258"/>
      <c r="L74" s="258"/>
      <c r="M74" s="258"/>
      <c r="N74" s="258"/>
      <c r="O74" s="258"/>
      <c r="P74" s="7"/>
      <c r="R74" s="227"/>
    </row>
    <row r="75" spans="2:19" ht="27.75" customHeight="1" x14ac:dyDescent="0.15">
      <c r="B75" s="132" t="s">
        <v>121</v>
      </c>
      <c r="C75" s="34"/>
      <c r="D75" s="133"/>
      <c r="E75" s="134"/>
      <c r="F75" s="135"/>
      <c r="G75" s="134"/>
      <c r="H75" s="134"/>
      <c r="I75" s="133"/>
      <c r="J75" s="240" t="s">
        <v>122</v>
      </c>
      <c r="K75" s="240"/>
      <c r="L75" s="240"/>
      <c r="M75" s="240"/>
      <c r="N75" s="240"/>
      <c r="O75" s="154"/>
      <c r="P75" s="7"/>
      <c r="R75" s="227"/>
    </row>
    <row r="76" spans="2:19" s="1" customFormat="1" ht="14.25" x14ac:dyDescent="0.15">
      <c r="E76" s="4"/>
      <c r="F76" s="4"/>
      <c r="G76" s="4"/>
      <c r="H76" s="4"/>
      <c r="I76" s="4"/>
      <c r="J76" s="4"/>
      <c r="M76" s="48"/>
      <c r="N76" s="48"/>
      <c r="O76" s="7"/>
      <c r="P76" s="7"/>
      <c r="Q76" s="225"/>
      <c r="R76" s="227"/>
      <c r="S76" s="229"/>
    </row>
    <row r="77" spans="2:19" s="1" customFormat="1" ht="20.100000000000001" customHeight="1" x14ac:dyDescent="0.15">
      <c r="B77" s="2"/>
      <c r="C77" s="3"/>
      <c r="E77" s="4"/>
      <c r="F77" s="4"/>
      <c r="G77" s="4"/>
      <c r="H77" s="4"/>
      <c r="I77" s="4"/>
      <c r="J77" s="4"/>
      <c r="M77" s="48"/>
      <c r="N77" s="48"/>
      <c r="O77" s="7"/>
      <c r="P77" s="7"/>
      <c r="Q77" s="225"/>
      <c r="R77" s="227"/>
      <c r="S77" s="229"/>
    </row>
    <row r="78" spans="2:19" s="1" customFormat="1" ht="20.100000000000001" customHeight="1" x14ac:dyDescent="0.15">
      <c r="B78" s="2"/>
      <c r="C78" s="3"/>
      <c r="E78" s="151"/>
      <c r="Q78" s="225"/>
      <c r="R78" s="227"/>
      <c r="S78" s="226"/>
    </row>
    <row r="79" spans="2:19" s="1" customFormat="1" ht="20.100000000000001" customHeight="1" x14ac:dyDescent="0.15">
      <c r="B79" s="2"/>
      <c r="C79" s="3"/>
      <c r="L79" s="150"/>
      <c r="M79" s="150"/>
      <c r="P79" s="7"/>
      <c r="Q79" s="225"/>
      <c r="R79" s="230"/>
      <c r="S79" s="229"/>
    </row>
    <row r="80" spans="2:19" s="1" customFormat="1" ht="20.100000000000001" customHeight="1" x14ac:dyDescent="0.15">
      <c r="B80" s="2"/>
      <c r="C80" s="3"/>
      <c r="D80" s="149"/>
      <c r="E80" s="149"/>
      <c r="F80" s="149"/>
      <c r="G80" s="149"/>
      <c r="H80" s="149"/>
      <c r="I80" s="149"/>
      <c r="J80" s="149"/>
      <c r="K80" s="149"/>
      <c r="L80" s="48"/>
      <c r="M80" s="48"/>
      <c r="N80" s="48"/>
      <c r="O80" s="7"/>
      <c r="P80" s="7"/>
      <c r="Q80" s="225"/>
      <c r="R80" s="227"/>
      <c r="S80" s="229"/>
    </row>
    <row r="81" spans="2:19" s="1" customFormat="1" ht="20.100000000000001" customHeight="1" x14ac:dyDescent="0.15">
      <c r="B81" s="2"/>
      <c r="C81" s="3"/>
      <c r="D81" s="149"/>
      <c r="E81" s="149"/>
      <c r="F81" s="149"/>
      <c r="G81" s="149"/>
      <c r="H81" s="149"/>
      <c r="I81" s="149"/>
      <c r="J81" s="149"/>
      <c r="K81" s="149"/>
      <c r="L81" s="48"/>
      <c r="M81" s="48"/>
      <c r="N81" s="48"/>
      <c r="O81" s="7"/>
      <c r="P81" s="7"/>
      <c r="Q81" s="225"/>
      <c r="R81" s="227"/>
      <c r="S81" s="229"/>
    </row>
    <row r="82" spans="2:19" s="1" customFormat="1" ht="20.100000000000001" customHeight="1" x14ac:dyDescent="0.15">
      <c r="B82" s="2"/>
      <c r="C82" s="3"/>
      <c r="D82" s="149"/>
      <c r="E82" s="149"/>
      <c r="F82" s="149"/>
      <c r="G82" s="149"/>
      <c r="H82" s="149"/>
      <c r="I82" s="149"/>
      <c r="J82" s="149"/>
      <c r="K82" s="149"/>
      <c r="L82" s="48"/>
      <c r="M82" s="48"/>
      <c r="N82" s="48"/>
      <c r="O82" s="7"/>
      <c r="P82" s="7"/>
      <c r="Q82" s="225"/>
      <c r="R82" s="227"/>
      <c r="S82" s="229"/>
    </row>
    <row r="83" spans="2:19" s="1" customFormat="1" ht="20.100000000000001" customHeight="1" x14ac:dyDescent="0.15">
      <c r="B83" s="2"/>
      <c r="C83" s="3"/>
      <c r="D83" s="149"/>
      <c r="E83" s="149"/>
      <c r="F83" s="149"/>
      <c r="G83" s="149"/>
      <c r="H83" s="149"/>
      <c r="I83" s="149"/>
      <c r="J83" s="149"/>
      <c r="K83" s="149"/>
      <c r="L83" s="48"/>
      <c r="M83" s="48"/>
      <c r="N83" s="48"/>
      <c r="O83" s="7"/>
      <c r="P83" s="7"/>
      <c r="Q83" s="225"/>
      <c r="R83" s="227"/>
      <c r="S83" s="229"/>
    </row>
    <row r="84" spans="2:19" s="1" customFormat="1" ht="20.100000000000001" customHeight="1" x14ac:dyDescent="0.15">
      <c r="B84" s="2"/>
      <c r="C84" s="3"/>
      <c r="D84" s="149"/>
      <c r="E84" s="149"/>
      <c r="F84" s="149"/>
      <c r="G84" s="149"/>
      <c r="H84" s="149"/>
      <c r="I84" s="149"/>
      <c r="J84" s="149"/>
      <c r="K84" s="149"/>
      <c r="L84" s="48"/>
      <c r="M84" s="48"/>
      <c r="N84" s="48"/>
      <c r="O84" s="7"/>
      <c r="P84" s="7"/>
      <c r="Q84" s="225"/>
      <c r="R84" s="227"/>
      <c r="S84" s="229"/>
    </row>
    <row r="85" spans="2:19" s="1" customFormat="1" ht="20.100000000000001" customHeight="1" x14ac:dyDescent="0.15">
      <c r="B85" s="2"/>
      <c r="C85" s="3"/>
      <c r="D85" s="4"/>
      <c r="O85" s="5"/>
      <c r="P85" s="5"/>
      <c r="Q85" s="225"/>
      <c r="R85" s="227"/>
      <c r="S85" s="229"/>
    </row>
    <row r="86" spans="2:19" s="1" customFormat="1" ht="20.100000000000001" customHeight="1" x14ac:dyDescent="0.15">
      <c r="B86" s="2"/>
      <c r="C86" s="3"/>
      <c r="D86" s="4"/>
      <c r="O86" s="5"/>
      <c r="P86" s="5"/>
      <c r="Q86" s="225"/>
      <c r="R86" s="227"/>
      <c r="S86" s="229"/>
    </row>
    <row r="87" spans="2:19" s="1" customFormat="1" ht="20.100000000000001" customHeight="1" x14ac:dyDescent="0.15">
      <c r="B87" s="2"/>
      <c r="C87" s="3"/>
      <c r="D87" s="4"/>
      <c r="O87" s="5"/>
      <c r="P87" s="5"/>
      <c r="Q87" s="225"/>
      <c r="R87" s="227"/>
      <c r="S87" s="229"/>
    </row>
    <row r="88" spans="2:19" s="1" customFormat="1" ht="20.100000000000001" customHeight="1" x14ac:dyDescent="0.15">
      <c r="B88" s="2"/>
      <c r="C88" s="3"/>
      <c r="D88" s="4"/>
      <c r="O88" s="5"/>
      <c r="P88" s="5"/>
      <c r="Q88" s="225"/>
      <c r="R88" s="227"/>
      <c r="S88" s="229"/>
    </row>
    <row r="89" spans="2:19" s="1" customFormat="1" ht="20.100000000000001" customHeight="1" x14ac:dyDescent="0.15">
      <c r="B89" s="2"/>
      <c r="C89" s="3"/>
      <c r="D89" s="4"/>
      <c r="O89" s="5"/>
      <c r="P89" s="5"/>
      <c r="Q89" s="225"/>
      <c r="R89" s="227"/>
      <c r="S89" s="229"/>
    </row>
    <row r="90" spans="2:19" s="1" customFormat="1" ht="20.100000000000001" customHeight="1" x14ac:dyDescent="0.15">
      <c r="B90" s="2"/>
      <c r="C90" s="3"/>
      <c r="D90" s="4"/>
      <c r="O90" s="5"/>
      <c r="P90" s="5"/>
      <c r="Q90" s="225"/>
      <c r="R90" s="227"/>
      <c r="S90" s="229"/>
    </row>
    <row r="91" spans="2:19" s="1" customFormat="1" ht="20.100000000000001" customHeight="1" x14ac:dyDescent="0.15">
      <c r="B91" s="2"/>
      <c r="C91" s="3"/>
      <c r="D91" s="4"/>
      <c r="O91" s="5"/>
      <c r="P91" s="5"/>
      <c r="Q91" s="225"/>
      <c r="R91" s="227"/>
      <c r="S91" s="229"/>
    </row>
    <row r="92" spans="2:19" s="1" customFormat="1" ht="20.100000000000001" customHeight="1" x14ac:dyDescent="0.15">
      <c r="B92" s="2"/>
      <c r="C92" s="3"/>
      <c r="D92" s="4"/>
      <c r="O92" s="5"/>
      <c r="P92" s="5"/>
      <c r="Q92" s="225"/>
      <c r="R92" s="227"/>
      <c r="S92" s="229"/>
    </row>
    <row r="93" spans="2:19" s="1" customFormat="1" ht="20.100000000000001" customHeight="1" x14ac:dyDescent="0.15">
      <c r="B93" s="2"/>
      <c r="C93" s="3"/>
      <c r="D93" s="4"/>
      <c r="O93" s="5"/>
      <c r="P93" s="5"/>
      <c r="Q93" s="225"/>
      <c r="R93" s="227"/>
      <c r="S93" s="229"/>
    </row>
    <row r="94" spans="2:19" s="1" customFormat="1" ht="20.100000000000001" customHeight="1" x14ac:dyDescent="0.15">
      <c r="B94" s="2"/>
      <c r="C94" s="3"/>
      <c r="D94" s="4"/>
      <c r="O94" s="5"/>
      <c r="P94" s="5"/>
      <c r="Q94" s="225"/>
      <c r="R94" s="227"/>
      <c r="S94" s="229"/>
    </row>
    <row r="95" spans="2:19" s="1" customFormat="1" ht="20.100000000000001" customHeight="1" x14ac:dyDescent="0.15">
      <c r="B95" s="2"/>
      <c r="C95" s="3"/>
      <c r="D95" s="4"/>
      <c r="O95" s="5"/>
      <c r="P95" s="5"/>
      <c r="Q95" s="225"/>
      <c r="R95" s="227"/>
      <c r="S95" s="229"/>
    </row>
    <row r="96" spans="2:19" s="1" customFormat="1" ht="20.100000000000001" customHeight="1" x14ac:dyDescent="0.15">
      <c r="B96" s="2"/>
      <c r="C96" s="3"/>
      <c r="D96" s="4"/>
      <c r="O96" s="5"/>
      <c r="P96" s="5"/>
      <c r="Q96" s="225"/>
      <c r="R96" s="227"/>
      <c r="S96" s="229"/>
    </row>
    <row r="97" spans="2:19" s="1" customFormat="1" ht="20.100000000000001" customHeight="1" x14ac:dyDescent="0.15">
      <c r="B97" s="2"/>
      <c r="C97" s="3"/>
      <c r="D97" s="4"/>
      <c r="O97" s="5"/>
      <c r="P97" s="5"/>
      <c r="Q97" s="225"/>
      <c r="R97" s="227"/>
      <c r="S97" s="229"/>
    </row>
    <row r="98" spans="2:19" s="1" customFormat="1" ht="20.100000000000001" customHeight="1" x14ac:dyDescent="0.15">
      <c r="B98" s="2"/>
      <c r="C98" s="3"/>
      <c r="D98" s="4"/>
      <c r="O98" s="5"/>
      <c r="P98" s="5"/>
      <c r="Q98" s="225"/>
      <c r="R98" s="227"/>
      <c r="S98" s="229"/>
    </row>
    <row r="99" spans="2:19" s="1" customFormat="1" ht="20.100000000000001" customHeight="1" x14ac:dyDescent="0.15">
      <c r="B99" s="2"/>
      <c r="C99" s="3"/>
      <c r="D99" s="4"/>
      <c r="O99" s="5"/>
      <c r="P99" s="5"/>
      <c r="Q99" s="225"/>
      <c r="R99" s="227"/>
      <c r="S99" s="229"/>
    </row>
    <row r="100" spans="2:19" s="1" customFormat="1" ht="20.100000000000001" customHeight="1" x14ac:dyDescent="0.15">
      <c r="B100" s="2"/>
      <c r="C100" s="3"/>
      <c r="D100" s="4"/>
      <c r="O100" s="5"/>
      <c r="P100" s="5"/>
      <c r="Q100" s="225"/>
      <c r="R100" s="227"/>
      <c r="S100" s="229"/>
    </row>
    <row r="101" spans="2:19" s="1" customFormat="1" ht="20.100000000000001" customHeight="1" x14ac:dyDescent="0.15">
      <c r="B101" s="2"/>
      <c r="C101" s="3"/>
      <c r="D101" s="4"/>
      <c r="O101" s="5"/>
      <c r="P101" s="5"/>
      <c r="Q101" s="225"/>
      <c r="R101" s="227"/>
      <c r="S101" s="229"/>
    </row>
    <row r="102" spans="2:19" s="1" customFormat="1" ht="20.100000000000001" customHeight="1" x14ac:dyDescent="0.15">
      <c r="B102" s="2"/>
      <c r="C102" s="3"/>
      <c r="D102" s="4"/>
      <c r="O102" s="5"/>
      <c r="P102" s="5"/>
      <c r="Q102" s="225"/>
      <c r="R102" s="227"/>
      <c r="S102" s="229"/>
    </row>
  </sheetData>
  <sheetProtection selectLockedCells="1"/>
  <mergeCells count="55">
    <mergeCell ref="B5:C5"/>
    <mergeCell ref="D5:F5"/>
    <mergeCell ref="B4:C4"/>
    <mergeCell ref="D4:E4"/>
    <mergeCell ref="G4:O4"/>
    <mergeCell ref="I5:O5"/>
    <mergeCell ref="B6:C6"/>
    <mergeCell ref="D6:F6"/>
    <mergeCell ref="M6:N6"/>
    <mergeCell ref="B7:C7"/>
    <mergeCell ref="D7:F7"/>
    <mergeCell ref="H7:K7"/>
    <mergeCell ref="L7:N7"/>
    <mergeCell ref="D48:K48"/>
    <mergeCell ref="C8:K8"/>
    <mergeCell ref="B9:B41"/>
    <mergeCell ref="D9:K9"/>
    <mergeCell ref="D10:K10"/>
    <mergeCell ref="D11:K11"/>
    <mergeCell ref="D12:K12"/>
    <mergeCell ref="D16:K16"/>
    <mergeCell ref="D21:K21"/>
    <mergeCell ref="D24:E24"/>
    <mergeCell ref="F24:H24"/>
    <mergeCell ref="D35:K35"/>
    <mergeCell ref="I24:K24"/>
    <mergeCell ref="D53:K53"/>
    <mergeCell ref="D54:K54"/>
    <mergeCell ref="D55:K55"/>
    <mergeCell ref="B49:B50"/>
    <mergeCell ref="L3:O3"/>
    <mergeCell ref="B51:B55"/>
    <mergeCell ref="D51:K51"/>
    <mergeCell ref="L28:L29"/>
    <mergeCell ref="M28:M29"/>
    <mergeCell ref="D33:K33"/>
    <mergeCell ref="D34:K34"/>
    <mergeCell ref="D52:K52"/>
    <mergeCell ref="B42:B48"/>
    <mergeCell ref="D45:K45"/>
    <mergeCell ref="D46:K46"/>
    <mergeCell ref="D47:K47"/>
    <mergeCell ref="J75:N75"/>
    <mergeCell ref="B56:B63"/>
    <mergeCell ref="D59:K59"/>
    <mergeCell ref="D62:K62"/>
    <mergeCell ref="B64:B70"/>
    <mergeCell ref="D64:K64"/>
    <mergeCell ref="N65:N69"/>
    <mergeCell ref="D70:K70"/>
    <mergeCell ref="B71:B73"/>
    <mergeCell ref="D71:K71"/>
    <mergeCell ref="D72:K72"/>
    <mergeCell ref="D73:K73"/>
    <mergeCell ref="I74:O74"/>
  </mergeCells>
  <phoneticPr fontId="28"/>
  <conditionalFormatting sqref="L38:M41 L9:M11 L26:M28 L20:M23 L30:M32 L51:M51 L34:M36 L66:M68 L56:M64 L16:M18 L53:M53">
    <cfRule type="cellIs" dxfId="147" priority="218" stopIfTrue="1" operator="equal">
      <formula>"☑"</formula>
    </cfRule>
  </conditionalFormatting>
  <conditionalFormatting sqref="L13:M13">
    <cfRule type="cellIs" dxfId="146" priority="217" stopIfTrue="1" operator="equal">
      <formula>"☑"</formula>
    </cfRule>
  </conditionalFormatting>
  <conditionalFormatting sqref="L15:M15">
    <cfRule type="cellIs" dxfId="145" priority="216" stopIfTrue="1" operator="equal">
      <formula>"☑"</formula>
    </cfRule>
  </conditionalFormatting>
  <conditionalFormatting sqref="L49:M49">
    <cfRule type="cellIs" dxfId="144" priority="215" stopIfTrue="1" operator="equal">
      <formula>"☑"</formula>
    </cfRule>
  </conditionalFormatting>
  <conditionalFormatting sqref="Q25 Q79:Q65539 Q37 Q19 Q50 Q5 R6:S6 Q8 Q14 Q65 Q12 Q3 L1:L2 Q72 Q74:Q77">
    <cfRule type="cellIs" dxfId="143" priority="214" stopIfTrue="1" operator="equal">
      <formula>"未回答"</formula>
    </cfRule>
  </conditionalFormatting>
  <conditionalFormatting sqref="R80:R65539 R5:R6 R37 R8 R65 R12 R72 R74:R77 R43 R50 R14 R19 R24:R25">
    <cfRule type="cellIs" dxfId="142" priority="213" stopIfTrue="1" operator="greaterThan">
      <formula>1</formula>
    </cfRule>
  </conditionalFormatting>
  <conditionalFormatting sqref="L44:M47">
    <cfRule type="cellIs" dxfId="141" priority="212" stopIfTrue="1" operator="equal">
      <formula>"☑"</formula>
    </cfRule>
  </conditionalFormatting>
  <conditionalFormatting sqref="Q43">
    <cfRule type="cellIs" dxfId="140" priority="211" stopIfTrue="1" operator="equal">
      <formula>"未回答"</formula>
    </cfRule>
  </conditionalFormatting>
  <conditionalFormatting sqref="L48:M48">
    <cfRule type="cellIs" dxfId="139" priority="210" stopIfTrue="1" operator="equal">
      <formula>"☑"</formula>
    </cfRule>
  </conditionalFormatting>
  <conditionalFormatting sqref="L55:M55">
    <cfRule type="cellIs" dxfId="138" priority="209" stopIfTrue="1" operator="equal">
      <formula>"☑"</formula>
    </cfRule>
  </conditionalFormatting>
  <conditionalFormatting sqref="Q24">
    <cfRule type="cellIs" dxfId="137" priority="208" stopIfTrue="1" operator="equal">
      <formula>"未回答"</formula>
    </cfRule>
  </conditionalFormatting>
  <conditionalFormatting sqref="K3 J1:J2">
    <cfRule type="cellIs" dxfId="136" priority="198" stopIfTrue="1" operator="equal">
      <formula>"重複回答あり"</formula>
    </cfRule>
  </conditionalFormatting>
  <conditionalFormatting sqref="L9">
    <cfRule type="expression" dxfId="135" priority="197" stopIfTrue="1">
      <formula>$L9=TRUE</formula>
    </cfRule>
  </conditionalFormatting>
  <conditionalFormatting sqref="N64">
    <cfRule type="cellIs" dxfId="134" priority="196" stopIfTrue="1" operator="equal">
      <formula>"☑"</formula>
    </cfRule>
  </conditionalFormatting>
  <conditionalFormatting sqref="N51">
    <cfRule type="cellIs" dxfId="133" priority="195" stopIfTrue="1" operator="equal">
      <formula>"☑"</formula>
    </cfRule>
  </conditionalFormatting>
  <conditionalFormatting sqref="L71:M71">
    <cfRule type="cellIs" dxfId="132" priority="194" stopIfTrue="1" operator="equal">
      <formula>"☑"</formula>
    </cfRule>
  </conditionalFormatting>
  <conditionalFormatting sqref="N59">
    <cfRule type="cellIs" dxfId="131" priority="193" stopIfTrue="1" operator="equal">
      <formula>"☑"</formula>
    </cfRule>
  </conditionalFormatting>
  <conditionalFormatting sqref="L69:M69">
    <cfRule type="cellIs" dxfId="130" priority="192" stopIfTrue="1" operator="equal">
      <formula>"☑"</formula>
    </cfRule>
  </conditionalFormatting>
  <conditionalFormatting sqref="Q56">
    <cfRule type="cellIs" dxfId="129" priority="90" stopIfTrue="1" operator="equal">
      <formula>"未回答"</formula>
    </cfRule>
  </conditionalFormatting>
  <conditionalFormatting sqref="L42:M42">
    <cfRule type="cellIs" dxfId="128" priority="181" stopIfTrue="1" operator="equal">
      <formula>"☑"</formula>
    </cfRule>
  </conditionalFormatting>
  <conditionalFormatting sqref="R33">
    <cfRule type="cellIs" dxfId="127" priority="175" stopIfTrue="1" operator="greaterThan">
      <formula>1</formula>
    </cfRule>
  </conditionalFormatting>
  <conditionalFormatting sqref="R33">
    <cfRule type="cellIs" dxfId="126" priority="173" stopIfTrue="1" operator="greaterThan">
      <formula>1</formula>
    </cfRule>
  </conditionalFormatting>
  <conditionalFormatting sqref="Q33">
    <cfRule type="cellIs" dxfId="125" priority="176" stopIfTrue="1" operator="equal">
      <formula>"未回答"</formula>
    </cfRule>
  </conditionalFormatting>
  <conditionalFormatting sqref="Q33">
    <cfRule type="cellIs" dxfId="124" priority="174" stopIfTrue="1" operator="equal">
      <formula>"未回答"</formula>
    </cfRule>
  </conditionalFormatting>
  <conditionalFormatting sqref="N62">
    <cfRule type="cellIs" dxfId="123" priority="170" stopIfTrue="1" operator="equal">
      <formula>"☑"</formula>
    </cfRule>
  </conditionalFormatting>
  <conditionalFormatting sqref="N62">
    <cfRule type="cellIs" dxfId="122" priority="169" stopIfTrue="1" operator="equal">
      <formula>"☑"</formula>
    </cfRule>
  </conditionalFormatting>
  <conditionalFormatting sqref="L52:M52">
    <cfRule type="cellIs" dxfId="121" priority="164" stopIfTrue="1" operator="equal">
      <formula>"☑"</formula>
    </cfRule>
  </conditionalFormatting>
  <conditionalFormatting sqref="N52">
    <cfRule type="cellIs" dxfId="120" priority="163" stopIfTrue="1" operator="equal">
      <formula>"☑"</formula>
    </cfRule>
  </conditionalFormatting>
  <conditionalFormatting sqref="Q10">
    <cfRule type="cellIs" dxfId="119" priority="114" stopIfTrue="1" operator="equal">
      <formula>"未回答"</formula>
    </cfRule>
  </conditionalFormatting>
  <conditionalFormatting sqref="L54:M54">
    <cfRule type="cellIs" dxfId="118" priority="160" stopIfTrue="1" operator="equal">
      <formula>"☑"</formula>
    </cfRule>
  </conditionalFormatting>
  <conditionalFormatting sqref="N54">
    <cfRule type="cellIs" dxfId="117" priority="159" stopIfTrue="1" operator="equal">
      <formula>"☑"</formula>
    </cfRule>
  </conditionalFormatting>
  <conditionalFormatting sqref="Q51">
    <cfRule type="cellIs" dxfId="116" priority="56" stopIfTrue="1" operator="equal">
      <formula>"未回答"</formula>
    </cfRule>
  </conditionalFormatting>
  <conditionalFormatting sqref="R52">
    <cfRule type="cellIs" dxfId="115" priority="55" stopIfTrue="1" operator="greaterThan">
      <formula>1</formula>
    </cfRule>
  </conditionalFormatting>
  <conditionalFormatting sqref="Q52">
    <cfRule type="cellIs" dxfId="114" priority="54" stopIfTrue="1" operator="equal">
      <formula>"未回答"</formula>
    </cfRule>
  </conditionalFormatting>
  <conditionalFormatting sqref="R54">
    <cfRule type="cellIs" dxfId="113" priority="53" stopIfTrue="1" operator="greaterThan">
      <formula>1</formula>
    </cfRule>
  </conditionalFormatting>
  <conditionalFormatting sqref="L13:M13 L18:M18 L23:M23">
    <cfRule type="expression" dxfId="112" priority="135">
      <formula>$L$11="☑"</formula>
    </cfRule>
  </conditionalFormatting>
  <conditionalFormatting sqref="L15:M17">
    <cfRule type="expression" dxfId="111" priority="134">
      <formula>$L$13="☑"</formula>
    </cfRule>
  </conditionalFormatting>
  <conditionalFormatting sqref="L20:M22">
    <cfRule type="expression" dxfId="110" priority="133">
      <formula>$L$18="☑"</formula>
    </cfRule>
  </conditionalFormatting>
  <conditionalFormatting sqref="L26:M27">
    <cfRule type="expression" dxfId="109" priority="132">
      <formula>$L$23="☑"</formula>
    </cfRule>
  </conditionalFormatting>
  <conditionalFormatting sqref="L38:M41">
    <cfRule type="expression" dxfId="108" priority="131">
      <formula>$M$36="☑"</formula>
    </cfRule>
  </conditionalFormatting>
  <conditionalFormatting sqref="L44:M48">
    <cfRule type="expression" dxfId="107" priority="130">
      <formula>$M$42="☑"</formula>
    </cfRule>
  </conditionalFormatting>
  <conditionalFormatting sqref="Q39">
    <cfRule type="cellIs" dxfId="106" priority="23" stopIfTrue="1" operator="equal">
      <formula>"未回答"</formula>
    </cfRule>
  </conditionalFormatting>
  <conditionalFormatting sqref="L73:M73">
    <cfRule type="cellIs" dxfId="105" priority="219" stopIfTrue="1" operator="equal">
      <formula>"☑"</formula>
    </cfRule>
  </conditionalFormatting>
  <conditionalFormatting sqref="L70:M70">
    <cfRule type="cellIs" dxfId="104" priority="126" stopIfTrue="1" operator="equal">
      <formula>"☑"</formula>
    </cfRule>
  </conditionalFormatting>
  <conditionalFormatting sqref="R78">
    <cfRule type="cellIs" dxfId="103" priority="123" stopIfTrue="1" operator="greaterThan">
      <formula>1</formula>
    </cfRule>
  </conditionalFormatting>
  <conditionalFormatting sqref="Q78">
    <cfRule type="cellIs" dxfId="102" priority="122" stopIfTrue="1" operator="equal">
      <formula>"未回答"</formula>
    </cfRule>
  </conditionalFormatting>
  <conditionalFormatting sqref="R9">
    <cfRule type="cellIs" dxfId="101" priority="117" stopIfTrue="1" operator="greaterThan">
      <formula>1</formula>
    </cfRule>
  </conditionalFormatting>
  <conditionalFormatting sqref="Q9">
    <cfRule type="cellIs" dxfId="100" priority="116" stopIfTrue="1" operator="equal">
      <formula>"未回答"</formula>
    </cfRule>
  </conditionalFormatting>
  <conditionalFormatting sqref="R10">
    <cfRule type="cellIs" dxfId="99" priority="115" stopIfTrue="1" operator="greaterThan">
      <formula>1</formula>
    </cfRule>
  </conditionalFormatting>
  <conditionalFormatting sqref="R11">
    <cfRule type="cellIs" dxfId="98" priority="113" stopIfTrue="1" operator="greaterThan">
      <formula>1</formula>
    </cfRule>
  </conditionalFormatting>
  <conditionalFormatting sqref="Q11">
    <cfRule type="cellIs" dxfId="97" priority="112" stopIfTrue="1" operator="equal">
      <formula>"未回答"</formula>
    </cfRule>
  </conditionalFormatting>
  <conditionalFormatting sqref="R28">
    <cfRule type="cellIs" dxfId="96" priority="111" stopIfTrue="1" operator="greaterThan">
      <formula>1</formula>
    </cfRule>
  </conditionalFormatting>
  <conditionalFormatting sqref="Q28">
    <cfRule type="cellIs" dxfId="95" priority="110" stopIfTrue="1" operator="equal">
      <formula>"未回答"</formula>
    </cfRule>
  </conditionalFormatting>
  <conditionalFormatting sqref="R30">
    <cfRule type="cellIs" dxfId="94" priority="109" stopIfTrue="1" operator="greaterThan">
      <formula>1</formula>
    </cfRule>
  </conditionalFormatting>
  <conditionalFormatting sqref="Q30">
    <cfRule type="cellIs" dxfId="93" priority="108" stopIfTrue="1" operator="equal">
      <formula>"未回答"</formula>
    </cfRule>
  </conditionalFormatting>
  <conditionalFormatting sqref="R31">
    <cfRule type="cellIs" dxfId="92" priority="107" stopIfTrue="1" operator="greaterThan">
      <formula>1</formula>
    </cfRule>
  </conditionalFormatting>
  <conditionalFormatting sqref="Q31">
    <cfRule type="cellIs" dxfId="91" priority="106" stopIfTrue="1" operator="equal">
      <formula>"未回答"</formula>
    </cfRule>
  </conditionalFormatting>
  <conditionalFormatting sqref="R32">
    <cfRule type="cellIs" dxfId="90" priority="105" stopIfTrue="1" operator="greaterThan">
      <formula>1</formula>
    </cfRule>
  </conditionalFormatting>
  <conditionalFormatting sqref="Q32">
    <cfRule type="cellIs" dxfId="89" priority="104" stopIfTrue="1" operator="equal">
      <formula>"未回答"</formula>
    </cfRule>
  </conditionalFormatting>
  <conditionalFormatting sqref="R34">
    <cfRule type="cellIs" dxfId="88" priority="103" stopIfTrue="1" operator="greaterThan">
      <formula>1</formula>
    </cfRule>
  </conditionalFormatting>
  <conditionalFormatting sqref="Q34">
    <cfRule type="cellIs" dxfId="87" priority="102" stopIfTrue="1" operator="equal">
      <formula>"未回答"</formula>
    </cfRule>
  </conditionalFormatting>
  <conditionalFormatting sqref="R36">
    <cfRule type="cellIs" dxfId="86" priority="101" stopIfTrue="1" operator="greaterThan">
      <formula>1</formula>
    </cfRule>
  </conditionalFormatting>
  <conditionalFormatting sqref="Q36">
    <cfRule type="cellIs" dxfId="85" priority="100" stopIfTrue="1" operator="equal">
      <formula>"未回答"</formula>
    </cfRule>
  </conditionalFormatting>
  <conditionalFormatting sqref="R42">
    <cfRule type="cellIs" dxfId="84" priority="99" stopIfTrue="1" operator="greaterThan">
      <formula>1</formula>
    </cfRule>
  </conditionalFormatting>
  <conditionalFormatting sqref="Q42">
    <cfRule type="cellIs" dxfId="83" priority="98" stopIfTrue="1" operator="equal">
      <formula>"未回答"</formula>
    </cfRule>
  </conditionalFormatting>
  <conditionalFormatting sqref="R48">
    <cfRule type="cellIs" dxfId="82" priority="8" stopIfTrue="1" operator="greaterThan">
      <formula>1</formula>
    </cfRule>
  </conditionalFormatting>
  <conditionalFormatting sqref="R49">
    <cfRule type="cellIs" dxfId="81" priority="97" stopIfTrue="1" operator="greaterThan">
      <formula>1</formula>
    </cfRule>
  </conditionalFormatting>
  <conditionalFormatting sqref="Q49">
    <cfRule type="cellIs" dxfId="80" priority="96" stopIfTrue="1" operator="equal">
      <formula>"未回答"</formula>
    </cfRule>
  </conditionalFormatting>
  <conditionalFormatting sqref="R53">
    <cfRule type="cellIs" dxfId="79" priority="95" stopIfTrue="1" operator="greaterThan">
      <formula>1</formula>
    </cfRule>
  </conditionalFormatting>
  <conditionalFormatting sqref="Q53">
    <cfRule type="cellIs" dxfId="78" priority="94" stopIfTrue="1" operator="equal">
      <formula>"未回答"</formula>
    </cfRule>
  </conditionalFormatting>
  <conditionalFormatting sqref="R55">
    <cfRule type="cellIs" dxfId="77" priority="93" stopIfTrue="1" operator="greaterThan">
      <formula>1</formula>
    </cfRule>
  </conditionalFormatting>
  <conditionalFormatting sqref="Q55">
    <cfRule type="cellIs" dxfId="76" priority="92" stopIfTrue="1" operator="equal">
      <formula>"未回答"</formula>
    </cfRule>
  </conditionalFormatting>
  <conditionalFormatting sqref="R56">
    <cfRule type="cellIs" dxfId="75" priority="91" stopIfTrue="1" operator="greaterThan">
      <formula>1</formula>
    </cfRule>
  </conditionalFormatting>
  <conditionalFormatting sqref="R57">
    <cfRule type="cellIs" dxfId="74" priority="89" stopIfTrue="1" operator="greaterThan">
      <formula>1</formula>
    </cfRule>
  </conditionalFormatting>
  <conditionalFormatting sqref="Q57">
    <cfRule type="cellIs" dxfId="73" priority="88" stopIfTrue="1" operator="equal">
      <formula>"未回答"</formula>
    </cfRule>
  </conditionalFormatting>
  <conditionalFormatting sqref="R58">
    <cfRule type="cellIs" dxfId="72" priority="87" stopIfTrue="1" operator="greaterThan">
      <formula>1</formula>
    </cfRule>
  </conditionalFormatting>
  <conditionalFormatting sqref="Q58">
    <cfRule type="cellIs" dxfId="71" priority="86" stopIfTrue="1" operator="equal">
      <formula>"未回答"</formula>
    </cfRule>
  </conditionalFormatting>
  <conditionalFormatting sqref="R60">
    <cfRule type="cellIs" dxfId="70" priority="85" stopIfTrue="1" operator="greaterThan">
      <formula>1</formula>
    </cfRule>
  </conditionalFormatting>
  <conditionalFormatting sqref="Q60">
    <cfRule type="cellIs" dxfId="69" priority="84" stopIfTrue="1" operator="equal">
      <formula>"未回答"</formula>
    </cfRule>
  </conditionalFormatting>
  <conditionalFormatting sqref="R61">
    <cfRule type="cellIs" dxfId="68" priority="83" stopIfTrue="1" operator="greaterThan">
      <formula>1</formula>
    </cfRule>
  </conditionalFormatting>
  <conditionalFormatting sqref="Q61">
    <cfRule type="cellIs" dxfId="67" priority="82" stopIfTrue="1" operator="equal">
      <formula>"未回答"</formula>
    </cfRule>
  </conditionalFormatting>
  <conditionalFormatting sqref="R63">
    <cfRule type="cellIs" dxfId="66" priority="81" stopIfTrue="1" operator="greaterThan">
      <formula>1</formula>
    </cfRule>
  </conditionalFormatting>
  <conditionalFormatting sqref="Q63">
    <cfRule type="cellIs" dxfId="65" priority="80" stopIfTrue="1" operator="equal">
      <formula>"未回答"</formula>
    </cfRule>
  </conditionalFormatting>
  <conditionalFormatting sqref="R66">
    <cfRule type="cellIs" dxfId="64" priority="79" stopIfTrue="1" operator="greaterThan">
      <formula>1</formula>
    </cfRule>
  </conditionalFormatting>
  <conditionalFormatting sqref="Q66">
    <cfRule type="cellIs" dxfId="63" priority="78" stopIfTrue="1" operator="equal">
      <formula>"未回答"</formula>
    </cfRule>
  </conditionalFormatting>
  <conditionalFormatting sqref="R67">
    <cfRule type="cellIs" dxfId="62" priority="77" stopIfTrue="1" operator="greaterThan">
      <formula>1</formula>
    </cfRule>
  </conditionalFormatting>
  <conditionalFormatting sqref="Q67">
    <cfRule type="cellIs" dxfId="61" priority="76" stopIfTrue="1" operator="equal">
      <formula>"未回答"</formula>
    </cfRule>
  </conditionalFormatting>
  <conditionalFormatting sqref="R68">
    <cfRule type="cellIs" dxfId="60" priority="75" stopIfTrue="1" operator="greaterThan">
      <formula>1</formula>
    </cfRule>
  </conditionalFormatting>
  <conditionalFormatting sqref="Q68">
    <cfRule type="cellIs" dxfId="59" priority="74" stopIfTrue="1" operator="equal">
      <formula>"未回答"</formula>
    </cfRule>
  </conditionalFormatting>
  <conditionalFormatting sqref="R69">
    <cfRule type="cellIs" dxfId="58" priority="73" stopIfTrue="1" operator="greaterThan">
      <formula>1</formula>
    </cfRule>
  </conditionalFormatting>
  <conditionalFormatting sqref="Q69">
    <cfRule type="cellIs" dxfId="57" priority="72" stopIfTrue="1" operator="equal">
      <formula>"未回答"</formula>
    </cfRule>
  </conditionalFormatting>
  <conditionalFormatting sqref="R70">
    <cfRule type="cellIs" dxfId="56" priority="71" stopIfTrue="1" operator="greaterThan">
      <formula>1</formula>
    </cfRule>
  </conditionalFormatting>
  <conditionalFormatting sqref="Q70">
    <cfRule type="cellIs" dxfId="55" priority="70" stopIfTrue="1" operator="equal">
      <formula>"未回答"</formula>
    </cfRule>
  </conditionalFormatting>
  <conditionalFormatting sqref="R71">
    <cfRule type="cellIs" dxfId="54" priority="67" stopIfTrue="1" operator="greaterThan">
      <formula>1</formula>
    </cfRule>
  </conditionalFormatting>
  <conditionalFormatting sqref="Q71">
    <cfRule type="cellIs" dxfId="53" priority="66" stopIfTrue="1" operator="equal">
      <formula>"未回答"</formula>
    </cfRule>
  </conditionalFormatting>
  <conditionalFormatting sqref="Q7">
    <cfRule type="cellIs" dxfId="52" priority="65" stopIfTrue="1" operator="equal">
      <formula>"未回答"</formula>
    </cfRule>
  </conditionalFormatting>
  <conditionalFormatting sqref="Q4">
    <cfRule type="cellIs" dxfId="51" priority="64" stopIfTrue="1" operator="equal">
      <formula>"未回答"</formula>
    </cfRule>
  </conditionalFormatting>
  <conditionalFormatting sqref="R64">
    <cfRule type="cellIs" dxfId="50" priority="63" stopIfTrue="1" operator="greaterThan">
      <formula>1</formula>
    </cfRule>
  </conditionalFormatting>
  <conditionalFormatting sqref="Q64">
    <cfRule type="cellIs" dxfId="49" priority="62" stopIfTrue="1" operator="equal">
      <formula>"未回答"</formula>
    </cfRule>
  </conditionalFormatting>
  <conditionalFormatting sqref="R62">
    <cfRule type="cellIs" dxfId="48" priority="61" stopIfTrue="1" operator="greaterThan">
      <formula>1</formula>
    </cfRule>
  </conditionalFormatting>
  <conditionalFormatting sqref="Q62">
    <cfRule type="cellIs" dxfId="47" priority="60" stopIfTrue="1" operator="equal">
      <formula>"未回答"</formula>
    </cfRule>
  </conditionalFormatting>
  <conditionalFormatting sqref="R59">
    <cfRule type="cellIs" dxfId="46" priority="59" stopIfTrue="1" operator="greaterThan">
      <formula>1</formula>
    </cfRule>
  </conditionalFormatting>
  <conditionalFormatting sqref="Q59">
    <cfRule type="cellIs" dxfId="45" priority="58" stopIfTrue="1" operator="equal">
      <formula>"未回答"</formula>
    </cfRule>
  </conditionalFormatting>
  <conditionalFormatting sqref="R51">
    <cfRule type="cellIs" dxfId="44" priority="57" stopIfTrue="1" operator="greaterThan">
      <formula>1</formula>
    </cfRule>
  </conditionalFormatting>
  <conditionalFormatting sqref="Q54">
    <cfRule type="cellIs" dxfId="43" priority="52" stopIfTrue="1" operator="equal">
      <formula>"未回答"</formula>
    </cfRule>
  </conditionalFormatting>
  <conditionalFormatting sqref="Q13">
    <cfRule type="cellIs" dxfId="42" priority="51" stopIfTrue="1" operator="equal">
      <formula>"未回答"</formula>
    </cfRule>
  </conditionalFormatting>
  <conditionalFormatting sqref="R13">
    <cfRule type="cellIs" dxfId="41" priority="50" stopIfTrue="1" operator="greaterThan">
      <formula>1</formula>
    </cfRule>
  </conditionalFormatting>
  <conditionalFormatting sqref="Q15">
    <cfRule type="cellIs" dxfId="40" priority="49" stopIfTrue="1" operator="equal">
      <formula>"未回答"</formula>
    </cfRule>
  </conditionalFormatting>
  <conditionalFormatting sqref="R15">
    <cfRule type="cellIs" dxfId="39" priority="48" stopIfTrue="1" operator="greaterThan">
      <formula>1</formula>
    </cfRule>
  </conditionalFormatting>
  <conditionalFormatting sqref="Q45">
    <cfRule type="cellIs" dxfId="38" priority="15" stopIfTrue="1" operator="equal">
      <formula>"未回答"</formula>
    </cfRule>
  </conditionalFormatting>
  <conditionalFormatting sqref="R45">
    <cfRule type="cellIs" dxfId="37" priority="14" stopIfTrue="1" operator="greaterThan">
      <formula>1</formula>
    </cfRule>
  </conditionalFormatting>
  <conditionalFormatting sqref="Q18">
    <cfRule type="cellIs" dxfId="36" priority="43" stopIfTrue="1" operator="equal">
      <formula>"未回答"</formula>
    </cfRule>
  </conditionalFormatting>
  <conditionalFormatting sqref="R18">
    <cfRule type="cellIs" dxfId="35" priority="42" stopIfTrue="1" operator="greaterThan">
      <formula>1</formula>
    </cfRule>
  </conditionalFormatting>
  <conditionalFormatting sqref="Q23">
    <cfRule type="cellIs" dxfId="34" priority="41" stopIfTrue="1" operator="equal">
      <formula>"未回答"</formula>
    </cfRule>
  </conditionalFormatting>
  <conditionalFormatting sqref="R23">
    <cfRule type="cellIs" dxfId="33" priority="40" stopIfTrue="1" operator="greaterThan">
      <formula>1</formula>
    </cfRule>
  </conditionalFormatting>
  <conditionalFormatting sqref="Q16">
    <cfRule type="cellIs" dxfId="32" priority="39" stopIfTrue="1" operator="equal">
      <formula>"未回答"</formula>
    </cfRule>
  </conditionalFormatting>
  <conditionalFormatting sqref="R16">
    <cfRule type="cellIs" dxfId="31" priority="38" stopIfTrue="1" operator="greaterThan">
      <formula>1</formula>
    </cfRule>
  </conditionalFormatting>
  <conditionalFormatting sqref="Q17">
    <cfRule type="cellIs" dxfId="30" priority="37" stopIfTrue="1" operator="equal">
      <formula>"未回答"</formula>
    </cfRule>
  </conditionalFormatting>
  <conditionalFormatting sqref="R17">
    <cfRule type="cellIs" dxfId="29" priority="36" stopIfTrue="1" operator="greaterThan">
      <formula>1</formula>
    </cfRule>
  </conditionalFormatting>
  <conditionalFormatting sqref="Q20">
    <cfRule type="cellIs" dxfId="28" priority="35" stopIfTrue="1" operator="equal">
      <formula>"未回答"</formula>
    </cfRule>
  </conditionalFormatting>
  <conditionalFormatting sqref="R20">
    <cfRule type="cellIs" dxfId="27" priority="34" stopIfTrue="1" operator="greaterThan">
      <formula>1</formula>
    </cfRule>
  </conditionalFormatting>
  <conditionalFormatting sqref="R21">
    <cfRule type="cellIs" dxfId="26" priority="32" stopIfTrue="1" operator="greaterThan">
      <formula>1</formula>
    </cfRule>
  </conditionalFormatting>
  <conditionalFormatting sqref="R22">
    <cfRule type="cellIs" dxfId="25" priority="30" stopIfTrue="1" operator="greaterThan">
      <formula>1</formula>
    </cfRule>
  </conditionalFormatting>
  <conditionalFormatting sqref="Q26">
    <cfRule type="cellIs" dxfId="24" priority="29" stopIfTrue="1" operator="equal">
      <formula>"未回答"</formula>
    </cfRule>
  </conditionalFormatting>
  <conditionalFormatting sqref="R26">
    <cfRule type="cellIs" dxfId="23" priority="28" stopIfTrue="1" operator="greaterThan">
      <formula>1</formula>
    </cfRule>
  </conditionalFormatting>
  <conditionalFormatting sqref="R27">
    <cfRule type="cellIs" dxfId="22" priority="26" stopIfTrue="1" operator="greaterThan">
      <formula>1</formula>
    </cfRule>
  </conditionalFormatting>
  <conditionalFormatting sqref="Q38">
    <cfRule type="cellIs" dxfId="21" priority="25" stopIfTrue="1" operator="equal">
      <formula>"未回答"</formula>
    </cfRule>
  </conditionalFormatting>
  <conditionalFormatting sqref="R38">
    <cfRule type="cellIs" dxfId="20" priority="24" stopIfTrue="1" operator="greaterThan">
      <formula>1</formula>
    </cfRule>
  </conditionalFormatting>
  <conditionalFormatting sqref="R39">
    <cfRule type="cellIs" dxfId="19" priority="22" stopIfTrue="1" operator="greaterThan">
      <formula>1</formula>
    </cfRule>
  </conditionalFormatting>
  <conditionalFormatting sqref="Q40">
    <cfRule type="cellIs" dxfId="18" priority="21" stopIfTrue="1" operator="equal">
      <formula>"未回答"</formula>
    </cfRule>
  </conditionalFormatting>
  <conditionalFormatting sqref="R40">
    <cfRule type="cellIs" dxfId="17" priority="20" stopIfTrue="1" operator="greaterThan">
      <formula>1</formula>
    </cfRule>
  </conditionalFormatting>
  <conditionalFormatting sqref="Q41">
    <cfRule type="cellIs" dxfId="16" priority="19" stopIfTrue="1" operator="equal">
      <formula>"未回答"</formula>
    </cfRule>
  </conditionalFormatting>
  <conditionalFormatting sqref="R41">
    <cfRule type="cellIs" dxfId="15" priority="18" stopIfTrue="1" operator="greaterThan">
      <formula>1</formula>
    </cfRule>
  </conditionalFormatting>
  <conditionalFormatting sqref="Q44">
    <cfRule type="cellIs" dxfId="14" priority="17" stopIfTrue="1" operator="equal">
      <formula>"未回答"</formula>
    </cfRule>
  </conditionalFormatting>
  <conditionalFormatting sqref="R44">
    <cfRule type="cellIs" dxfId="13" priority="16" stopIfTrue="1" operator="greaterThan">
      <formula>1</formula>
    </cfRule>
  </conditionalFormatting>
  <conditionalFormatting sqref="Q46">
    <cfRule type="cellIs" dxfId="12" priority="13" stopIfTrue="1" operator="equal">
      <formula>"未回答"</formula>
    </cfRule>
  </conditionalFormatting>
  <conditionalFormatting sqref="R46">
    <cfRule type="cellIs" dxfId="11" priority="12" stopIfTrue="1" operator="greaterThan">
      <formula>1</formula>
    </cfRule>
  </conditionalFormatting>
  <conditionalFormatting sqref="Q47">
    <cfRule type="cellIs" dxfId="10" priority="11" stopIfTrue="1" operator="equal">
      <formula>"未回答"</formula>
    </cfRule>
  </conditionalFormatting>
  <conditionalFormatting sqref="R47">
    <cfRule type="cellIs" dxfId="9" priority="10" stopIfTrue="1" operator="greaterThan">
      <formula>1</formula>
    </cfRule>
  </conditionalFormatting>
  <conditionalFormatting sqref="Q48">
    <cfRule type="cellIs" dxfId="8" priority="9" stopIfTrue="1" operator="equal">
      <formula>"未回答"</formula>
    </cfRule>
  </conditionalFormatting>
  <conditionalFormatting sqref="L73:M73">
    <cfRule type="expression" dxfId="7" priority="127">
      <formula>$L$71=$R$1</formula>
    </cfRule>
  </conditionalFormatting>
  <conditionalFormatting sqref="R35">
    <cfRule type="cellIs" dxfId="6" priority="7" stopIfTrue="1" operator="greaterThan">
      <formula>1</formula>
    </cfRule>
  </conditionalFormatting>
  <conditionalFormatting sqref="Q35">
    <cfRule type="cellIs" dxfId="5" priority="6" stopIfTrue="1" operator="equal">
      <formula>"未回答"</formula>
    </cfRule>
  </conditionalFormatting>
  <conditionalFormatting sqref="R73">
    <cfRule type="cellIs" dxfId="4" priority="5" stopIfTrue="1" operator="greaterThan">
      <formula>1</formula>
    </cfRule>
  </conditionalFormatting>
  <conditionalFormatting sqref="Q73">
    <cfRule type="cellIs" dxfId="3" priority="4" stopIfTrue="1" operator="equal">
      <formula>"未回答"</formula>
    </cfRule>
  </conditionalFormatting>
  <conditionalFormatting sqref="Q21">
    <cfRule type="cellIs" dxfId="2" priority="3" stopIfTrue="1" operator="equal">
      <formula>"未回答"</formula>
    </cfRule>
  </conditionalFormatting>
  <conditionalFormatting sqref="Q22">
    <cfRule type="cellIs" dxfId="1" priority="2" stopIfTrue="1" operator="equal">
      <formula>"未回答"</formula>
    </cfRule>
  </conditionalFormatting>
  <conditionalFormatting sqref="Q27">
    <cfRule type="cellIs" dxfId="0" priority="1" stopIfTrue="1" operator="equal">
      <formula>"未回答"</formula>
    </cfRule>
  </conditionalFormatting>
  <dataValidations count="2">
    <dataValidation type="list" allowBlank="1" showInputMessage="1" showErrorMessage="1" sqref="H6">
      <formula1>"平成,令和"</formula1>
    </dataValidation>
    <dataValidation type="list" allowBlank="1" showInputMessage="1" showErrorMessage="1" sqref="N64 L20:M23 N62 L9:M11 L30:M32 L34:M36 L26:M28 L13:M13 L15:M18 N59 L51:M64 L38:M42 N54 L44:M49 N51:N52 L73:M73 L66:M71">
      <formula1>"□,☑"</formula1>
    </dataValidation>
  </dataValidations>
  <printOptions horizontalCentered="1"/>
  <pageMargins left="0.23622047244094491" right="0.23622047244094491" top="0.94488188976377963" bottom="0.59055118110236227" header="0.43307086614173229" footer="0.31496062992125984"/>
  <pageSetup paperSize="9" scale="92" fitToWidth="2" fitToHeight="0" orientation="portrait" r:id="rId1"/>
  <headerFooter alignWithMargins="0">
    <oddHeader>&amp;C&amp;14「サービス付き高齢者向け住宅定期報告書」&amp;R(様式１）</oddHeader>
    <oddFooter>&amp;C&amp;P/&amp;N</oddFooter>
  </headerFooter>
  <rowBreaks count="1" manualBreakCount="1">
    <brk id="4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R3八戸市サ高住定期報告書</vt:lpstr>
      <vt:lpstr>'R3八戸市サ高住定期報告書'!Print_Area</vt:lpstr>
      <vt:lpstr>'R3八戸市サ高住定期報告書'!Print_Titles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ri1_jutaku</dc:creator>
  <cp:lastModifiedBy>Windows ユーザー</cp:lastModifiedBy>
  <cp:lastPrinted>2021-06-30T05:50:17Z</cp:lastPrinted>
  <dcterms:created xsi:type="dcterms:W3CDTF">2012-07-04T02:31:03Z</dcterms:created>
  <dcterms:modified xsi:type="dcterms:W3CDTF">2021-10-29T04:37:22Z</dcterms:modified>
</cp:coreProperties>
</file>