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1.行財政\"/>
    </mc:Choice>
  </mc:AlternateContent>
  <xr:revisionPtr revIDLastSave="0" documentId="13_ncr:1_{239B53CA-14A1-44A1-8101-B441C94209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89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K17" i="1"/>
  <c r="J17" i="1"/>
  <c r="I16" i="1"/>
  <c r="L16" i="1" s="1"/>
  <c r="I15" i="1"/>
  <c r="L15" i="1" s="1"/>
  <c r="I14" i="1"/>
  <c r="L14" i="1" s="1"/>
  <c r="I13" i="1"/>
  <c r="L13" i="1" s="1"/>
  <c r="K12" i="1"/>
  <c r="K11" i="1" s="1"/>
  <c r="J12" i="1"/>
  <c r="J11" i="1" s="1"/>
  <c r="J6" i="1"/>
  <c r="K6" i="1"/>
  <c r="F21" i="1"/>
  <c r="F20" i="1"/>
  <c r="F18" i="1"/>
  <c r="F19" i="1"/>
  <c r="H17" i="1"/>
  <c r="G17" i="1"/>
  <c r="F16" i="1"/>
  <c r="F15" i="1"/>
  <c r="F14" i="1"/>
  <c r="F13" i="1"/>
  <c r="H11" i="1"/>
  <c r="H23" i="1" s="1"/>
  <c r="H12" i="1"/>
  <c r="G12" i="1"/>
  <c r="G11" i="1" s="1"/>
  <c r="L8" i="1"/>
  <c r="L7" i="1"/>
  <c r="I10" i="1"/>
  <c r="I9" i="1"/>
  <c r="I8" i="1"/>
  <c r="I7" i="1"/>
  <c r="I6" i="1" s="1"/>
  <c r="F10" i="1"/>
  <c r="L10" i="1" s="1"/>
  <c r="F9" i="1"/>
  <c r="F8" i="1"/>
  <c r="F7" i="1"/>
  <c r="H6" i="1"/>
  <c r="G6" i="1"/>
  <c r="F6" i="1" l="1"/>
  <c r="F17" i="1"/>
  <c r="I17" i="1"/>
  <c r="L6" i="1"/>
  <c r="G23" i="1"/>
  <c r="K23" i="1"/>
  <c r="J23" i="1"/>
  <c r="L9" i="1"/>
  <c r="I12" i="1"/>
  <c r="F12" i="1"/>
  <c r="F11" i="1" s="1"/>
  <c r="F23" i="1" s="1"/>
  <c r="L21" i="1"/>
  <c r="L20" i="1"/>
  <c r="L19" i="1"/>
  <c r="L18" i="1"/>
  <c r="L12" i="1" l="1"/>
  <c r="I11" i="1"/>
  <c r="L17" i="1"/>
  <c r="L11" i="1" l="1"/>
  <c r="I23" i="1"/>
  <c r="L23" i="1" s="1"/>
</calcChain>
</file>

<file path=xl/sharedStrings.xml><?xml version="1.0" encoding="utf-8"?>
<sst xmlns="http://schemas.openxmlformats.org/spreadsheetml/2006/main" count="53" uniqueCount="36">
  <si>
    <t>資料：財政課</t>
    <phoneticPr fontId="2"/>
  </si>
  <si>
    <t>合　計</t>
    <rPh sb="0" eb="1">
      <t>ア</t>
    </rPh>
    <rPh sb="2" eb="3">
      <t>ケイ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</si>
  <si>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</si>
  <si>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鉱産税</t>
    <rPh sb="0" eb="2">
      <t>コウサン</t>
    </rPh>
    <rPh sb="2" eb="3">
      <t>ゼイ</t>
    </rPh>
    <phoneticPr fontId="2"/>
  </si>
  <si>
    <t>市たばこ税</t>
    <rPh sb="0" eb="1">
      <t>シ</t>
    </rPh>
    <rPh sb="4" eb="5">
      <t>ゼイ</t>
    </rPh>
    <phoneticPr fontId="2"/>
  </si>
  <si>
    <t>軽自動車税</t>
    <rPh sb="0" eb="4">
      <t>ケイジドウシャ</t>
    </rPh>
    <rPh sb="4" eb="5">
      <t>ゼイ</t>
    </rPh>
    <phoneticPr fontId="2"/>
  </si>
  <si>
    <t>償却資産</t>
    <rPh sb="0" eb="2">
      <t>ショウキャク</t>
    </rPh>
    <rPh sb="2" eb="4">
      <t>シサン</t>
    </rPh>
    <phoneticPr fontId="2"/>
  </si>
  <si>
    <t>③</t>
    <phoneticPr fontId="2"/>
  </si>
  <si>
    <t>家屋</t>
    <rPh sb="0" eb="2">
      <t>カオク</t>
    </rPh>
    <phoneticPr fontId="2"/>
  </si>
  <si>
    <t>②</t>
    <phoneticPr fontId="2"/>
  </si>
  <si>
    <t>土地</t>
    <rPh sb="0" eb="2">
      <t>トチ</t>
    </rPh>
    <phoneticPr fontId="2"/>
  </si>
  <si>
    <t>①</t>
    <phoneticPr fontId="2"/>
  </si>
  <si>
    <t>純固定資産税</t>
    <rPh sb="0" eb="1">
      <t>ジュン</t>
    </rPh>
    <rPh sb="1" eb="3">
      <t>コテイ</t>
    </rPh>
    <rPh sb="3" eb="6">
      <t>シサンゼイ</t>
    </rPh>
    <phoneticPr fontId="2"/>
  </si>
  <si>
    <t>固定資産税</t>
    <rPh sb="0" eb="2">
      <t>コテイ</t>
    </rPh>
    <rPh sb="2" eb="5">
      <t>シサンゼイ</t>
    </rPh>
    <phoneticPr fontId="2"/>
  </si>
  <si>
    <t>法人税割</t>
    <rPh sb="0" eb="3">
      <t>ホウジンゼイ</t>
    </rPh>
    <rPh sb="3" eb="4">
      <t>ワリ</t>
    </rPh>
    <phoneticPr fontId="2"/>
  </si>
  <si>
    <t>法人均等割</t>
    <rPh sb="0" eb="2">
      <t>ホウジン</t>
    </rPh>
    <rPh sb="2" eb="4">
      <t>キントウ</t>
    </rPh>
    <rPh sb="4" eb="5">
      <t>ワリ</t>
    </rPh>
    <phoneticPr fontId="2"/>
  </si>
  <si>
    <t>所得割</t>
    <rPh sb="0" eb="2">
      <t>ショトク</t>
    </rPh>
    <rPh sb="2" eb="3">
      <t>ワ</t>
    </rPh>
    <phoneticPr fontId="2"/>
  </si>
  <si>
    <t>個人均等割</t>
    <rPh sb="0" eb="2">
      <t>コジン</t>
    </rPh>
    <rPh sb="2" eb="4">
      <t>キントウ</t>
    </rPh>
    <rPh sb="4" eb="5">
      <t>ワ</t>
    </rPh>
    <phoneticPr fontId="2"/>
  </si>
  <si>
    <t>市民税</t>
    <rPh sb="0" eb="3">
      <t>シミンゼイ</t>
    </rPh>
    <phoneticPr fontId="2"/>
  </si>
  <si>
    <t>B</t>
    <phoneticPr fontId="2"/>
  </si>
  <si>
    <t>A</t>
    <phoneticPr fontId="2"/>
  </si>
  <si>
    <t>B/A×100</t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</si>
  <si>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</si>
  <si>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2"/>
  </si>
  <si>
    <t>合計</t>
    <rPh sb="0" eb="2">
      <t>ゴウケイ</t>
    </rPh>
    <phoneticPr fontId="2"/>
  </si>
  <si>
    <t>徴収率</t>
    <rPh sb="0" eb="2">
      <t>チョウシュウ</t>
    </rPh>
    <rPh sb="2" eb="3">
      <t>リツ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</si>
  <si>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</si>
  <si>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調定済額</t>
    <rPh sb="0" eb="2">
      <t>チョウテイ</t>
    </rPh>
    <rPh sb="2" eb="3">
      <t>ズミ</t>
    </rPh>
    <rPh sb="3" eb="4">
      <t>ガク</t>
    </rPh>
    <phoneticPr fontId="2"/>
  </si>
  <si>
    <t>区分</t>
    <rPh sb="0" eb="1">
      <t>ク</t>
    </rPh>
    <rPh sb="1" eb="2">
      <t>ブン</t>
    </rPh>
    <phoneticPr fontId="2"/>
  </si>
  <si>
    <t>科目別</t>
    <rPh sb="0" eb="2">
      <t>カモク</t>
    </rPh>
    <rPh sb="2" eb="3">
      <t>ベツ</t>
    </rPh>
    <phoneticPr fontId="2"/>
  </si>
  <si>
    <t>単位：千円，％</t>
    <rPh sb="0" eb="2">
      <t>タンイ</t>
    </rPh>
    <rPh sb="3" eb="5">
      <t>センエン</t>
    </rPh>
    <phoneticPr fontId="2"/>
  </si>
  <si>
    <t>-</t>
    <phoneticPr fontId="2"/>
  </si>
  <si>
    <t>交付金</t>
    <rPh sb="0" eb="3">
      <t>コウフキン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</si>
  <si>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</si>
  <si>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</si>
  <si>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189　令和6年度市税収入状況</t>
    <rPh sb="4" eb="6">
      <t>レイワ</t>
    </rPh>
    <rPh sb="7" eb="9">
      <t>ネンド</t>
    </rPh>
    <rPh sb="8" eb="9">
      <t>ド</t>
    </rPh>
    <rPh sb="9" eb="11">
      <t>シゼイ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</si>
</sst>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"/>
    <numFmt numFmtId="178" formatCode="\(#\)"/>
  </numFmts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3" fontId="5" fillId="0" borderId="9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1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5" xfId="0" applyFont="1" applyBorder="1" applyAlignment="1">
      <alignment horizontal="right" vertical="top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7144</xdr:colOff>
      <xdr:row>2</xdr:row>
      <xdr:rowOff>2380</xdr:rowOff>
    </xdr:from>
    <xdr:to>
      <xdr:col>5</xdr:col>
      <xdr:colOff>0</xdr:colOff>
      <xdr:row>4</xdr:row>
      <xdr:rowOff>161924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321469" y="450055"/>
          <a:ext cx="1135856" cy="483394"/>
        </a:xfrm>
        <a:prstGeom prst="line">
          <a:avLst/>
        </a:prstGeom>
        <a:noFill/>
        <a:ln w="127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01"/>
  <sheetViews>
    <sheetView showGridLines="0" tabSelected="1" topLeftCell="A5" zoomScaleNormal="100" zoomScaleSheetLayoutView="100" workbookViewId="0">
      <selection activeCell="B3" sqref="B3:L24"/>
    </sheetView>
  </sheetViews>
  <sheetFormatPr defaultRowHeight="18.75" x14ac:dyDescent="0.4"/>
  <cols>
    <col min="1" max="1" width="4.625" customWidth="1"/>
    <col min="2" max="2" width="2.125" customWidth="1"/>
    <col min="3" max="3" width="3.125" customWidth="1"/>
    <col min="4" max="4" width="2.125" customWidth="1"/>
    <col min="5" max="5" width="9.125" customWidth="1"/>
    <col min="6" max="11" width="11.125" customWidth="1"/>
    <col min="12" max="12" width="8.625" customWidth="1"/>
    <col min="13" max="13" width="5.625" customWidth="1"/>
  </cols>
  <sheetData>
    <row r="2" spans="2:13" s="25" customFormat="1" ht="22.5" customHeight="1" x14ac:dyDescent="0.15">
      <c r="B2" s="20" t="s">
        <v>35</v>
      </c>
      <c r="C2" s="21"/>
      <c r="D2" s="22"/>
      <c r="E2" s="22"/>
      <c r="F2" s="22"/>
      <c r="G2" s="22"/>
      <c r="H2" s="22"/>
      <c r="I2" s="22"/>
      <c r="J2" s="23"/>
      <c r="K2" s="23"/>
      <c r="L2" s="24" t="s">
        <v>30</v>
      </c>
    </row>
    <row r="3" spans="2:13" s="25" customFormat="1" ht="12.75" customHeight="1" x14ac:dyDescent="0.4">
      <c r="B3" s="53" t="s">
        <v>29</v>
      </c>
      <c r="C3" s="53"/>
      <c r="D3" s="53"/>
      <c r="E3" s="56" t="s">
        <v>28</v>
      </c>
      <c r="F3" s="48" t="s">
        <v>27</v>
      </c>
      <c r="G3" s="48"/>
      <c r="H3" s="48"/>
      <c r="I3" s="48" t="s">
        <v>26</v>
      </c>
      <c r="J3" s="48"/>
      <c r="K3" s="49"/>
      <c r="L3" s="26" t="s">
        <v>25</v>
      </c>
    </row>
    <row r="4" spans="2:13" s="25" customFormat="1" ht="12.75" customHeight="1" x14ac:dyDescent="0.4">
      <c r="B4" s="54"/>
      <c r="C4" s="54"/>
      <c r="D4" s="54"/>
      <c r="E4" s="57"/>
      <c r="F4" s="27" t="s">
        <v>24</v>
      </c>
      <c r="G4" s="59" t="s">
        <v>23</v>
      </c>
      <c r="H4" s="59" t="s">
        <v>22</v>
      </c>
      <c r="I4" s="28" t="s">
        <v>24</v>
      </c>
      <c r="J4" s="59" t="s">
        <v>23</v>
      </c>
      <c r="K4" s="59" t="s">
        <v>22</v>
      </c>
      <c r="L4" s="50" t="s">
        <v>21</v>
      </c>
    </row>
    <row r="5" spans="2:13" s="25" customFormat="1" ht="12.75" customHeight="1" x14ac:dyDescent="0.4">
      <c r="B5" s="55"/>
      <c r="C5" s="55"/>
      <c r="D5" s="55"/>
      <c r="E5" s="58"/>
      <c r="F5" s="29" t="s">
        <v>20</v>
      </c>
      <c r="G5" s="60"/>
      <c r="H5" s="60"/>
      <c r="I5" s="30" t="s">
        <v>19</v>
      </c>
      <c r="J5" s="60"/>
      <c r="K5" s="60"/>
      <c r="L5" s="51"/>
    </row>
    <row r="6" spans="2:13" s="25" customFormat="1" ht="12.75" customHeight="1" x14ac:dyDescent="0.4">
      <c r="B6" s="31">
        <v>1</v>
      </c>
      <c r="C6" s="52" t="s">
        <v>18</v>
      </c>
      <c r="D6" s="52"/>
      <c r="E6" s="52"/>
      <c r="F6" s="1">
        <f t="shared" ref="F6:K6" si="0">SUM(F7:F10)</f>
        <v>12216303</v>
      </c>
      <c r="G6" s="9">
        <f t="shared" si="0"/>
        <v>11966915</v>
      </c>
      <c r="H6" s="32">
        <f t="shared" si="0"/>
        <v>249388</v>
      </c>
      <c r="I6" s="1">
        <f t="shared" si="0"/>
        <v>11967376</v>
      </c>
      <c r="J6" s="9">
        <f t="shared" si="0"/>
        <v>11885334</v>
      </c>
      <c r="K6" s="9">
        <f t="shared" si="0"/>
        <v>82042</v>
      </c>
      <c r="L6" s="16">
        <f t="shared" ref="L6:L16" si="1">I6/F6*100</f>
        <v>97.962337705605378</v>
      </c>
      <c r="M6" s="33"/>
    </row>
    <row r="7" spans="2:13" s="25" customFormat="1" ht="12.75" customHeight="1" x14ac:dyDescent="0.4">
      <c r="B7" s="34"/>
      <c r="C7" s="35">
        <v>1</v>
      </c>
      <c r="D7" s="45" t="s">
        <v>17</v>
      </c>
      <c r="E7" s="45"/>
      <c r="F7" s="2">
        <f>SUM(G7:H7)</f>
        <v>346769</v>
      </c>
      <c r="G7" s="10">
        <v>339419</v>
      </c>
      <c r="H7" s="36">
        <v>7350</v>
      </c>
      <c r="I7" s="2">
        <f>SUM(J7:K7)</f>
        <v>339152</v>
      </c>
      <c r="J7" s="10">
        <v>336732</v>
      </c>
      <c r="K7" s="11">
        <v>2420</v>
      </c>
      <c r="L7" s="17">
        <f t="shared" si="1"/>
        <v>97.803436870077775</v>
      </c>
      <c r="M7" s="33"/>
    </row>
    <row r="8" spans="2:13" s="25" customFormat="1" ht="12.75" customHeight="1" x14ac:dyDescent="0.4">
      <c r="B8" s="34"/>
      <c r="C8" s="35">
        <v>2</v>
      </c>
      <c r="D8" s="45" t="s">
        <v>16</v>
      </c>
      <c r="E8" s="45"/>
      <c r="F8" s="2">
        <f>SUM(G8:H8)</f>
        <v>9763871</v>
      </c>
      <c r="G8" s="10">
        <v>9532340</v>
      </c>
      <c r="H8" s="36">
        <v>231531</v>
      </c>
      <c r="I8" s="2">
        <f>SUM(J8:K8)</f>
        <v>9533113</v>
      </c>
      <c r="J8" s="10">
        <v>9456873</v>
      </c>
      <c r="K8" s="11">
        <v>76240</v>
      </c>
      <c r="L8" s="17">
        <f t="shared" si="1"/>
        <v>97.636613593112813</v>
      </c>
      <c r="M8" s="33"/>
    </row>
    <row r="9" spans="2:13" s="25" customFormat="1" ht="12.75" customHeight="1" x14ac:dyDescent="0.4">
      <c r="B9" s="34"/>
      <c r="C9" s="35">
        <v>3</v>
      </c>
      <c r="D9" s="45" t="s">
        <v>15</v>
      </c>
      <c r="E9" s="45"/>
      <c r="F9" s="2">
        <f>SUM(G9:H9)</f>
        <v>806989</v>
      </c>
      <c r="G9" s="10">
        <v>802980</v>
      </c>
      <c r="H9" s="36">
        <v>4009</v>
      </c>
      <c r="I9" s="2">
        <f>SUM(J9:K9)</f>
        <v>802957</v>
      </c>
      <c r="J9" s="10">
        <v>801666</v>
      </c>
      <c r="K9" s="11">
        <v>1291</v>
      </c>
      <c r="L9" s="17">
        <f t="shared" si="1"/>
        <v>99.500364936820702</v>
      </c>
      <c r="M9" s="33"/>
    </row>
    <row r="10" spans="2:13" s="25" customFormat="1" ht="12.75" customHeight="1" x14ac:dyDescent="0.4">
      <c r="B10" s="34"/>
      <c r="C10" s="35">
        <v>4</v>
      </c>
      <c r="D10" s="45" t="s">
        <v>14</v>
      </c>
      <c r="E10" s="45"/>
      <c r="F10" s="2">
        <f>SUM(G10:H10)</f>
        <v>1298674</v>
      </c>
      <c r="G10" s="10">
        <v>1292176</v>
      </c>
      <c r="H10" s="36">
        <v>6498</v>
      </c>
      <c r="I10" s="2">
        <f>SUM(J10:K10)</f>
        <v>1292154</v>
      </c>
      <c r="J10" s="10">
        <v>1290063</v>
      </c>
      <c r="K10" s="11">
        <v>2091</v>
      </c>
      <c r="L10" s="17">
        <f t="shared" si="1"/>
        <v>99.497949446897366</v>
      </c>
      <c r="M10" s="33"/>
    </row>
    <row r="11" spans="2:13" s="25" customFormat="1" ht="12.75" customHeight="1" x14ac:dyDescent="0.4">
      <c r="B11" s="37">
        <v>2</v>
      </c>
      <c r="C11" s="46" t="s">
        <v>13</v>
      </c>
      <c r="D11" s="46"/>
      <c r="E11" s="46"/>
      <c r="F11" s="4">
        <f>F12+F16</f>
        <v>15723846</v>
      </c>
      <c r="G11" s="3">
        <f>G12+G16</f>
        <v>15334722</v>
      </c>
      <c r="H11" s="38">
        <f>H12</f>
        <v>389124</v>
      </c>
      <c r="I11" s="4">
        <f>I12+I16</f>
        <v>15309706</v>
      </c>
      <c r="J11" s="3">
        <f>J12+J16</f>
        <v>15222792</v>
      </c>
      <c r="K11" s="3">
        <f>K12</f>
        <v>86914</v>
      </c>
      <c r="L11" s="17">
        <f t="shared" si="1"/>
        <v>97.366166013073396</v>
      </c>
      <c r="M11" s="33"/>
    </row>
    <row r="12" spans="2:13" s="25" customFormat="1" ht="12.75" customHeight="1" x14ac:dyDescent="0.4">
      <c r="B12" s="34"/>
      <c r="C12" s="35">
        <v>1</v>
      </c>
      <c r="D12" s="45" t="s">
        <v>12</v>
      </c>
      <c r="E12" s="45"/>
      <c r="F12" s="2">
        <f>SUM(G12:H12)</f>
        <v>15677513</v>
      </c>
      <c r="G12" s="10">
        <f>SUM(G13:G15)</f>
        <v>15288389</v>
      </c>
      <c r="H12" s="36">
        <f>SUM(H13:H16)</f>
        <v>389124</v>
      </c>
      <c r="I12" s="2">
        <f>SUM(J12:K12)</f>
        <v>15263373</v>
      </c>
      <c r="J12" s="10">
        <f>SUM(J13:J15)</f>
        <v>15176459</v>
      </c>
      <c r="K12" s="10">
        <f>SUM(K13:K16)</f>
        <v>86914</v>
      </c>
      <c r="L12" s="17">
        <f t="shared" si="1"/>
        <v>97.358382034191266</v>
      </c>
      <c r="M12" s="33"/>
    </row>
    <row r="13" spans="2:13" s="25" customFormat="1" ht="12.75" customHeight="1" x14ac:dyDescent="0.4">
      <c r="B13" s="34"/>
      <c r="C13" s="39"/>
      <c r="D13" s="39" t="s">
        <v>11</v>
      </c>
      <c r="E13" s="40" t="s">
        <v>10</v>
      </c>
      <c r="F13" s="2">
        <f>SUM(G13:H13)</f>
        <v>4759121</v>
      </c>
      <c r="G13" s="10">
        <v>4637295</v>
      </c>
      <c r="H13" s="36">
        <v>121826</v>
      </c>
      <c r="I13" s="2">
        <f>SUM(J13:K13)</f>
        <v>4630555</v>
      </c>
      <c r="J13" s="10">
        <v>4603344</v>
      </c>
      <c r="K13" s="11">
        <v>27211</v>
      </c>
      <c r="L13" s="17">
        <f t="shared" si="1"/>
        <v>97.298534750429752</v>
      </c>
      <c r="M13" s="33"/>
    </row>
    <row r="14" spans="2:13" s="25" customFormat="1" ht="12.75" customHeight="1" x14ac:dyDescent="0.4">
      <c r="B14" s="34"/>
      <c r="C14" s="39"/>
      <c r="D14" s="39" t="s">
        <v>9</v>
      </c>
      <c r="E14" s="40" t="s">
        <v>8</v>
      </c>
      <c r="F14" s="2">
        <f>SUM(G14:H14)</f>
        <v>6724411</v>
      </c>
      <c r="G14" s="10">
        <v>6561068</v>
      </c>
      <c r="H14" s="36">
        <v>163343</v>
      </c>
      <c r="I14" s="2">
        <f>SUM(J14:K14)</f>
        <v>6549517</v>
      </c>
      <c r="J14" s="10">
        <v>6513033</v>
      </c>
      <c r="K14" s="11">
        <v>36484</v>
      </c>
      <c r="L14" s="17">
        <f t="shared" si="1"/>
        <v>97.399117930180054</v>
      </c>
      <c r="M14" s="33"/>
    </row>
    <row r="15" spans="2:13" s="25" customFormat="1" ht="12.75" customHeight="1" x14ac:dyDescent="0.4">
      <c r="B15" s="34"/>
      <c r="C15" s="39"/>
      <c r="D15" s="39" t="s">
        <v>7</v>
      </c>
      <c r="E15" s="40" t="s">
        <v>6</v>
      </c>
      <c r="F15" s="2">
        <f>SUM(G15:H15)</f>
        <v>4193981</v>
      </c>
      <c r="G15" s="10">
        <v>4090026</v>
      </c>
      <c r="H15" s="36">
        <v>103955</v>
      </c>
      <c r="I15" s="2">
        <f>SUM(J15:K15)</f>
        <v>4083301</v>
      </c>
      <c r="J15" s="10">
        <v>4060082</v>
      </c>
      <c r="K15" s="11">
        <v>23219</v>
      </c>
      <c r="L15" s="17">
        <f t="shared" si="1"/>
        <v>97.360979937677357</v>
      </c>
      <c r="M15" s="33"/>
    </row>
    <row r="16" spans="2:13" s="25" customFormat="1" ht="12.75" customHeight="1" x14ac:dyDescent="0.4">
      <c r="B16" s="34"/>
      <c r="C16" s="35">
        <v>2</v>
      </c>
      <c r="D16" s="45" t="s">
        <v>32</v>
      </c>
      <c r="E16" s="45"/>
      <c r="F16" s="2">
        <f>SUM(G16:H16)</f>
        <v>46333</v>
      </c>
      <c r="G16" s="10">
        <v>46333</v>
      </c>
      <c r="H16" s="12" t="s">
        <v>31</v>
      </c>
      <c r="I16" s="2">
        <f>SUM(J16:K16)</f>
        <v>46333</v>
      </c>
      <c r="J16" s="10">
        <v>46333</v>
      </c>
      <c r="K16" s="11" t="s">
        <v>31</v>
      </c>
      <c r="L16" s="17">
        <f t="shared" si="1"/>
        <v>100</v>
      </c>
      <c r="M16" s="33"/>
    </row>
    <row r="17" spans="2:13" s="25" customFormat="1" ht="12.75" customHeight="1" x14ac:dyDescent="0.4">
      <c r="B17" s="37">
        <v>3</v>
      </c>
      <c r="C17" s="46" t="s">
        <v>5</v>
      </c>
      <c r="D17" s="46"/>
      <c r="E17" s="46"/>
      <c r="F17" s="4">
        <f t="shared" ref="F17:K17" si="2">SUM(F18:F19)</f>
        <v>746733</v>
      </c>
      <c r="G17" s="3">
        <f t="shared" si="2"/>
        <v>720556</v>
      </c>
      <c r="H17" s="38">
        <f t="shared" si="2"/>
        <v>26177</v>
      </c>
      <c r="I17" s="4">
        <f t="shared" si="2"/>
        <v>717944</v>
      </c>
      <c r="J17" s="3">
        <f t="shared" si="2"/>
        <v>712388</v>
      </c>
      <c r="K17" s="3">
        <f t="shared" si="2"/>
        <v>5556</v>
      </c>
      <c r="L17" s="17">
        <f t="shared" ref="L17:L21" si="3">I17/F17*100</f>
        <v>96.144672861652026</v>
      </c>
      <c r="M17" s="33"/>
    </row>
    <row r="18" spans="2:13" s="25" customFormat="1" ht="12.75" customHeight="1" x14ac:dyDescent="0.4">
      <c r="B18" s="41"/>
      <c r="C18" s="35">
        <v>1</v>
      </c>
      <c r="D18" s="45" t="s">
        <v>33</v>
      </c>
      <c r="E18" s="45"/>
      <c r="F18" s="2">
        <f>SUM(G18:H18)</f>
        <v>700347</v>
      </c>
      <c r="G18" s="10">
        <v>674170</v>
      </c>
      <c r="H18" s="36">
        <v>26177</v>
      </c>
      <c r="I18" s="2">
        <f>SUM(J18:K18)</f>
        <v>671558</v>
      </c>
      <c r="J18" s="10">
        <v>666002</v>
      </c>
      <c r="K18" s="12">
        <v>5556</v>
      </c>
      <c r="L18" s="17">
        <f t="shared" si="3"/>
        <v>95.889323435382749</v>
      </c>
      <c r="M18" s="33"/>
    </row>
    <row r="19" spans="2:13" s="25" customFormat="1" ht="12.75" customHeight="1" x14ac:dyDescent="0.4">
      <c r="B19" s="41"/>
      <c r="C19" s="35">
        <v>2</v>
      </c>
      <c r="D19" s="45" t="s">
        <v>34</v>
      </c>
      <c r="E19" s="45"/>
      <c r="F19" s="2">
        <f>SUM(G19:H19)</f>
        <v>46386</v>
      </c>
      <c r="G19" s="11">
        <v>46386</v>
      </c>
      <c r="H19" s="12" t="s">
        <v>31</v>
      </c>
      <c r="I19" s="2">
        <f>SUM(J19:K19)</f>
        <v>46386</v>
      </c>
      <c r="J19" s="11">
        <v>46386</v>
      </c>
      <c r="K19" s="12" t="s">
        <v>31</v>
      </c>
      <c r="L19" s="17">
        <f t="shared" si="3"/>
        <v>100</v>
      </c>
      <c r="M19" s="33"/>
    </row>
    <row r="20" spans="2:13" s="22" customFormat="1" ht="12.75" customHeight="1" x14ac:dyDescent="0.4">
      <c r="B20" s="37">
        <v>4</v>
      </c>
      <c r="C20" s="46" t="s">
        <v>4</v>
      </c>
      <c r="D20" s="46"/>
      <c r="E20" s="46"/>
      <c r="F20" s="4">
        <f>SUM(G20:H20)</f>
        <v>1952206</v>
      </c>
      <c r="G20" s="3">
        <v>1952206</v>
      </c>
      <c r="H20" s="13" t="s">
        <v>31</v>
      </c>
      <c r="I20" s="4">
        <f>SUM(J20:K20)</f>
        <v>1952206</v>
      </c>
      <c r="J20" s="3">
        <v>1952206</v>
      </c>
      <c r="K20" s="13" t="s">
        <v>31</v>
      </c>
      <c r="L20" s="17">
        <f>I20/F20*100</f>
        <v>100</v>
      </c>
      <c r="M20" s="33"/>
    </row>
    <row r="21" spans="2:13" ht="12.75" customHeight="1" x14ac:dyDescent="0.4">
      <c r="B21" s="37">
        <v>5</v>
      </c>
      <c r="C21" s="46" t="s">
        <v>3</v>
      </c>
      <c r="D21" s="46"/>
      <c r="E21" s="46"/>
      <c r="F21" s="4">
        <f>SUM(G21:H21)</f>
        <v>5875</v>
      </c>
      <c r="G21" s="3">
        <v>5875</v>
      </c>
      <c r="H21" s="13" t="s">
        <v>31</v>
      </c>
      <c r="I21" s="4">
        <f>SUM(J21:K21)</f>
        <v>5875</v>
      </c>
      <c r="J21" s="3">
        <v>5875</v>
      </c>
      <c r="K21" s="13" t="s">
        <v>31</v>
      </c>
      <c r="L21" s="17">
        <f t="shared" si="3"/>
        <v>100</v>
      </c>
      <c r="M21" s="33"/>
    </row>
    <row r="22" spans="2:13" ht="12.75" customHeight="1" x14ac:dyDescent="0.4">
      <c r="B22" s="42">
        <v>6</v>
      </c>
      <c r="C22" s="47" t="s">
        <v>2</v>
      </c>
      <c r="D22" s="47"/>
      <c r="E22" s="47"/>
      <c r="F22" s="5" t="s">
        <v>31</v>
      </c>
      <c r="G22" s="14" t="s">
        <v>31</v>
      </c>
      <c r="H22" s="15" t="s">
        <v>31</v>
      </c>
      <c r="I22" s="5" t="s">
        <v>31</v>
      </c>
      <c r="J22" s="14" t="s">
        <v>31</v>
      </c>
      <c r="K22" s="15" t="s">
        <v>31</v>
      </c>
      <c r="L22" s="18" t="s">
        <v>31</v>
      </c>
      <c r="M22" s="33"/>
    </row>
    <row r="23" spans="2:13" ht="12.75" customHeight="1" x14ac:dyDescent="0.4">
      <c r="B23" s="44" t="s">
        <v>1</v>
      </c>
      <c r="C23" s="44"/>
      <c r="D23" s="44"/>
      <c r="E23" s="44"/>
      <c r="F23" s="6">
        <f>F6+F11+F17+F20+F21</f>
        <v>30644963</v>
      </c>
      <c r="G23" s="7">
        <f>G6+G11+G17+G20+G21</f>
        <v>29980274</v>
      </c>
      <c r="H23" s="8">
        <f>H6+H11+H17</f>
        <v>664689</v>
      </c>
      <c r="I23" s="6">
        <f>I6+I11+I17+I20+I21</f>
        <v>29953107</v>
      </c>
      <c r="J23" s="7">
        <f>J6+J11+J17+J20+J21</f>
        <v>29778595</v>
      </c>
      <c r="K23" s="8">
        <f>K6+K11+K17</f>
        <v>174512</v>
      </c>
      <c r="L23" s="19">
        <f>I23/F23*100</f>
        <v>97.74235002339536</v>
      </c>
      <c r="M23" s="33"/>
    </row>
    <row r="24" spans="2:13" ht="12.75" customHeight="1" x14ac:dyDescent="0.4">
      <c r="B24" s="43" t="s">
        <v>0</v>
      </c>
    </row>
    <row r="25" spans="2:13" ht="12.75" customHeight="1" x14ac:dyDescent="0.4"/>
    <row r="26" spans="2:13" ht="12.75" customHeight="1" x14ac:dyDescent="0.4"/>
    <row r="27" spans="2:13" ht="22.5" customHeight="1" x14ac:dyDescent="0.4"/>
    <row r="28" spans="2:13" ht="12.75" customHeight="1" x14ac:dyDescent="0.4"/>
    <row r="29" spans="2:13" ht="12.75" customHeight="1" x14ac:dyDescent="0.4"/>
    <row r="30" spans="2:13" ht="12.75" customHeight="1" x14ac:dyDescent="0.4"/>
    <row r="31" spans="2:13" ht="12.75" customHeight="1" x14ac:dyDescent="0.4"/>
    <row r="32" spans="2:13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</sheetData>
  <mergeCells count="24">
    <mergeCell ref="F3:H3"/>
    <mergeCell ref="I3:K3"/>
    <mergeCell ref="L4:L5"/>
    <mergeCell ref="C6:E6"/>
    <mergeCell ref="D7:E7"/>
    <mergeCell ref="B3:D5"/>
    <mergeCell ref="E3:E5"/>
    <mergeCell ref="G4:G5"/>
    <mergeCell ref="H4:H5"/>
    <mergeCell ref="J4:J5"/>
    <mergeCell ref="K4:K5"/>
    <mergeCell ref="B23:E23"/>
    <mergeCell ref="D8:E8"/>
    <mergeCell ref="D9:E9"/>
    <mergeCell ref="D10:E10"/>
    <mergeCell ref="C11:E11"/>
    <mergeCell ref="C17:E17"/>
    <mergeCell ref="D12:E12"/>
    <mergeCell ref="D16:E16"/>
    <mergeCell ref="C20:E20"/>
    <mergeCell ref="C21:E21"/>
    <mergeCell ref="C22:E22"/>
    <mergeCell ref="D18:E18"/>
    <mergeCell ref="D19:E19"/>
  </mergeCells>
  <phoneticPr fontId="2"/>
  <pageMargins left="0.78740157480314965" right="0.59055118110236227" top="0.98425196850393704" bottom="0.98425196850393704" header="0.39370078740157483" footer="0.39370078740157483"/>
  <pageSetup paperSize="9" scale="80" orientation="portrait" r:id="rId1"/>
  <headerFooter alignWithMargins="0"/>
  <ignoredErrors>
    <ignoredError sqref="F22:J22 H16 H19 H20 H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2026-04-01T02:49:11Z</dcterms:modified>
</cp:coreProperties>
</file>