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9525" tabRatio="651" firstSheet="2" activeTab="8"/>
  </bookViews>
  <sheets>
    <sheet name="1表" sheetId="1" r:id="rId1"/>
    <sheet name="2表（基全）" sheetId="2" r:id="rId2"/>
    <sheet name="3表" sheetId="3" r:id="rId3"/>
    <sheet name="4表" sheetId="4" r:id="rId4"/>
    <sheet name="5表" sheetId="5" r:id="rId5"/>
    <sheet name="6表" sheetId="6" r:id="rId6"/>
    <sheet name="7表" sheetId="7" r:id="rId7"/>
    <sheet name="8表" sheetId="8" r:id="rId8"/>
    <sheet name="9表" sheetId="9" r:id="rId9"/>
    <sheet name="10表" sheetId="10" r:id="rId10"/>
    <sheet name="11表" sheetId="11" r:id="rId11"/>
    <sheet name="12表" sheetId="12" r:id="rId12"/>
    <sheet name="13表" sheetId="13" r:id="rId13"/>
    <sheet name="14表" sheetId="14" r:id="rId14"/>
    <sheet name="15表" sheetId="15" r:id="rId15"/>
    <sheet name="16表" sheetId="16" r:id="rId16"/>
    <sheet name="17表(県、各市）" sheetId="17" r:id="rId17"/>
    <sheet name="18表(県、各市）" sheetId="18" r:id="rId18"/>
    <sheet name="19表" sheetId="19" r:id="rId19"/>
    <sheet name="20表" sheetId="20" r:id="rId20"/>
    <sheet name="21表" sheetId="21" r:id="rId21"/>
    <sheet name="22表" sheetId="22" r:id="rId22"/>
    <sheet name="23表" sheetId="23" r:id="rId23"/>
    <sheet name="24表" sheetId="24" r:id="rId24"/>
    <sheet name="25表" sheetId="25" r:id="rId25"/>
    <sheet name="26表" sheetId="26" r:id="rId26"/>
    <sheet name="1-1" sheetId="27" state="hidden" r:id="rId27"/>
    <sheet name="1-2～5" sheetId="28" state="hidden" r:id="rId28"/>
    <sheet name="1-2～5 (区分別プラン)" sheetId="29" state="hidden" r:id="rId29"/>
    <sheet name="2小分類" sheetId="30" state="hidden" r:id="rId30"/>
    <sheet name="1-1 (産業分類組替)" sheetId="31" state="hidden" r:id="rId31"/>
  </sheets>
  <externalReferences>
    <externalReference r:id="rId34"/>
    <externalReference r:id="rId35"/>
    <externalReference r:id="rId36"/>
    <externalReference r:id="rId37"/>
    <externalReference r:id="rId38"/>
  </externalReferences>
  <definedNames>
    <definedName name="_xlnm._FilterDatabase" localSheetId="27" hidden="1">'1-2～5'!$A$6:$CE$30</definedName>
    <definedName name="_xlnm._FilterDatabase" localSheetId="28" hidden="1">'1-2～5 (区分別プラン)'!$A$6:$CW$30</definedName>
    <definedName name="A" localSheetId="15">#REF!</definedName>
    <definedName name="A" localSheetId="17">#REF!</definedName>
    <definedName name="A" localSheetId="19">#REF!</definedName>
    <definedName name="A" localSheetId="20">#REF!</definedName>
    <definedName name="A" localSheetId="23">#REF!</definedName>
    <definedName name="A" localSheetId="24">#REF!</definedName>
    <definedName name="A" localSheetId="25">#REF!</definedName>
    <definedName name="A">#REF!</definedName>
    <definedName name="ABC" localSheetId="15">#REF!</definedName>
    <definedName name="ABC" localSheetId="17">#REF!</definedName>
    <definedName name="ABC" localSheetId="19">#REF!</definedName>
    <definedName name="ABC" localSheetId="20">#REF!</definedName>
    <definedName name="ABC" localSheetId="23">#REF!</definedName>
    <definedName name="ABC" localSheetId="24">#REF!</definedName>
    <definedName name="ABC" localSheetId="25">#REF!</definedName>
    <definedName name="ABC">#REF!</definedName>
    <definedName name="chiku">#REF!</definedName>
    <definedName name="chiku2">'[1]DB'!$A$22:$B$39</definedName>
    <definedName name="DATA" localSheetId="15">#REF!</definedName>
    <definedName name="DATA" localSheetId="17">#REF!</definedName>
    <definedName name="DATA" localSheetId="19">#REF!</definedName>
    <definedName name="DATA" localSheetId="20">#REF!</definedName>
    <definedName name="DATA" localSheetId="23">#REF!</definedName>
    <definedName name="DATA" localSheetId="24">#REF!</definedName>
    <definedName name="DATA" localSheetId="25">#REF!</definedName>
    <definedName name="DATA">#REF!</definedName>
    <definedName name="e" localSheetId="15">#REF!</definedName>
    <definedName name="e" localSheetId="17">#REF!</definedName>
    <definedName name="e" localSheetId="19">#REF!</definedName>
    <definedName name="e" localSheetId="20">#REF!</definedName>
    <definedName name="e" localSheetId="23">#REF!</definedName>
    <definedName name="e" localSheetId="24">#REF!</definedName>
    <definedName name="e" localSheetId="25">#REF!</definedName>
    <definedName name="e">#REF!</definedName>
    <definedName name="H19その他収入">'[1]H19_産業'!$DE$4:$DE$380</definedName>
    <definedName name="H19加工賃収入">'[1]H19_産業'!$DB$4:$DB$380</definedName>
    <definedName name="H19産業中分類">'[1]各種項目集計'!$H$3:$H$379</definedName>
    <definedName name="Ｈ19修理収入">'[1]H19_産業'!$DC$4:$DC$380</definedName>
    <definedName name="H19出荷額">'[1]H19_産業'!$DD$4:$DD$380</definedName>
    <definedName name="H19出荷額等">'[1]各種項目集計'!$AF$3:$AF$379</definedName>
    <definedName name="H19地区ｃｏｄｅ">'[1]各種項目集計'!$E$3:$E$379</definedName>
    <definedName name="_xlnm.Print_Area" localSheetId="10">'11表'!$A$1:$I$32</definedName>
    <definedName name="_xlnm.Print_Area" localSheetId="27">'1-2～5'!$A$1:$CA$33</definedName>
    <definedName name="_xlnm.Print_Area" localSheetId="11">'12表'!$A$1:$I$32</definedName>
    <definedName name="_xlnm.Print_Area" localSheetId="12">'13表'!$A$1:$J$33</definedName>
    <definedName name="_xlnm.Print_Area" localSheetId="13">'14表'!$A$1:$F$33</definedName>
    <definedName name="_xlnm.Print_Area" localSheetId="16">'17表(県、各市）'!$A$1:$U$18</definedName>
    <definedName name="_xlnm.Print_Area" localSheetId="17">'18表(県、各市）'!$A$1:$U$21</definedName>
    <definedName name="_xlnm.Print_Area" localSheetId="18">'19表'!$A$1:$Q$19</definedName>
    <definedName name="_xlnm.Print_Area" localSheetId="0">'1表'!$A$1:$P$32</definedName>
    <definedName name="_xlnm.Print_Area" localSheetId="19">'20表'!$A$1:$P$19</definedName>
    <definedName name="_xlnm.Print_Area" localSheetId="20">'21表'!$A$1:$P$19</definedName>
    <definedName name="_xlnm.Print_Area" localSheetId="21">'22表'!$A$1:$M$26</definedName>
    <definedName name="_xlnm.Print_Area" localSheetId="22">'23表'!$A$1:$V$31</definedName>
    <definedName name="_xlnm.Print_Area" localSheetId="23">'24表'!$A$1:$V$31</definedName>
    <definedName name="_xlnm.Print_Area" localSheetId="24">'25表'!$A$1:$V$31</definedName>
    <definedName name="_xlnm.Print_Area" localSheetId="25">'26表'!$A$1:$V$31</definedName>
    <definedName name="_xlnm.Print_Area" localSheetId="1">'2表（基全）'!$A$1:$X$35</definedName>
    <definedName name="_xlnm.Print_Area" localSheetId="2">'3表'!$A$1:$L$33</definedName>
    <definedName name="_xlnm.Print_Area" localSheetId="3">'4表'!$A$1:$O$33</definedName>
    <definedName name="_xlnm.Print_Area" localSheetId="4">'5表'!$A$1:$Y$32</definedName>
    <definedName name="_xlnm.Print_Area" localSheetId="5">'6表'!$A$1:$L$33</definedName>
    <definedName name="_xlnm.Print_Area" localSheetId="6">'7表'!$A$1:$G$33</definedName>
    <definedName name="_xlnm.Print_Area" localSheetId="7">'8表'!$A$1:$I$33</definedName>
    <definedName name="_xlnm.Print_Area" localSheetId="8">'9表'!$A$1:$L$33</definedName>
    <definedName name="PRINT_AREA_MI" localSheetId="15">#REF!</definedName>
    <definedName name="PRINT_AREA_MI" localSheetId="17">#REF!</definedName>
    <definedName name="PRINT_AREA_MI" localSheetId="19">#REF!</definedName>
    <definedName name="PRINT_AREA_MI" localSheetId="20">#REF!</definedName>
    <definedName name="PRINT_AREA_MI" localSheetId="23">#REF!</definedName>
    <definedName name="PRINT_AREA_MI" localSheetId="24">#REF!</definedName>
    <definedName name="PRINT_AREA_MI" localSheetId="25">#REF!</definedName>
    <definedName name="PRINT_AREA_MI">#REF!</definedName>
    <definedName name="ｑ" localSheetId="15">#REF!</definedName>
    <definedName name="ｑ" localSheetId="17">#REF!</definedName>
    <definedName name="ｑ" localSheetId="19">#REF!</definedName>
    <definedName name="ｑ" localSheetId="20">#REF!</definedName>
    <definedName name="ｑ" localSheetId="23">#REF!</definedName>
    <definedName name="ｑ" localSheetId="24">#REF!</definedName>
    <definedName name="ｑ" localSheetId="25">#REF!</definedName>
    <definedName name="ｑ">#REF!</definedName>
    <definedName name="ｓ" localSheetId="15">#REF!</definedName>
    <definedName name="ｓ" localSheetId="17">#REF!</definedName>
    <definedName name="ｓ" localSheetId="19">#REF!</definedName>
    <definedName name="ｓ" localSheetId="20">#REF!</definedName>
    <definedName name="ｓ" localSheetId="23">#REF!</definedName>
    <definedName name="ｓ" localSheetId="24">#REF!</definedName>
    <definedName name="ｓ" localSheetId="25">#REF!</definedName>
    <definedName name="ｓ">#REF!</definedName>
    <definedName name="zen" localSheetId="15">#REF!</definedName>
    <definedName name="zen" localSheetId="17">#REF!</definedName>
    <definedName name="zen" localSheetId="19">#REF!</definedName>
    <definedName name="zen" localSheetId="20">#REF!</definedName>
    <definedName name="zen" localSheetId="23">#REF!</definedName>
    <definedName name="zen" localSheetId="24">#REF!</definedName>
    <definedName name="zen" localSheetId="25">#REF!</definedName>
    <definedName name="zen">#REF!</definedName>
    <definedName name="くま" localSheetId="15">#REF!</definedName>
    <definedName name="くま" localSheetId="17">#REF!</definedName>
    <definedName name="くま" localSheetId="19">#REF!</definedName>
    <definedName name="くま" localSheetId="20">#REF!</definedName>
    <definedName name="くま" localSheetId="23">#REF!</definedName>
    <definedName name="くま" localSheetId="24">#REF!</definedName>
    <definedName name="くま" localSheetId="25">#REF!</definedName>
    <definedName name="くま">#REF!</definedName>
    <definedName name="クマリース" localSheetId="15">#REF!</definedName>
    <definedName name="クマリース" localSheetId="17">#REF!</definedName>
    <definedName name="クマリース" localSheetId="19">#REF!</definedName>
    <definedName name="クマリース" localSheetId="20">#REF!</definedName>
    <definedName name="クマリース" localSheetId="23">#REF!</definedName>
    <definedName name="クマリース" localSheetId="24">#REF!</definedName>
    <definedName name="クマリース" localSheetId="25">#REF!</definedName>
    <definedName name="クマリース">#REF!</definedName>
    <definedName name="その他給与" localSheetId="15">#REF!</definedName>
    <definedName name="その他給与" localSheetId="16">#REF!</definedName>
    <definedName name="その他給与" localSheetId="17">#REF!</definedName>
    <definedName name="その他給与" localSheetId="18">#REF!</definedName>
    <definedName name="その他給与" localSheetId="19">#REF!</definedName>
    <definedName name="その他給与" localSheetId="20">#REF!</definedName>
    <definedName name="その他給与" localSheetId="23">#REF!</definedName>
    <definedName name="その他給与" localSheetId="24">#REF!</definedName>
    <definedName name="その他給与" localSheetId="25">#REF!</definedName>
    <definedName name="その他給与">#REF!</definedName>
    <definedName name="りのま" localSheetId="15">#REF!</definedName>
    <definedName name="りのま" localSheetId="17">#REF!</definedName>
    <definedName name="りのま" localSheetId="19">#REF!</definedName>
    <definedName name="りのま" localSheetId="20">#REF!</definedName>
    <definedName name="りのま" localSheetId="23">#REF!</definedName>
    <definedName name="りのま" localSheetId="24">#REF!</definedName>
    <definedName name="りのま" localSheetId="25">#REF!</definedName>
    <definedName name="りのま">#REF!</definedName>
    <definedName name="乙全数" localSheetId="15">#REF!</definedName>
    <definedName name="乙全数" localSheetId="17">#REF!</definedName>
    <definedName name="乙全数" localSheetId="19">#REF!</definedName>
    <definedName name="乙全数" localSheetId="20">#REF!</definedName>
    <definedName name="乙全数" localSheetId="23">#REF!</definedName>
    <definedName name="乙全数" localSheetId="24">#REF!</definedName>
    <definedName name="乙全数" localSheetId="25">#REF!</definedName>
    <definedName name="乙全数">#REF!</definedName>
    <definedName name="加工賃収入" localSheetId="15">#REF!</definedName>
    <definedName name="加工賃収入" localSheetId="16">#REF!</definedName>
    <definedName name="加工賃収入" localSheetId="17">#REF!</definedName>
    <definedName name="加工賃収入" localSheetId="18">#REF!</definedName>
    <definedName name="加工賃収入" localSheetId="19">#REF!</definedName>
    <definedName name="加工賃収入" localSheetId="20">#REF!</definedName>
    <definedName name="加工賃収入" localSheetId="23">#REF!</definedName>
    <definedName name="加工賃収入" localSheetId="24">#REF!</definedName>
    <definedName name="加工賃収入" localSheetId="25">#REF!</definedName>
    <definedName name="加工賃収入">#REF!</definedName>
    <definedName name="原材料使用額" localSheetId="15">#REF!</definedName>
    <definedName name="原材料使用額" localSheetId="16">#REF!</definedName>
    <definedName name="原材料使用額" localSheetId="17">#REF!</definedName>
    <definedName name="原材料使用額" localSheetId="18">#REF!</definedName>
    <definedName name="原材料使用額" localSheetId="19">#REF!</definedName>
    <definedName name="原材料使用額" localSheetId="20">#REF!</definedName>
    <definedName name="原材料使用額" localSheetId="23">#REF!</definedName>
    <definedName name="原材料使用額" localSheetId="24">#REF!</definedName>
    <definedName name="原材料使用額" localSheetId="25">#REF!</definedName>
    <definedName name="原材料使用額">#REF!</definedName>
    <definedName name="原材料使用額等" localSheetId="15">#REF!</definedName>
    <definedName name="原材料使用額等" localSheetId="16">#REF!</definedName>
    <definedName name="原材料使用額等" localSheetId="17">#REF!</definedName>
    <definedName name="原材料使用額等" localSheetId="18">#REF!</definedName>
    <definedName name="原材料使用額等" localSheetId="19">#REF!</definedName>
    <definedName name="原材料使用額等" localSheetId="20">#REF!</definedName>
    <definedName name="原材料使用額等" localSheetId="23">#REF!</definedName>
    <definedName name="原材料使用額等" localSheetId="24">#REF!</definedName>
    <definedName name="原材料使用額等" localSheetId="25">#REF!</definedName>
    <definedName name="原材料使用額等">#REF!</definedName>
    <definedName name="現金給与" localSheetId="15">#REF!</definedName>
    <definedName name="現金給与" localSheetId="16">#REF!</definedName>
    <definedName name="現金給与" localSheetId="17">#REF!</definedName>
    <definedName name="現金給与" localSheetId="18">#REF!</definedName>
    <definedName name="現金給与" localSheetId="19">#REF!</definedName>
    <definedName name="現金給与" localSheetId="20">#REF!</definedName>
    <definedName name="現金給与" localSheetId="23">#REF!</definedName>
    <definedName name="現金給与" localSheetId="24">#REF!</definedName>
    <definedName name="現金給与" localSheetId="25">#REF!</definedName>
    <definedName name="現金給与">#REF!</definedName>
    <definedName name="現金給与額">'[2]加工用_フィルター'!$G$3:$G$1602</definedName>
    <definedName name="個人女" localSheetId="15">#REF!</definedName>
    <definedName name="個人女" localSheetId="16">#REF!</definedName>
    <definedName name="個人女" localSheetId="17">#REF!</definedName>
    <definedName name="個人女" localSheetId="18">#REF!</definedName>
    <definedName name="個人女" localSheetId="19">#REF!</definedName>
    <definedName name="個人女" localSheetId="20">#REF!</definedName>
    <definedName name="個人女" localSheetId="23">#REF!</definedName>
    <definedName name="個人女" localSheetId="24">#REF!</definedName>
    <definedName name="個人女" localSheetId="25">#REF!</definedName>
    <definedName name="個人女">#REF!</definedName>
    <definedName name="個人男" localSheetId="15">#REF!</definedName>
    <definedName name="個人男" localSheetId="16">#REF!</definedName>
    <definedName name="個人男" localSheetId="17">#REF!</definedName>
    <definedName name="個人男" localSheetId="18">#REF!</definedName>
    <definedName name="個人男" localSheetId="19">#REF!</definedName>
    <definedName name="個人男" localSheetId="20">#REF!</definedName>
    <definedName name="個人男" localSheetId="23">#REF!</definedName>
    <definedName name="個人男" localSheetId="24">#REF!</definedName>
    <definedName name="個人男" localSheetId="25">#REF!</definedName>
    <definedName name="個人男">#REF!</definedName>
    <definedName name="甲乙区分" localSheetId="15">#REF!</definedName>
    <definedName name="甲乙区分" localSheetId="16">#REF!</definedName>
    <definedName name="甲乙区分" localSheetId="17">#REF!</definedName>
    <definedName name="甲乙区分" localSheetId="18">#REF!</definedName>
    <definedName name="甲乙区分" localSheetId="19">#REF!</definedName>
    <definedName name="甲乙区分" localSheetId="20">#REF!</definedName>
    <definedName name="甲乙区分" localSheetId="23">#REF!</definedName>
    <definedName name="甲乙区分" localSheetId="24">#REF!</definedName>
    <definedName name="甲乙区分" localSheetId="25">#REF!</definedName>
    <definedName name="甲乙区分">#REF!</definedName>
    <definedName name="甲全数" localSheetId="15">#REF!</definedName>
    <definedName name="甲全数" localSheetId="17">#REF!</definedName>
    <definedName name="甲全数" localSheetId="19">#REF!</definedName>
    <definedName name="甲全数" localSheetId="20">#REF!</definedName>
    <definedName name="甲全数" localSheetId="23">#REF!</definedName>
    <definedName name="甲全数" localSheetId="24">#REF!</definedName>
    <definedName name="甲全数" localSheetId="25">#REF!</definedName>
    <definedName name="甲全数">#REF!</definedName>
    <definedName name="産業分類" localSheetId="15">#REF!</definedName>
    <definedName name="産業分類" localSheetId="16">#REF!</definedName>
    <definedName name="産業分類" localSheetId="17">#REF!</definedName>
    <definedName name="産業分類" localSheetId="18">#REF!</definedName>
    <definedName name="産業分類" localSheetId="19">#REF!</definedName>
    <definedName name="産業分類" localSheetId="20">#REF!</definedName>
    <definedName name="産業分類" localSheetId="23">#REF!</definedName>
    <definedName name="産業分類" localSheetId="24">#REF!</definedName>
    <definedName name="産業分類" localSheetId="25">#REF!</definedName>
    <definedName name="産業分類">#REF!</definedName>
    <definedName name="事業所数">'[2]加工用_フィルター'!$E$3:$E$1602</definedName>
    <definedName name="修理収入" localSheetId="15">#REF!</definedName>
    <definedName name="修理収入" localSheetId="16">#REF!</definedName>
    <definedName name="修理収入" localSheetId="17">#REF!</definedName>
    <definedName name="修理収入" localSheetId="18">#REF!</definedName>
    <definedName name="修理収入" localSheetId="19">#REF!</definedName>
    <definedName name="修理収入" localSheetId="20">#REF!</definedName>
    <definedName name="修理収入" localSheetId="23">#REF!</definedName>
    <definedName name="修理収入" localSheetId="24">#REF!</definedName>
    <definedName name="修理収入" localSheetId="25">#REF!</definedName>
    <definedName name="修理収入">#REF!</definedName>
    <definedName name="集計産業code">'[2]加工用_フィルター'!$A$3:$A$1602</definedName>
    <definedName name="集計用">#REF!</definedName>
    <definedName name="従業員女" localSheetId="15">#REF!</definedName>
    <definedName name="従業員女" localSheetId="16">#REF!</definedName>
    <definedName name="従業員女" localSheetId="17">#REF!</definedName>
    <definedName name="従業員女" localSheetId="18">#REF!</definedName>
    <definedName name="従業員女" localSheetId="19">#REF!</definedName>
    <definedName name="従業員女" localSheetId="20">#REF!</definedName>
    <definedName name="従業員女" localSheetId="23">#REF!</definedName>
    <definedName name="従業員女" localSheetId="24">#REF!</definedName>
    <definedName name="従業員女" localSheetId="25">#REF!</definedName>
    <definedName name="従業員女">#REF!</definedName>
    <definedName name="従業員男" localSheetId="15">#REF!</definedName>
    <definedName name="従業員男" localSheetId="16">#REF!</definedName>
    <definedName name="従業員男" localSheetId="17">#REF!</definedName>
    <definedName name="従業員男" localSheetId="18">#REF!</definedName>
    <definedName name="従業員男" localSheetId="19">#REF!</definedName>
    <definedName name="従業員男" localSheetId="20">#REF!</definedName>
    <definedName name="従業員男" localSheetId="23">#REF!</definedName>
    <definedName name="従業員男" localSheetId="24">#REF!</definedName>
    <definedName name="従業員男" localSheetId="25">#REF!</definedName>
    <definedName name="従業員男">#REF!</definedName>
    <definedName name="従業規模1" localSheetId="15">#REF!</definedName>
    <definedName name="従業規模1" localSheetId="16">#REF!</definedName>
    <definedName name="従業規模1" localSheetId="17">#REF!</definedName>
    <definedName name="従業規模1" localSheetId="18">#REF!</definedName>
    <definedName name="従業規模1" localSheetId="19">#REF!</definedName>
    <definedName name="従業規模1" localSheetId="20">#REF!</definedName>
    <definedName name="従業規模1" localSheetId="23">#REF!</definedName>
    <definedName name="従業規模1" localSheetId="24">#REF!</definedName>
    <definedName name="従業規模1" localSheetId="25">#REF!</definedName>
    <definedName name="従業規模1">#REF!</definedName>
    <definedName name="従業者計" localSheetId="15">#REF!</definedName>
    <definedName name="従業者計" localSheetId="16">#REF!</definedName>
    <definedName name="従業者計" localSheetId="17">#REF!</definedName>
    <definedName name="従業者計" localSheetId="18">#REF!</definedName>
    <definedName name="従業者計" localSheetId="19">#REF!</definedName>
    <definedName name="従業者計" localSheetId="20">#REF!</definedName>
    <definedName name="従業者計" localSheetId="23">#REF!</definedName>
    <definedName name="従業者計" localSheetId="24">#REF!</definedName>
    <definedName name="従業者計" localSheetId="25">#REF!</definedName>
    <definedName name="従業者計">#REF!</definedName>
    <definedName name="従業者数">'[2]加工用_フィルター'!$F$3:$F$1602</definedName>
    <definedName name="出荷額" localSheetId="15">#REF!</definedName>
    <definedName name="出荷額" localSheetId="16">#REF!</definedName>
    <definedName name="出荷額" localSheetId="17">#REF!</definedName>
    <definedName name="出荷額" localSheetId="18">#REF!</definedName>
    <definedName name="出荷額" localSheetId="19">#REF!</definedName>
    <definedName name="出荷額" localSheetId="20">#REF!</definedName>
    <definedName name="出荷額" localSheetId="23">#REF!</definedName>
    <definedName name="出荷額" localSheetId="24">#REF!</definedName>
    <definedName name="出荷額" localSheetId="25">#REF!</definedName>
    <definedName name="出荷額">#REF!</definedName>
    <definedName name="出荷額等" localSheetId="15">#REF!</definedName>
    <definedName name="出荷額等" localSheetId="16">#REF!</definedName>
    <definedName name="出荷額等" localSheetId="17">#REF!</definedName>
    <definedName name="出荷額等" localSheetId="18">#REF!</definedName>
    <definedName name="出荷額等" localSheetId="19">#REF!</definedName>
    <definedName name="出荷額等" localSheetId="20">#REF!</definedName>
    <definedName name="出荷額等" localSheetId="23">#REF!</definedName>
    <definedName name="出荷額等" localSheetId="24">#REF!</definedName>
    <definedName name="出荷額等" localSheetId="25">#REF!</definedName>
    <definedName name="出荷額等">#REF!</definedName>
    <definedName name="常顧給与" localSheetId="15">#REF!</definedName>
    <definedName name="常顧給与" localSheetId="16">#REF!</definedName>
    <definedName name="常顧給与" localSheetId="17">#REF!</definedName>
    <definedName name="常顧給与" localSheetId="18">#REF!</definedName>
    <definedName name="常顧給与" localSheetId="19">#REF!</definedName>
    <definedName name="常顧給与" localSheetId="20">#REF!</definedName>
    <definedName name="常顧給与" localSheetId="23">#REF!</definedName>
    <definedName name="常顧給与" localSheetId="24">#REF!</definedName>
    <definedName name="常顧給与" localSheetId="25">#REF!</definedName>
    <definedName name="常顧給与">#REF!</definedName>
    <definedName name="新中分類" localSheetId="15">#REF!</definedName>
    <definedName name="新中分類" localSheetId="16">#REF!</definedName>
    <definedName name="新中分類" localSheetId="17">#REF!</definedName>
    <definedName name="新中分類" localSheetId="18">#REF!</definedName>
    <definedName name="新中分類" localSheetId="19">#REF!</definedName>
    <definedName name="新中分類" localSheetId="20">#REF!</definedName>
    <definedName name="新中分類" localSheetId="23">#REF!</definedName>
    <definedName name="新中分類" localSheetId="24">#REF!</definedName>
    <definedName name="新中分類" localSheetId="25">#REF!</definedName>
    <definedName name="新中分類">#REF!</definedName>
    <definedName name="推計消費税" localSheetId="15">#REF!</definedName>
    <definedName name="推計消費税" localSheetId="16">#REF!</definedName>
    <definedName name="推計消費税" localSheetId="17">#REF!</definedName>
    <definedName name="推計消費税" localSheetId="18">#REF!</definedName>
    <definedName name="推計消費税" localSheetId="19">#REF!</definedName>
    <definedName name="推計消費税" localSheetId="20">#REF!</definedName>
    <definedName name="推計消費税" localSheetId="23">#REF!</definedName>
    <definedName name="推計消費税" localSheetId="24">#REF!</definedName>
    <definedName name="推計消費税" localSheetId="25">#REF!</definedName>
    <definedName name="推計消費税">#REF!</definedName>
    <definedName name="生産額" localSheetId="15">#REF!</definedName>
    <definedName name="生産額" localSheetId="16">#REF!</definedName>
    <definedName name="生産額" localSheetId="17">#REF!</definedName>
    <definedName name="生産額" localSheetId="18">#REF!</definedName>
    <definedName name="生産額" localSheetId="19">#REF!</definedName>
    <definedName name="生産額" localSheetId="20">#REF!</definedName>
    <definedName name="生産額" localSheetId="23">#REF!</definedName>
    <definedName name="生産額" localSheetId="24">#REF!</definedName>
    <definedName name="生産額" localSheetId="25">#REF!</definedName>
    <definedName name="生産額">#REF!</definedName>
    <definedName name="製造品出荷額等">'[2]加工用_フィルター'!$I$3:$I$1602</definedName>
    <definedName name="全" localSheetId="15">#REF!</definedName>
    <definedName name="全" localSheetId="17">#REF!</definedName>
    <definedName name="全" localSheetId="19">#REF!</definedName>
    <definedName name="全" localSheetId="20">#REF!</definedName>
    <definedName name="全" localSheetId="23">#REF!</definedName>
    <definedName name="全" localSheetId="24">#REF!</definedName>
    <definedName name="全" localSheetId="25">#REF!</definedName>
    <definedName name="全">#REF!</definedName>
    <definedName name="全数" localSheetId="15">#REF!</definedName>
    <definedName name="全数" localSheetId="17">#REF!</definedName>
    <definedName name="全数" localSheetId="19">#REF!</definedName>
    <definedName name="全数" localSheetId="20">#REF!</definedName>
    <definedName name="全数" localSheetId="23">#REF!</definedName>
    <definedName name="全数" localSheetId="24">#REF!</definedName>
    <definedName name="全数" localSheetId="25">#REF!</definedName>
    <definedName name="全数">#REF!</definedName>
    <definedName name="全体" localSheetId="15">#REF!</definedName>
    <definedName name="全体" localSheetId="17">#REF!</definedName>
    <definedName name="全体" localSheetId="19">#REF!</definedName>
    <definedName name="全体" localSheetId="20">#REF!</definedName>
    <definedName name="全体" localSheetId="23">#REF!</definedName>
    <definedName name="全体" localSheetId="24">#REF!</definedName>
    <definedName name="全体" localSheetId="25">#REF!</definedName>
    <definedName name="全体">#REF!</definedName>
    <definedName name="粗付加価値額" localSheetId="15">#REF!</definedName>
    <definedName name="粗付加価値額" localSheetId="16">#REF!</definedName>
    <definedName name="粗付加価値額" localSheetId="17">#REF!</definedName>
    <definedName name="粗付加価値額" localSheetId="18">#REF!</definedName>
    <definedName name="粗付加価値額" localSheetId="19">#REF!</definedName>
    <definedName name="粗付加価値額" localSheetId="20">#REF!</definedName>
    <definedName name="粗付加価値額" localSheetId="23">#REF!</definedName>
    <definedName name="粗付加価値額" localSheetId="24">#REF!</definedName>
    <definedName name="粗付加価値額" localSheetId="25">#REF!</definedName>
    <definedName name="粗付加価値額">#REF!</definedName>
    <definedName name="地区code1" localSheetId="15">#REF!</definedName>
    <definedName name="地区code1" localSheetId="16">#REF!</definedName>
    <definedName name="地区code1" localSheetId="17">#REF!</definedName>
    <definedName name="地区code1" localSheetId="18">#REF!</definedName>
    <definedName name="地区code1" localSheetId="19">#REF!</definedName>
    <definedName name="地区code1" localSheetId="20">#REF!</definedName>
    <definedName name="地区code1" localSheetId="23">#REF!</definedName>
    <definedName name="地区code1" localSheetId="24">#REF!</definedName>
    <definedName name="地区code1" localSheetId="25">#REF!</definedName>
    <definedName name="地区code1">#REF!</definedName>
    <definedName name="地区№">#REF!</definedName>
    <definedName name="地区検索">#REF!</definedName>
    <definedName name="地区名">#REF!</definedName>
    <definedName name="中分類名検索" localSheetId="18">'[3]DB'!$E$2:$G$26</definedName>
    <definedName name="中分類名検索" localSheetId="19">'[3]DB'!$E$2:$G$26</definedName>
    <definedName name="中分類名検索" localSheetId="20">'[3]DB'!$E$2:$G$26</definedName>
    <definedName name="中分類名検索">#REF!</definedName>
    <definedName name="都道府県№">'[2]加工用_フィルター'!$C$3:$C$1602</definedName>
    <definedName name="内国消費税" localSheetId="15">#REF!</definedName>
    <definedName name="内国消費税" localSheetId="16">#REF!</definedName>
    <definedName name="内国消費税" localSheetId="17">#REF!</definedName>
    <definedName name="内国消費税" localSheetId="18">#REF!</definedName>
    <definedName name="内国消費税" localSheetId="19">#REF!</definedName>
    <definedName name="内国消費税" localSheetId="20">#REF!</definedName>
    <definedName name="内国消費税" localSheetId="23">#REF!</definedName>
    <definedName name="内国消費税" localSheetId="24">#REF!</definedName>
    <definedName name="内国消費税" localSheetId="25">#REF!</definedName>
    <definedName name="内国消費税">#REF!</definedName>
    <definedName name="入力１" localSheetId="15">'[4]地区毎町内毎の人口と世帯数一覧表'!#REF!</definedName>
    <definedName name="入力１" localSheetId="17">'[4]地区毎町内毎の人口と世帯数一覧表'!#REF!</definedName>
    <definedName name="入力１" localSheetId="18">'[4]地区毎町内毎の人口と世帯数一覧表'!#REF!</definedName>
    <definedName name="入力１" localSheetId="19">'[4]地区毎町内毎の人口と世帯数一覧表'!#REF!</definedName>
    <definedName name="入力１" localSheetId="20">'[4]地区毎町内毎の人口と世帯数一覧表'!#REF!</definedName>
    <definedName name="入力１" localSheetId="23">'[4]地区毎町内毎の人口と世帯数一覧表'!#REF!</definedName>
    <definedName name="入力１" localSheetId="24">'[4]地区毎町内毎の人口と世帯数一覧表'!#REF!</definedName>
    <definedName name="入力１" localSheetId="25">'[4]地区毎町内毎の人口と世帯数一覧表'!#REF!</definedName>
    <definedName name="入力１">'[4]地区毎町内毎の人口と世帯数一覧表'!#REF!</definedName>
    <definedName name="年初土地" localSheetId="15">#REF!</definedName>
    <definedName name="年初土地" localSheetId="16">#REF!</definedName>
    <definedName name="年初土地" localSheetId="17">#REF!</definedName>
    <definedName name="年初土地" localSheetId="18">#REF!</definedName>
    <definedName name="年初土地" localSheetId="19">#REF!</definedName>
    <definedName name="年初土地" localSheetId="20">#REF!</definedName>
    <definedName name="年初土地" localSheetId="23">#REF!</definedName>
    <definedName name="年初土地" localSheetId="24">#REF!</definedName>
    <definedName name="年初土地" localSheetId="25">#REF!</definedName>
    <definedName name="年初土地">#REF!</definedName>
    <definedName name="年初有形計" localSheetId="15">#REF!</definedName>
    <definedName name="年初有形計" localSheetId="16">#REF!</definedName>
    <definedName name="年初有形計" localSheetId="17">#REF!</definedName>
    <definedName name="年初有形計" localSheetId="18">#REF!</definedName>
    <definedName name="年初有形計" localSheetId="19">#REF!</definedName>
    <definedName name="年初有形計" localSheetId="20">#REF!</definedName>
    <definedName name="年初有形計" localSheetId="23">#REF!</definedName>
    <definedName name="年初有形計" localSheetId="24">#REF!</definedName>
    <definedName name="年初有形計" localSheetId="25">#REF!</definedName>
    <definedName name="年初有形計">#REF!</definedName>
    <definedName name="年末土地" localSheetId="15">#REF!</definedName>
    <definedName name="年末土地" localSheetId="16">#REF!</definedName>
    <definedName name="年末土地" localSheetId="17">#REF!</definedName>
    <definedName name="年末土地" localSheetId="18">#REF!</definedName>
    <definedName name="年末土地" localSheetId="19">#REF!</definedName>
    <definedName name="年末土地" localSheetId="20">#REF!</definedName>
    <definedName name="年末土地" localSheetId="23">#REF!</definedName>
    <definedName name="年末土地" localSheetId="24">#REF!</definedName>
    <definedName name="年末土地" localSheetId="25">#REF!</definedName>
    <definedName name="年末土地">#REF!</definedName>
    <definedName name="年末土地計" localSheetId="15">#REF!</definedName>
    <definedName name="年末土地計" localSheetId="16">#REF!</definedName>
    <definedName name="年末土地計" localSheetId="17">#REF!</definedName>
    <definedName name="年末土地計" localSheetId="18">#REF!</definedName>
    <definedName name="年末土地計" localSheetId="19">#REF!</definedName>
    <definedName name="年末土地計" localSheetId="20">#REF!</definedName>
    <definedName name="年末土地計" localSheetId="23">#REF!</definedName>
    <definedName name="年末土地計" localSheetId="24">#REF!</definedName>
    <definedName name="年末土地計" localSheetId="25">#REF!</definedName>
    <definedName name="年末土地計">#REF!</definedName>
    <definedName name="付加価値額" localSheetId="15">#REF!</definedName>
    <definedName name="付加価値額" localSheetId="16">#REF!</definedName>
    <definedName name="付加価値額" localSheetId="17">#REF!</definedName>
    <definedName name="付加価値額" localSheetId="18">#REF!</definedName>
    <definedName name="付加価値額" localSheetId="19">#REF!</definedName>
    <definedName name="付加価値額" localSheetId="20">#REF!</definedName>
    <definedName name="付加価値額" localSheetId="23">#REF!</definedName>
    <definedName name="付加価値額" localSheetId="24">#REF!</definedName>
    <definedName name="付加価値額" localSheetId="25">#REF!</definedName>
    <definedName name="付加価値額">#REF!</definedName>
    <definedName name="分類移行" localSheetId="15">#REF!</definedName>
    <definedName name="分類移行" localSheetId="16">#REF!</definedName>
    <definedName name="分類移行" localSheetId="17">#REF!</definedName>
    <definedName name="分類移行" localSheetId="18">#REF!</definedName>
    <definedName name="分類移行" localSheetId="19">#REF!</definedName>
    <definedName name="分類移行" localSheetId="20">#REF!</definedName>
    <definedName name="分類移行" localSheetId="23">#REF!</definedName>
    <definedName name="分類移行" localSheetId="24">#REF!</definedName>
    <definedName name="分類移行" localSheetId="25">#REF!</definedName>
    <definedName name="分類移行">#REF!</definedName>
    <definedName name="名簿_地区">'[5]準備名簿'!$B$2:$J$762</definedName>
  </definedNames>
  <calcPr fullCalcOnLoad="1"/>
</workbook>
</file>

<file path=xl/sharedStrings.xml><?xml version="1.0" encoding="utf-8"?>
<sst xmlns="http://schemas.openxmlformats.org/spreadsheetml/2006/main" count="4866" uniqueCount="416">
  <si>
    <t>建設仮勘定</t>
  </si>
  <si>
    <t>増</t>
  </si>
  <si>
    <t>減</t>
  </si>
  <si>
    <t>増減
（A）</t>
  </si>
  <si>
    <t>有形固定資産投資</t>
  </si>
  <si>
    <t>投資総額</t>
  </si>
  <si>
    <t>（A+B)</t>
  </si>
  <si>
    <t>年間取得額</t>
  </si>
  <si>
    <t>計
（B)</t>
  </si>
  <si>
    <t>実数</t>
  </si>
  <si>
    <t>構成比</t>
  </si>
  <si>
    <t>産業別
（中分類）</t>
  </si>
  <si>
    <t>城下・沼館</t>
  </si>
  <si>
    <t>小中野・江陽</t>
  </si>
  <si>
    <t>1人当たり
付加価値額</t>
  </si>
  <si>
    <t>人</t>
  </si>
  <si>
    <t>万円</t>
  </si>
  <si>
    <t>総数</t>
  </si>
  <si>
    <t>%</t>
  </si>
  <si>
    <t>%</t>
  </si>
  <si>
    <t>対前年
比</t>
  </si>
  <si>
    <t>対前年
比</t>
  </si>
  <si>
    <t>Ｘで秘匿とした数値は総数に含まれる。</t>
  </si>
  <si>
    <t>その他</t>
  </si>
  <si>
    <t>精密機械</t>
  </si>
  <si>
    <t>輸送機械</t>
  </si>
  <si>
    <t>電気機械</t>
  </si>
  <si>
    <t>一般機械</t>
  </si>
  <si>
    <t>金属製品</t>
  </si>
  <si>
    <t>非鉄金属</t>
  </si>
  <si>
    <t>鉄鋼</t>
  </si>
  <si>
    <t>窯業・土石</t>
  </si>
  <si>
    <t>なめし革</t>
  </si>
  <si>
    <t>ゴム製品</t>
  </si>
  <si>
    <t>第2表　全事業所内訳</t>
  </si>
  <si>
    <t>中心街・売市</t>
  </si>
  <si>
    <t>個人事
業主及
び家族
従業者</t>
  </si>
  <si>
    <t>印刷</t>
  </si>
  <si>
    <t>印刷</t>
  </si>
  <si>
    <t>衣服</t>
  </si>
  <si>
    <t>衣服</t>
  </si>
  <si>
    <t>衣服</t>
  </si>
  <si>
    <t>（3）　従業者29人以下の規模</t>
  </si>
  <si>
    <t>従業者数</t>
  </si>
  <si>
    <t>加工賃
収入額</t>
  </si>
  <si>
    <t>修理料
収入額</t>
  </si>
  <si>
    <t>その他の
収入額</t>
  </si>
  <si>
    <t>生産額</t>
  </si>
  <si>
    <t>土地以外</t>
  </si>
  <si>
    <t>土地</t>
  </si>
  <si>
    <t>加工賃
収入額</t>
  </si>
  <si>
    <t>粗付加
価値額</t>
  </si>
  <si>
    <t>現金給与
総額</t>
  </si>
  <si>
    <t>付加
価値額</t>
  </si>
  <si>
    <t>3．従業者規模別内訳</t>
  </si>
  <si>
    <t>4．他都市との比較</t>
  </si>
  <si>
    <t>5．工業の推移</t>
  </si>
  <si>
    <t>6．地区別集計</t>
  </si>
  <si>
    <t>H21</t>
  </si>
  <si>
    <t>対H21年初</t>
  </si>
  <si>
    <t>１人当たり
出荷額等</t>
  </si>
  <si>
    <t>事業所</t>
  </si>
  <si>
    <t>１事業所当たり
使用量</t>
  </si>
  <si>
    <t>年初額</t>
  </si>
  <si>
    <t>年末額</t>
  </si>
  <si>
    <t>はん用機械</t>
  </si>
  <si>
    <t>生産用機械</t>
  </si>
  <si>
    <t>業務用機械</t>
  </si>
  <si>
    <t>輸送用機械</t>
  </si>
  <si>
    <t>情報通信機械</t>
  </si>
  <si>
    <t>電子部品</t>
  </si>
  <si>
    <t>個人事
業主及
び家族
従業者</t>
  </si>
  <si>
    <t>個人事業主及び
家族従業者</t>
  </si>
  <si>
    <t>%</t>
  </si>
  <si>
    <t>（５）　従業者4～9人の規模</t>
  </si>
  <si>
    <t>2.食料品及び飲料・たばこ・飼料製造業の産業別（小分類）統計表</t>
  </si>
  <si>
    <t>製造品　・　半製品及び仕掛品</t>
  </si>
  <si>
    <t>原材料及び燃料</t>
  </si>
  <si>
    <t>都市名</t>
  </si>
  <si>
    <t>原材料使用額等</t>
  </si>
  <si>
    <t>現金給与総額</t>
  </si>
  <si>
    <t>地区</t>
  </si>
  <si>
    <t>現金
給与総額</t>
  </si>
  <si>
    <t>北海道</t>
  </si>
  <si>
    <t>岩手県</t>
  </si>
  <si>
    <t>宮城県</t>
  </si>
  <si>
    <t>山形県</t>
  </si>
  <si>
    <t>福島県</t>
  </si>
  <si>
    <t>　地区別</t>
  </si>
  <si>
    <t>内丸・
　市街地</t>
  </si>
  <si>
    <t>城下・
　沼館</t>
  </si>
  <si>
    <t>小中野・
　江陽</t>
  </si>
  <si>
    <t>%</t>
  </si>
  <si>
    <t>付加価値額</t>
  </si>
  <si>
    <t>個人事
業主及
び家族
従業者</t>
  </si>
  <si>
    <t>製造品
出荷額</t>
  </si>
  <si>
    <t>産業分類</t>
  </si>
  <si>
    <t>1事業所
当たり</t>
  </si>
  <si>
    <t>従業者
1人当たり</t>
  </si>
  <si>
    <t>産業別
（小分類）</t>
  </si>
  <si>
    <t>畜産食料品製造業</t>
  </si>
  <si>
    <t>水産食品製造業</t>
  </si>
  <si>
    <t>野菜缶詰･果実缶詰・
農産保存食料品製造業</t>
  </si>
  <si>
    <t>柏崎・類家</t>
  </si>
  <si>
    <t>吹上・中居林</t>
  </si>
  <si>
    <t>長者・糠塚</t>
  </si>
  <si>
    <t>食料</t>
  </si>
  <si>
    <t>市計</t>
  </si>
  <si>
    <t>計</t>
  </si>
  <si>
    <t>男</t>
  </si>
  <si>
    <t>女</t>
  </si>
  <si>
    <t>常用労働者</t>
  </si>
  <si>
    <t>個人事業主及び
家族従業者</t>
  </si>
  <si>
    <t>事
業
所
数</t>
  </si>
  <si>
    <t>単位：人、万円</t>
  </si>
  <si>
    <t>産
業
別</t>
  </si>
  <si>
    <t>１．産業別（中分類）統計表</t>
  </si>
  <si>
    <t>常用
労働者</t>
  </si>
  <si>
    <t>常用
労働者</t>
  </si>
  <si>
    <t>-</t>
  </si>
  <si>
    <t>東根市</t>
  </si>
  <si>
    <t>%</t>
  </si>
  <si>
    <t>1．産業別（中分類）集計</t>
  </si>
  <si>
    <t>対前年比</t>
  </si>
  <si>
    <t>単位:人、万円</t>
  </si>
  <si>
    <t>万円</t>
  </si>
  <si>
    <t>%</t>
  </si>
  <si>
    <t>年別</t>
  </si>
  <si>
    <t>平成</t>
  </si>
  <si>
    <t>粗付加価値額</t>
  </si>
  <si>
    <t>出荷額等に
占める割合</t>
  </si>
  <si>
    <t>X</t>
  </si>
  <si>
    <t>10　～　19人</t>
  </si>
  <si>
    <t>20　～　29人</t>
  </si>
  <si>
    <t>30　～ 199人</t>
  </si>
  <si>
    <t>ボイラ用水</t>
  </si>
  <si>
    <t>原料用水</t>
  </si>
  <si>
    <t>有　形　固　定　資　産　額</t>
  </si>
  <si>
    <t>年　初　現　在　額</t>
  </si>
  <si>
    <t>取　得　額</t>
  </si>
  <si>
    <t>粗付加
価値額</t>
  </si>
  <si>
    <t>（４）　従業者10～19人の規模</t>
  </si>
  <si>
    <t>事業所数</t>
  </si>
  <si>
    <t>敷地面積</t>
  </si>
  <si>
    <t>建築面積</t>
  </si>
  <si>
    <t>延べ建築面積</t>
  </si>
  <si>
    <t>公共水道</t>
  </si>
  <si>
    <t>工業用水道</t>
  </si>
  <si>
    <t>上水道</t>
  </si>
  <si>
    <t>200人以上</t>
  </si>
  <si>
    <t>うち修理料収入額</t>
  </si>
  <si>
    <t>製造品
出荷額等</t>
  </si>
  <si>
    <t>付加価値額</t>
  </si>
  <si>
    <t>うち
転売額など</t>
  </si>
  <si>
    <t>従業者数</t>
  </si>
  <si>
    <t>製造品出荷額等</t>
  </si>
  <si>
    <t>調味料製造品</t>
  </si>
  <si>
    <t>糖類製造業</t>
  </si>
  <si>
    <t>精穀・精粉業</t>
  </si>
  <si>
    <t>パン･菓子製造業</t>
  </si>
  <si>
    <t>動植物油脂製造業</t>
  </si>
  <si>
    <t>その他の食料品製造業</t>
  </si>
  <si>
    <t>うち転売収入額など</t>
  </si>
  <si>
    <t>産業別</t>
  </si>
  <si>
    <t>（3）　従業者20～29人の規模</t>
  </si>
  <si>
    <t>（1）　全事業所</t>
  </si>
  <si>
    <t>（2）　従業者30人以上の規模</t>
  </si>
  <si>
    <t>産業別</t>
  </si>
  <si>
    <t>会社
※</t>
  </si>
  <si>
    <t>組合・
その他
の法人</t>
  </si>
  <si>
    <t>従業者規模別</t>
  </si>
  <si>
    <t>経営組織別</t>
  </si>
  <si>
    <t>冷却用水</t>
  </si>
  <si>
    <t>木材・木製品</t>
  </si>
  <si>
    <t>繊維</t>
  </si>
  <si>
    <t>飲料･飼料</t>
  </si>
  <si>
    <t>食料品</t>
  </si>
  <si>
    <t>製　造　品　出　荷　額　等</t>
  </si>
  <si>
    <t>従　　業　　者　　数</t>
  </si>
  <si>
    <t>従業者数</t>
  </si>
  <si>
    <t>原材料
使用額等</t>
  </si>
  <si>
    <t>1人当たり
使用額</t>
  </si>
  <si>
    <t>事業所数</t>
  </si>
  <si>
    <t>１事業所当たり
従業者数</t>
  </si>
  <si>
    <t>製造品出荷額等</t>
  </si>
  <si>
    <t>2．食料品及び飲料･たばこ・飼料製造業の内訳</t>
  </si>
  <si>
    <t>粗付加価値額</t>
  </si>
  <si>
    <t>4　～　  9人</t>
  </si>
  <si>
    <t>県内
構成比</t>
  </si>
  <si>
    <t>札幌市　</t>
  </si>
  <si>
    <t>室蘭市　</t>
  </si>
  <si>
    <t>苫小牧市　</t>
  </si>
  <si>
    <t>北上市　</t>
  </si>
  <si>
    <t>石巻市　</t>
  </si>
  <si>
    <t>米沢市　</t>
  </si>
  <si>
    <t>福島市　</t>
  </si>
  <si>
    <t>郡山市　</t>
  </si>
  <si>
    <t>いわき市　</t>
  </si>
  <si>
    <t>%</t>
  </si>
  <si>
    <t>%</t>
  </si>
  <si>
    <t>工業用水
使用量</t>
  </si>
  <si>
    <t>500～</t>
  </si>
  <si>
    <t>100～
199</t>
  </si>
  <si>
    <t>生産</t>
  </si>
  <si>
    <t>産業
分類</t>
  </si>
  <si>
    <t>生産額</t>
  </si>
  <si>
    <t>製品処理水
洗浄用水</t>
  </si>
  <si>
    <t>現金給与総額</t>
  </si>
  <si>
    <t>第1表　産業別の事業所数、従業者数、製造品出荷額等</t>
  </si>
  <si>
    <t>個人</t>
  </si>
  <si>
    <t>第11表　１事業所当たりの工業用水使用量（従業者30人以上の事業所）</t>
  </si>
  <si>
    <t>プラスチック製品</t>
  </si>
  <si>
    <t>石油･石炭</t>
  </si>
  <si>
    <t>化学</t>
  </si>
  <si>
    <t>パルプ･紙</t>
  </si>
  <si>
    <t>家具･装備品</t>
  </si>
  <si>
    <t>柏崎・
　類家</t>
  </si>
  <si>
    <t>吹上・
　中居林</t>
  </si>
  <si>
    <t>長者・
　糠塚</t>
  </si>
  <si>
    <t>湊</t>
  </si>
  <si>
    <t>白銀</t>
  </si>
  <si>
    <t>鮫</t>
  </si>
  <si>
    <t>根城</t>
  </si>
  <si>
    <t>是川</t>
  </si>
  <si>
    <t>上長</t>
  </si>
  <si>
    <t>市川</t>
  </si>
  <si>
    <t>館</t>
  </si>
  <si>
    <t>豊崎</t>
  </si>
  <si>
    <t>大館</t>
  </si>
  <si>
    <t>下長</t>
  </si>
  <si>
    <t>南郷</t>
  </si>
  <si>
    <t>仙台市</t>
  </si>
  <si>
    <t>　　　　　おいらせ町</t>
  </si>
  <si>
    <t>　　　　　五所川原市　</t>
  </si>
  <si>
    <t>　　　　　三　沢　市　</t>
  </si>
  <si>
    <t>　　 青　森　県　計</t>
  </si>
  <si>
    <t>第3表　原材料使用額等</t>
  </si>
  <si>
    <t>第4表　経営組織別・従業者規模別事業所数</t>
  </si>
  <si>
    <t>第5表　従業者30人以上の事業所</t>
  </si>
  <si>
    <t>第6表　粗付加価値額</t>
  </si>
  <si>
    <t>第7表　１事業所当たりの従業者数</t>
  </si>
  <si>
    <t>第8表　従業者数1人当たりの製造品出荷額等</t>
  </si>
  <si>
    <t>第9表　年末年初の在庫額（従業者30人以上の事業所）</t>
  </si>
  <si>
    <t>第10表　生産額と付加価値額（従業者30人以上の事業所）</t>
  </si>
  <si>
    <t>第15表　食料品及び飲料･たばこ・飼料製造業の産業別（小分類）事業所数、従業者数、製造品出荷額等</t>
  </si>
  <si>
    <t>第16表　従業者規模別の事業所数、従業者数、製造品出荷額等</t>
  </si>
  <si>
    <t>第17表　県内の主な工業都市との比較</t>
  </si>
  <si>
    <t>第19表　青森県に占める八戸市の工業の推移</t>
  </si>
  <si>
    <t>第20表　製造品出荷額等に占める原材料使用額等及び粗付加価値額の推移</t>
  </si>
  <si>
    <t>第21表　現金給与額の推移</t>
  </si>
  <si>
    <t>第22表　地区別の事業所数、従業者数、製造品出荷額等</t>
  </si>
  <si>
    <t>第23表　産業別（中分類）地区別事業所数</t>
  </si>
  <si>
    <t>第24表　産業別（中分類）地区別従業者数</t>
  </si>
  <si>
    <t>第25表　産業別（中分類）地区別製造品出荷額等</t>
  </si>
  <si>
    <t>第26表　産業別（中分類）地区別粗付加価値額</t>
  </si>
  <si>
    <t>金属</t>
  </si>
  <si>
    <t>飲料</t>
  </si>
  <si>
    <t>紙パ</t>
  </si>
  <si>
    <t>窯業</t>
  </si>
  <si>
    <t>非鉄</t>
  </si>
  <si>
    <t>輸送</t>
  </si>
  <si>
    <t>%</t>
  </si>
  <si>
    <t>4～
   9</t>
  </si>
  <si>
    <t>10～
   19</t>
  </si>
  <si>
    <t>20～
   29</t>
  </si>
  <si>
    <t>30～
   49</t>
  </si>
  <si>
    <t>50～
   99</t>
  </si>
  <si>
    <t>200～
299</t>
  </si>
  <si>
    <t>300～
499</t>
  </si>
  <si>
    <r>
      <t>㎥</t>
    </r>
    <r>
      <rPr>
        <sz val="9"/>
        <rFont val="ＭＳ Ｐ明朝"/>
        <family val="1"/>
      </rPr>
      <t>／日</t>
    </r>
  </si>
  <si>
    <t>21年</t>
  </si>
  <si>
    <t>清涼飲料製造業</t>
  </si>
  <si>
    <t>酒類製造業</t>
  </si>
  <si>
    <t>茶･コーヒー製造業</t>
  </si>
  <si>
    <t>製氷業</t>
  </si>
  <si>
    <t>たばこ製造業</t>
  </si>
  <si>
    <t>飼料･有機質肥料製造業</t>
  </si>
  <si>
    <t>対前年比</t>
  </si>
  <si>
    <t>規模別</t>
  </si>
  <si>
    <t>八戸市</t>
  </si>
  <si>
    <t>青森県</t>
  </si>
  <si>
    <t>井戸水</t>
  </si>
  <si>
    <t>回収水</t>
  </si>
  <si>
    <t>合計</t>
  </si>
  <si>
    <t>海水</t>
  </si>
  <si>
    <t>その他
の淡水</t>
  </si>
  <si>
    <t>淡　　　　　　　　　　　　　水　　　　　　</t>
  </si>
  <si>
    <t>湊</t>
  </si>
  <si>
    <t>白銀</t>
  </si>
  <si>
    <t>鮫</t>
  </si>
  <si>
    <t>根城</t>
  </si>
  <si>
    <t>是川</t>
  </si>
  <si>
    <t>上長</t>
  </si>
  <si>
    <t>市川</t>
  </si>
  <si>
    <t>館</t>
  </si>
  <si>
    <t>豊崎</t>
  </si>
  <si>
    <t>大館</t>
  </si>
  <si>
    <t>下長</t>
  </si>
  <si>
    <t>南郷</t>
  </si>
  <si>
    <t>鉄鋼</t>
  </si>
  <si>
    <t>従業者</t>
  </si>
  <si>
    <t>第18表　北海道・東北地方の主な工業都市の現状</t>
  </si>
  <si>
    <t>茶･コーヒー製造業
　　（清涼飲料を除く）</t>
  </si>
  <si>
    <t>％</t>
  </si>
  <si>
    <t>％</t>
  </si>
  <si>
    <t>　　　　　八　戸　市　</t>
  </si>
  <si>
    <t>　　　　　青　森　市　</t>
  </si>
  <si>
    <t>　　　　　弘　前　市　</t>
  </si>
  <si>
    <t>　　　　　黒　石　市　</t>
  </si>
  <si>
    <t>　　　　　十和田市　</t>
  </si>
  <si>
    <t>　　　　　平　川　市　</t>
  </si>
  <si>
    <t>　　　　　六ケ所村</t>
  </si>
  <si>
    <t>%</t>
  </si>
  <si>
    <t>%</t>
  </si>
  <si>
    <t>付　加　価　値　額　　　　　　</t>
  </si>
  <si>
    <t>第14表　工場敷地及び建築面積（従業者30人以上の事業所）</t>
  </si>
  <si>
    <t>第12表　1日当たりの水源別工業用水使用量（従業者30人以上の事業所）</t>
  </si>
  <si>
    <t>第13表　１日当たりの用途別工場用水使用量（従業者30人以上の事業所）</t>
  </si>
  <si>
    <t>食料品</t>
  </si>
  <si>
    <t>飲料・飼料</t>
  </si>
  <si>
    <t>繊維工業</t>
  </si>
  <si>
    <t>木材・木製品</t>
  </si>
  <si>
    <t>家具･装備品</t>
  </si>
  <si>
    <t>パルプ･紙</t>
  </si>
  <si>
    <t>化学工業</t>
  </si>
  <si>
    <t>石油・石炭</t>
  </si>
  <si>
    <t>プラスチック製品</t>
  </si>
  <si>
    <t>ゴム製品</t>
  </si>
  <si>
    <t>なめし革・毛皮</t>
  </si>
  <si>
    <t>窯業・土石</t>
  </si>
  <si>
    <t>非鉄金属</t>
  </si>
  <si>
    <t>金属製品</t>
  </si>
  <si>
    <t>はん用機械</t>
  </si>
  <si>
    <t>生産用機械</t>
  </si>
  <si>
    <t>業務用機械</t>
  </si>
  <si>
    <t>電子部品</t>
  </si>
  <si>
    <t>電気機械</t>
  </si>
  <si>
    <t>情報通信機械</t>
  </si>
  <si>
    <t>輸送用機械</t>
  </si>
  <si>
    <t>その他</t>
  </si>
  <si>
    <t>繊維</t>
  </si>
  <si>
    <t>木材</t>
  </si>
  <si>
    <t>家具</t>
  </si>
  <si>
    <t>化学</t>
  </si>
  <si>
    <t>石油</t>
  </si>
  <si>
    <t>プラ</t>
  </si>
  <si>
    <t>ゴム</t>
  </si>
  <si>
    <t>皮革</t>
  </si>
  <si>
    <t>は用</t>
  </si>
  <si>
    <t>業務</t>
  </si>
  <si>
    <t>電子</t>
  </si>
  <si>
    <t>電気</t>
  </si>
  <si>
    <t>情報</t>
  </si>
  <si>
    <t>その他</t>
  </si>
  <si>
    <t>出荷額等計</t>
  </si>
  <si>
    <t>付加
価値額
(注)</t>
  </si>
  <si>
    <t>平成22年　(単位：人、万円)</t>
  </si>
  <si>
    <t>くず・廃物出荷額</t>
  </si>
  <si>
    <t>注：29人以下の事業所は粗付加価値額。</t>
  </si>
  <si>
    <t>Xで秘匿とした数値は総数に含まれる。</t>
  </si>
  <si>
    <t>22年</t>
  </si>
  <si>
    <t>※株式、有限、合同、合資、合名</t>
  </si>
  <si>
    <t>平成22年</t>
  </si>
  <si>
    <t>平成22年　
(単位：人、万円)</t>
  </si>
  <si>
    <t>くず・廃物出荷額</t>
  </si>
  <si>
    <t>対前年比（H22/H21)</t>
  </si>
  <si>
    <t>22年</t>
  </si>
  <si>
    <t>21年</t>
  </si>
  <si>
    <t>１事業所当たり
従業者数
対前年比
（H22/H21）</t>
  </si>
  <si>
    <t>対前年比
(H22/H21)</t>
  </si>
  <si>
    <t>H22</t>
  </si>
  <si>
    <t>H22</t>
  </si>
  <si>
    <t>H21</t>
  </si>
  <si>
    <t>H22年末額推移</t>
  </si>
  <si>
    <t>H22</t>
  </si>
  <si>
    <t>H21</t>
  </si>
  <si>
    <t>対H22年初</t>
  </si>
  <si>
    <t>対前年比（H22/H21)</t>
  </si>
  <si>
    <t>%</t>
  </si>
  <si>
    <t>対前年比
(H22/H21)</t>
  </si>
  <si>
    <t>平成22年　(単位 : ㎥)</t>
  </si>
  <si>
    <t>平成22年　(単位 : ㎡)</t>
  </si>
  <si>
    <t>a</t>
  </si>
  <si>
    <t>b</t>
  </si>
  <si>
    <t>c</t>
  </si>
  <si>
    <t>d</t>
  </si>
  <si>
    <t>e</t>
  </si>
  <si>
    <t>H21</t>
  </si>
  <si>
    <t>H22</t>
  </si>
  <si>
    <t>H21</t>
  </si>
  <si>
    <t>H22</t>
  </si>
  <si>
    <t>21年</t>
  </si>
  <si>
    <t>※各市の数値は、「経済産業省大臣官房調査統計グループ　平成21(22)年　工業統計表[市区町村編]」による。</t>
  </si>
  <si>
    <t>%</t>
  </si>
  <si>
    <t>21年</t>
  </si>
  <si>
    <t>-</t>
  </si>
  <si>
    <t>-</t>
  </si>
  <si>
    <t>X</t>
  </si>
  <si>
    <t>X</t>
  </si>
  <si>
    <t>-</t>
  </si>
  <si>
    <t>-</t>
  </si>
  <si>
    <t>-</t>
  </si>
  <si>
    <t>X</t>
  </si>
  <si>
    <t>-</t>
  </si>
  <si>
    <t>X</t>
  </si>
  <si>
    <t>X</t>
  </si>
  <si>
    <t>X</t>
  </si>
  <si>
    <t>-</t>
  </si>
  <si>
    <t>Ｘ</t>
  </si>
  <si>
    <t>Ｘ</t>
  </si>
  <si>
    <t>Ｘ</t>
  </si>
  <si>
    <t>Ｘ</t>
  </si>
  <si>
    <t>X</t>
  </si>
  <si>
    <t>Ｘ</t>
  </si>
  <si>
    <t>ｘ</t>
  </si>
  <si>
    <t>ｘ</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</si>
</sst>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_);[Red]\(0\)"/>
    <numFmt numFmtId="179" formatCode="#,##0_ "/>
    <numFmt numFmtId="180" formatCode="[=0]\-;#,##0"/>
    <numFmt numFmtId="181" formatCode="[=0]\-;#,##0.0"/>
    <numFmt numFmtId="182" formatCode="00"/>
    <numFmt numFmtId="183" formatCode="000"/>
    <numFmt numFmtId="184" formatCode="0.0_);[Red]\(0.0\)"/>
    <numFmt numFmtId="185" formatCode="@_)"/>
    <numFmt numFmtId="186" formatCode="#,##0.0_ ;[Red]\-#,##0.0\ "/>
    <numFmt numFmtId="187" formatCode="#,##0_ ;[Red]\-#,##0\ "/>
    <numFmt numFmtId="188" formatCode="0.0_ ;[Red]\-0.0\ "/>
    <numFmt numFmtId="189" formatCode="_)_)@"/>
    <numFmt numFmtId="190" formatCode="#,##0_);&quot;▽&quot;#,##0_);&quot;- &quot;"/>
    <numFmt numFmtId="191" formatCode="#,##0_);&quot;▼&quot;#,###_0;&quot;- &quot;"/>
    <numFmt numFmtId="192" formatCode="#,##0.0_);&quot;▼&quot;#,###_0.0;&quot;- &quot;"/>
    <numFmt numFmtId="193" formatCode="0#"/>
    <numFmt numFmtId="194" formatCode="#,##0.0_);&quot;▼&quot;#,###.0_);&quot;- &quot;"/>
    <numFmt numFmtId="195" formatCode="#,##0.0_);&quot;▼&quot;#,##0.0_);&quot;- &quot;"/>
    <numFmt numFmtId="196" formatCode="#,##0_);&quot;▼&quot;#,##0_);&quot;- &quot;"/>
    <numFmt numFmtId="197" formatCode="#,##0.0_);&quot;▼&quot;#,##0.0"/>
    <numFmt numFmtId="198" formatCode="\X;\X"/>
    <numFmt numFmtId="199" formatCode="#,##0.0_ "/>
    <numFmt numFmtId="200" formatCode="#,##0.0_);&quot;▼&quot;#,##0.0_);&quot;- &quot;_)"/>
    <numFmt numFmtId="201" formatCode="#,##0.0;&quot;▼&quot;##,##0.0;&quot;- &quot;"/>
    <numFmt numFmtId="202" formatCode="#,##0.0_);&quot;▲&quot;#,###.0_);&quot;- &quot;"/>
    <numFmt numFmtId="203" formatCode="#,##0.0_);&quot;▼&quot;##,##0.0"/>
    <numFmt numFmtId="204" formatCode="&quot;Yes&quot;;&quot;Yes&quot;;&quot;No&quot;"/>
    <numFmt numFmtId="205" formatCode="&quot;True&quot;;&quot;True&quot;;&quot;False&quot;"/>
    <numFmt numFmtId="206" formatCode="&quot;On&quot;;&quot;On&quot;;&quot;Off&quot;"/>
    <numFmt numFmtId="207" formatCode="[$€-2]\ #,##0.00_);[Red]\([$€-2]\ #,##0.00\)"/>
    <numFmt numFmtId="208" formatCode="0;&quot;▲ &quot;0"/>
    <numFmt numFmtId="209" formatCode="0.0;&quot;▲ &quot;0.0"/>
    <numFmt numFmtId="210" formatCode="0_ "/>
    <numFmt numFmtId="211" formatCode="#,##0;&quot;▲ &quot;#,##0"/>
  </numFmts>
  <fonts count="48">
    <font>
      <sz val="11"/>
      <name val="ＭＳ Ｐゴシック"/>
      <family val="3"/>
    </font>
    <font>
      <sz val="11"/>
      <color indexed="8"/>
      <name val="ＭＳ Ｐゴシック"/>
      <family val="3"/>
    </font>
    <font>
      <sz val="6"/>
      <name val="ＭＳ Ｐゴシック"/>
      <family val="3"/>
    </font>
    <font>
      <sz val="10"/>
      <name val="ＭＳ Ｐ明朝"/>
      <family val="1"/>
    </font>
    <font>
      <sz val="11"/>
      <name val="ＭＳ Ｐ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
      <sz val="10"/>
      <color indexed="9"/>
      <name val="ＭＳ Ｐ明朝"/>
      <family val="1"/>
    </font>
    <font>
      <sz val="9"/>
      <name val="ＭＳ Ｐゴシック"/>
      <family val="3"/>
    </font>
    <font>
      <sz val="9"/>
      <color indexed="9"/>
      <name val="ＭＳ Ｐ明朝"/>
      <family val="1"/>
    </font>
    <font>
      <sz val="9"/>
      <color indexed="8"/>
      <name val="ＭＳ Ｐ明朝"/>
      <family val="1"/>
    </font>
    <font>
      <sz val="8"/>
      <name val="ＭＳ Ｐ明朝"/>
      <family val="1"/>
    </font>
    <font>
      <b/>
      <sz val="10"/>
      <name val="ＭＳ Ｐゴシック"/>
      <family val="3"/>
    </font>
    <font>
      <sz val="11"/>
      <name val="HG創英角ｺﾞｼｯｸUB"/>
      <family val="3"/>
    </font>
    <font>
      <sz val="10"/>
      <name val="HG創英角ｺﾞｼｯｸUB"/>
      <family val="3"/>
    </font>
    <font>
      <sz val="10"/>
      <color indexed="10"/>
      <name val="HG創英角ｺﾞｼｯｸUB"/>
      <family val="3"/>
    </font>
    <font>
      <sz val="12"/>
      <name val="HG創英角ｺﾞｼｯｸUB"/>
      <family val="3"/>
    </font>
    <font>
      <b/>
      <sz val="9"/>
      <name val="ＭＳ Ｐゴシック"/>
      <family val="3"/>
    </font>
    <font>
      <sz val="9"/>
      <color indexed="10"/>
      <name val="ＭＳ Ｐ明朝"/>
      <family val="1"/>
    </font>
    <font>
      <sz val="8"/>
      <color indexed="8"/>
      <name val="ＭＳ Ｐゴシック"/>
      <family val="3"/>
    </font>
    <font>
      <sz val="9"/>
      <color indexed="9"/>
      <name val="ＭＳ Ｐゴシック"/>
      <family val="3"/>
    </font>
    <font>
      <sz val="10"/>
      <color indexed="10"/>
      <name val="ＭＳ Ｐ明朝"/>
      <family val="1"/>
    </font>
    <font>
      <sz val="8"/>
      <color indexed="10"/>
      <name val="ＭＳ Ｐ明朝"/>
      <family val="1"/>
    </font>
    <font>
      <sz val="12"/>
      <color indexed="63"/>
      <name val="HG創英角ｺﾞｼｯｸUB"/>
      <family val="3"/>
    </font>
    <font>
      <sz val="11"/>
      <color indexed="63"/>
      <name val="ＭＳ Ｐ明朝"/>
      <family val="1"/>
    </font>
    <font>
      <b/>
      <sz val="10"/>
      <color indexed="63"/>
      <name val="ＭＳ Ｐゴシック"/>
      <family val="3"/>
    </font>
    <font>
      <sz val="12"/>
      <name val="ＭＳ 明朝"/>
      <family val="1"/>
    </font>
    <font>
      <sz val="10"/>
      <color indexed="8"/>
      <name val="ＭＳ 明朝"/>
      <family val="1"/>
    </font>
    <font>
      <sz val="10"/>
      <color indexed="8"/>
      <name val="ＭＳ Ｐ明朝"/>
      <family val="1"/>
    </font>
    <font>
      <sz val="9"/>
      <name val="MS UI Gothic"/>
      <family val="3"/>
    </font>
    <font>
      <sz val="11"/>
      <color theme="1"/>
      <name val="Calibri"/>
      <family val="3"/>
    </font>
    <font>
      <sz val="11"/>
      <color theme="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bottom/>
    </border>
    <border>
      <left/>
      <right/>
      <top/>
      <bottom style="hair"/>
    </border>
    <border>
      <left style="hair"/>
      <right style="hair"/>
      <top/>
      <bottom style="hair"/>
    </border>
    <border>
      <left/>
      <right style="hair"/>
      <top/>
      <bottom/>
    </border>
    <border>
      <left style="hair"/>
      <right style="hair"/>
      <top style="hair"/>
      <bottom style="hair"/>
    </border>
    <border>
      <left/>
      <right style="hair"/>
      <top/>
      <bottom style="hair"/>
    </border>
    <border>
      <left style="hair"/>
      <right/>
      <top/>
      <bottom style="hair"/>
    </border>
    <border>
      <left style="hair"/>
      <right/>
      <top/>
      <bottom/>
    </border>
    <border>
      <left style="hair"/>
      <right/>
      <top style="hair"/>
      <bottom/>
    </border>
    <border>
      <left/>
      <right/>
      <top style="hair"/>
      <bottom/>
    </border>
    <border>
      <left/>
      <right style="hair"/>
      <top style="hair"/>
      <bottom/>
    </border>
    <border>
      <left style="hair"/>
      <right style="hair"/>
      <top style="hair"/>
      <bottom/>
    </border>
    <border>
      <left style="hair"/>
      <right/>
      <top style="hair"/>
      <bottom style="hair"/>
    </border>
    <border>
      <left/>
      <right style="hair"/>
      <top style="hair"/>
      <bottom style="hair"/>
    </border>
    <border>
      <left/>
      <right/>
      <top style="hair"/>
      <bottom style="hair"/>
    </border>
  </borders>
  <cellStyleXfs count="7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3" fillId="0" borderId="0">
      <alignment vertical="center"/>
      <protection/>
    </xf>
    <xf numFmtId="3" fontId="5" fillId="0" borderId="0">
      <alignment/>
      <protection/>
    </xf>
    <xf numFmtId="0" fontId="46" fillId="0" borderId="0">
      <alignment vertical="center"/>
      <protection/>
    </xf>
    <xf numFmtId="0" fontId="46" fillId="0" borderId="0">
      <alignment vertical="center"/>
      <protection/>
    </xf>
    <xf numFmtId="0" fontId="42" fillId="0" borderId="0">
      <alignment/>
      <protection/>
    </xf>
    <xf numFmtId="0" fontId="5"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21" fillId="4" borderId="0" applyNumberFormat="0" applyBorder="0" applyAlignment="0" applyProtection="0"/>
  </cellStyleXfs>
  <cellXfs count="958">
    <xf numFmtId="0" fontId="0" fillId="0" borderId="0" xfId="0" applyAlignment="1">
      <alignment/>
    </xf>
    <xf numFmtId="177" fontId="3" fillId="0" borderId="0" xfId="0" applyNumberFormat="1" applyFont="1" applyBorder="1" applyAlignment="1">
      <alignment vertical="center"/>
    </xf>
    <xf numFmtId="177" fontId="3"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0" xfId="0" applyNumberFormat="1" applyFont="1" applyBorder="1" applyAlignment="1">
      <alignment vertical="center"/>
    </xf>
    <xf numFmtId="0" fontId="3" fillId="0" borderId="0" xfId="0" applyFont="1" applyAlignment="1">
      <alignment/>
    </xf>
    <xf numFmtId="176" fontId="3" fillId="0" borderId="10" xfId="0" applyNumberFormat="1" applyFont="1" applyBorder="1" applyAlignment="1">
      <alignment vertical="center"/>
    </xf>
    <xf numFmtId="0" fontId="3" fillId="0" borderId="0" xfId="0" applyFont="1" applyBorder="1" applyAlignment="1">
      <alignment/>
    </xf>
    <xf numFmtId="176" fontId="3" fillId="0" borderId="0" xfId="0" applyNumberFormat="1" applyFont="1" applyAlignment="1">
      <alignment/>
    </xf>
    <xf numFmtId="177" fontId="3" fillId="0" borderId="0" xfId="0" applyNumberFormat="1" applyFont="1" applyAlignment="1">
      <alignment/>
    </xf>
    <xf numFmtId="176" fontId="3" fillId="0" borderId="0" xfId="0" applyNumberFormat="1" applyFont="1" applyAlignment="1">
      <alignment vertical="center"/>
    </xf>
    <xf numFmtId="177" fontId="3" fillId="0" borderId="0" xfId="0" applyNumberFormat="1" applyFont="1" applyAlignment="1">
      <alignment vertical="center"/>
    </xf>
    <xf numFmtId="176" fontId="3" fillId="0" borderId="11" xfId="0" applyNumberFormat="1" applyFont="1" applyBorder="1" applyAlignment="1">
      <alignment vertical="center"/>
    </xf>
    <xf numFmtId="180" fontId="3" fillId="0" borderId="0" xfId="0" applyNumberFormat="1" applyFont="1" applyFill="1" applyBorder="1" applyAlignment="1">
      <alignment horizontal="distributed" vertical="center"/>
    </xf>
    <xf numFmtId="181" fontId="3" fillId="0" borderId="0" xfId="0" applyNumberFormat="1" applyFont="1" applyAlignment="1">
      <alignment/>
    </xf>
    <xf numFmtId="182" fontId="3" fillId="0" borderId="0" xfId="0" applyNumberFormat="1" applyFont="1" applyBorder="1" applyAlignment="1">
      <alignment horizontal="center" vertical="center"/>
    </xf>
    <xf numFmtId="183" fontId="3" fillId="0" borderId="0" xfId="0" applyNumberFormat="1" applyFont="1" applyBorder="1" applyAlignment="1">
      <alignment horizontal="center" vertical="center"/>
    </xf>
    <xf numFmtId="183" fontId="3" fillId="0" borderId="0" xfId="0" applyNumberFormat="1" applyFont="1" applyAlignment="1">
      <alignment/>
    </xf>
    <xf numFmtId="0" fontId="4" fillId="0" borderId="0" xfId="0" applyFont="1" applyAlignment="1">
      <alignment/>
    </xf>
    <xf numFmtId="180" fontId="3" fillId="0" borderId="10" xfId="0" applyNumberFormat="1" applyFont="1" applyFill="1" applyBorder="1" applyAlignment="1">
      <alignment vertical="center"/>
    </xf>
    <xf numFmtId="180" fontId="3" fillId="0" borderId="12" xfId="0" applyNumberFormat="1" applyFont="1" applyFill="1" applyBorder="1" applyAlignment="1">
      <alignment vertical="center"/>
    </xf>
    <xf numFmtId="177" fontId="3" fillId="0" borderId="10" xfId="0" applyNumberFormat="1" applyFont="1" applyFill="1" applyBorder="1" applyAlignment="1">
      <alignment horizontal="right" vertical="center"/>
    </xf>
    <xf numFmtId="0" fontId="3" fillId="0" borderId="0" xfId="0" applyFont="1" applyFill="1" applyAlignment="1">
      <alignment/>
    </xf>
    <xf numFmtId="180" fontId="3" fillId="0" borderId="13" xfId="0" applyNumberFormat="1" applyFont="1" applyFill="1" applyBorder="1" applyAlignment="1">
      <alignment horizontal="center" vertical="center"/>
    </xf>
    <xf numFmtId="180" fontId="3" fillId="0" borderId="0" xfId="0" applyNumberFormat="1" applyFont="1" applyFill="1" applyAlignment="1">
      <alignment/>
    </xf>
    <xf numFmtId="180" fontId="0" fillId="0" borderId="0" xfId="0" applyNumberFormat="1" applyFill="1" applyAlignment="1">
      <alignment/>
    </xf>
    <xf numFmtId="180"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right" vertical="center"/>
    </xf>
    <xf numFmtId="184" fontId="3" fillId="0" borderId="0" xfId="0" applyNumberFormat="1" applyFont="1" applyBorder="1" applyAlignment="1">
      <alignment horizontal="center" vertical="center"/>
    </xf>
    <xf numFmtId="186" fontId="3" fillId="0" borderId="0" xfId="0" applyNumberFormat="1" applyFont="1" applyBorder="1" applyAlignment="1">
      <alignment horizontal="center" vertical="center"/>
    </xf>
    <xf numFmtId="187" fontId="3" fillId="0" borderId="0" xfId="0" applyNumberFormat="1" applyFont="1" applyBorder="1" applyAlignment="1">
      <alignment horizontal="center" vertical="center"/>
    </xf>
    <xf numFmtId="188" fontId="3" fillId="0" borderId="0" xfId="0" applyNumberFormat="1" applyFont="1" applyBorder="1" applyAlignment="1">
      <alignment horizontal="center" vertical="center"/>
    </xf>
    <xf numFmtId="177" fontId="3" fillId="0" borderId="0" xfId="48" applyNumberFormat="1" applyFont="1" applyBorder="1" applyAlignment="1">
      <alignment horizontal="center" vertical="center"/>
    </xf>
    <xf numFmtId="177" fontId="22" fillId="0" borderId="0" xfId="0" applyNumberFormat="1" applyFont="1" applyBorder="1" applyAlignment="1">
      <alignment horizontal="center" vertical="center"/>
    </xf>
    <xf numFmtId="176" fontId="22" fillId="0" borderId="0" xfId="0" applyNumberFormat="1" applyFont="1" applyBorder="1" applyAlignment="1">
      <alignment horizontal="center" vertical="center"/>
    </xf>
    <xf numFmtId="177" fontId="22" fillId="0" borderId="0" xfId="48" applyNumberFormat="1" applyFont="1" applyBorder="1" applyAlignment="1">
      <alignment horizontal="center" vertical="center"/>
    </xf>
    <xf numFmtId="184" fontId="22" fillId="0" borderId="0" xfId="0" applyNumberFormat="1" applyFont="1" applyBorder="1" applyAlignment="1">
      <alignment horizontal="center" vertical="center"/>
    </xf>
    <xf numFmtId="187" fontId="22" fillId="0" borderId="0" xfId="0" applyNumberFormat="1" applyFont="1" applyBorder="1" applyAlignment="1">
      <alignment horizontal="center" vertical="center"/>
    </xf>
    <xf numFmtId="188" fontId="22" fillId="0" borderId="0" xfId="0" applyNumberFormat="1" applyFont="1" applyBorder="1" applyAlignment="1">
      <alignment horizontal="center" vertical="center"/>
    </xf>
    <xf numFmtId="186" fontId="22" fillId="0" borderId="0" xfId="0" applyNumberFormat="1" applyFont="1" applyBorder="1" applyAlignment="1">
      <alignment horizontal="center" vertical="center"/>
    </xf>
    <xf numFmtId="176" fontId="22" fillId="0" borderId="14" xfId="0" applyNumberFormat="1" applyFont="1" applyBorder="1" applyAlignment="1">
      <alignment horizontal="center" vertical="center"/>
    </xf>
    <xf numFmtId="177" fontId="22" fillId="0" borderId="14" xfId="0" applyNumberFormat="1" applyFont="1" applyBorder="1" applyAlignment="1">
      <alignment horizontal="center" vertical="center"/>
    </xf>
    <xf numFmtId="177" fontId="22" fillId="0" borderId="14" xfId="48" applyNumberFormat="1" applyFont="1" applyBorder="1" applyAlignment="1">
      <alignment horizontal="center" vertical="center"/>
    </xf>
    <xf numFmtId="177" fontId="22" fillId="0" borderId="14" xfId="0" applyNumberFormat="1" applyFont="1" applyBorder="1" applyAlignment="1">
      <alignment horizontal="center" vertical="center" wrapText="1"/>
    </xf>
    <xf numFmtId="187" fontId="22" fillId="0" borderId="15" xfId="0" applyNumberFormat="1" applyFont="1" applyBorder="1" applyAlignment="1">
      <alignment horizontal="center" vertical="center"/>
    </xf>
    <xf numFmtId="186" fontId="22" fillId="0" borderId="12" xfId="0" applyNumberFormat="1" applyFont="1" applyBorder="1" applyAlignment="1">
      <alignment horizontal="center" vertical="center"/>
    </xf>
    <xf numFmtId="187" fontId="22" fillId="0" borderId="16" xfId="0" applyNumberFormat="1" applyFont="1" applyBorder="1" applyAlignment="1">
      <alignment horizontal="center" vertical="center" wrapText="1"/>
    </xf>
    <xf numFmtId="187" fontId="22" fillId="0" borderId="14" xfId="0" applyNumberFormat="1" applyFont="1" applyBorder="1" applyAlignment="1">
      <alignment horizontal="center" vertical="center" wrapText="1"/>
    </xf>
    <xf numFmtId="177" fontId="22" fillId="0" borderId="0" xfId="0" applyNumberFormat="1" applyFont="1" applyBorder="1" applyAlignment="1">
      <alignment horizontal="right" vertical="center"/>
    </xf>
    <xf numFmtId="176" fontId="22" fillId="0" borderId="0" xfId="0" applyNumberFormat="1" applyFont="1" applyBorder="1" applyAlignment="1">
      <alignment horizontal="right" vertical="center"/>
    </xf>
    <xf numFmtId="177" fontId="22" fillId="0" borderId="0" xfId="0" applyNumberFormat="1" applyFont="1" applyBorder="1" applyAlignment="1">
      <alignment horizontal="distributed" vertical="center"/>
    </xf>
    <xf numFmtId="177" fontId="22" fillId="0" borderId="10" xfId="0" applyNumberFormat="1" applyFont="1" applyFill="1" applyBorder="1" applyAlignment="1">
      <alignment horizontal="right" vertical="center"/>
    </xf>
    <xf numFmtId="187" fontId="22" fillId="0" borderId="10" xfId="0" applyNumberFormat="1" applyFont="1" applyFill="1" applyBorder="1" applyAlignment="1">
      <alignment horizontal="right" vertical="center"/>
    </xf>
    <xf numFmtId="177" fontId="22" fillId="0" borderId="0" xfId="0" applyNumberFormat="1" applyFont="1" applyFill="1" applyBorder="1" applyAlignment="1">
      <alignment horizontal="right" vertical="center"/>
    </xf>
    <xf numFmtId="182" fontId="22" fillId="0" borderId="17" xfId="0" applyNumberFormat="1" applyFont="1" applyFill="1" applyBorder="1" applyAlignment="1">
      <alignment horizontal="center" vertical="center"/>
    </xf>
    <xf numFmtId="177" fontId="22" fillId="0" borderId="0" xfId="0" applyNumberFormat="1" applyFont="1" applyFill="1" applyBorder="1" applyAlignment="1">
      <alignment horizontal="distributed" vertical="center"/>
    </xf>
    <xf numFmtId="187" fontId="22" fillId="0" borderId="12" xfId="0" applyNumberFormat="1" applyFont="1" applyFill="1" applyBorder="1" applyAlignment="1">
      <alignment horizontal="right" vertical="center"/>
    </xf>
    <xf numFmtId="177" fontId="22" fillId="0" borderId="0" xfId="48" applyNumberFormat="1" applyFont="1" applyBorder="1" applyAlignment="1">
      <alignment horizontal="right" vertical="center"/>
    </xf>
    <xf numFmtId="176" fontId="22" fillId="0" borderId="0" xfId="0" applyNumberFormat="1" applyFont="1" applyFill="1" applyBorder="1" applyAlignment="1">
      <alignment horizontal="right" vertical="center"/>
    </xf>
    <xf numFmtId="182" fontId="22" fillId="0" borderId="0" xfId="0" applyNumberFormat="1" applyFont="1" applyBorder="1" applyAlignment="1">
      <alignment horizontal="center" vertical="center"/>
    </xf>
    <xf numFmtId="177" fontId="22" fillId="0" borderId="0" xfId="48" applyNumberFormat="1" applyFont="1" applyFill="1" applyBorder="1" applyAlignment="1">
      <alignment horizontal="right" vertical="center"/>
    </xf>
    <xf numFmtId="184" fontId="22" fillId="0" borderId="0" xfId="0" applyNumberFormat="1" applyFont="1" applyBorder="1" applyAlignment="1">
      <alignment horizontal="right" vertical="center"/>
    </xf>
    <xf numFmtId="187" fontId="22" fillId="0" borderId="0" xfId="0" applyNumberFormat="1" applyFont="1" applyBorder="1" applyAlignment="1">
      <alignment horizontal="right" vertical="center"/>
    </xf>
    <xf numFmtId="188" fontId="22" fillId="0" borderId="0" xfId="0" applyNumberFormat="1" applyFont="1" applyBorder="1" applyAlignment="1">
      <alignment horizontal="right" vertical="center"/>
    </xf>
    <xf numFmtId="186" fontId="22" fillId="0" borderId="0" xfId="0" applyNumberFormat="1" applyFont="1" applyBorder="1" applyAlignment="1">
      <alignment horizontal="right" vertical="center"/>
    </xf>
    <xf numFmtId="187" fontId="22" fillId="0" borderId="0" xfId="0" applyNumberFormat="1" applyFont="1" applyFill="1" applyBorder="1" applyAlignment="1">
      <alignment horizontal="right" vertical="center"/>
    </xf>
    <xf numFmtId="177" fontId="22" fillId="0" borderId="12" xfId="0" applyNumberFormat="1" applyFont="1" applyFill="1" applyBorder="1" applyAlignment="1">
      <alignment horizontal="right" vertical="center"/>
    </xf>
    <xf numFmtId="177" fontId="22" fillId="0" borderId="17" xfId="0" applyNumberFormat="1" applyFont="1" applyFill="1" applyBorder="1" applyAlignment="1">
      <alignment horizontal="right" vertical="center"/>
    </xf>
    <xf numFmtId="182" fontId="22" fillId="0" borderId="0" xfId="0" applyNumberFormat="1" applyFont="1" applyFill="1" applyBorder="1" applyAlignment="1">
      <alignment horizontal="center" vertical="center"/>
    </xf>
    <xf numFmtId="182" fontId="22" fillId="0" borderId="11" xfId="0" applyNumberFormat="1" applyFont="1" applyBorder="1" applyAlignment="1">
      <alignment horizontal="center" vertical="center"/>
    </xf>
    <xf numFmtId="177" fontId="22" fillId="0" borderId="16" xfId="0" applyNumberFormat="1" applyFont="1" applyFill="1" applyBorder="1" applyAlignment="1">
      <alignment horizontal="right" vertical="center"/>
    </xf>
    <xf numFmtId="187" fontId="22" fillId="0" borderId="17" xfId="0" applyNumberFormat="1" applyFont="1" applyFill="1" applyBorder="1" applyAlignment="1">
      <alignment horizontal="right" vertical="center"/>
    </xf>
    <xf numFmtId="187" fontId="22" fillId="0" borderId="16" xfId="0" applyNumberFormat="1" applyFont="1" applyFill="1" applyBorder="1" applyAlignment="1">
      <alignment horizontal="right" vertical="center"/>
    </xf>
    <xf numFmtId="185" fontId="22" fillId="0" borderId="18" xfId="0" applyNumberFormat="1" applyFont="1" applyBorder="1" applyAlignment="1">
      <alignment horizontal="right" vertical="center"/>
    </xf>
    <xf numFmtId="185" fontId="22" fillId="0" borderId="19" xfId="0" applyNumberFormat="1" applyFont="1" applyBorder="1" applyAlignment="1">
      <alignment horizontal="right" vertical="center"/>
    </xf>
    <xf numFmtId="185" fontId="22" fillId="0" borderId="20" xfId="0" applyNumberFormat="1" applyFont="1" applyBorder="1" applyAlignment="1">
      <alignment horizontal="right" vertical="center"/>
    </xf>
    <xf numFmtId="185" fontId="22" fillId="0" borderId="0" xfId="0" applyNumberFormat="1" applyFont="1" applyBorder="1" applyAlignment="1">
      <alignment horizontal="right" vertical="center"/>
    </xf>
    <xf numFmtId="185" fontId="22" fillId="0" borderId="21" xfId="0" applyNumberFormat="1" applyFont="1" applyBorder="1" applyAlignment="1">
      <alignment horizontal="right" vertical="center"/>
    </xf>
    <xf numFmtId="185" fontId="22" fillId="0" borderId="21" xfId="48" applyNumberFormat="1" applyFont="1" applyBorder="1" applyAlignment="1">
      <alignment horizontal="right" vertical="center"/>
    </xf>
    <xf numFmtId="177" fontId="3" fillId="0" borderId="0" xfId="0" applyNumberFormat="1" applyFont="1" applyFill="1" applyAlignment="1">
      <alignment/>
    </xf>
    <xf numFmtId="177" fontId="3" fillId="0" borderId="12" xfId="0" applyNumberFormat="1" applyFont="1" applyFill="1" applyBorder="1" applyAlignment="1">
      <alignment horizontal="righ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181" fontId="3" fillId="0" borderId="0" xfId="0" applyNumberFormat="1" applyFont="1" applyBorder="1" applyAlignment="1">
      <alignment/>
    </xf>
    <xf numFmtId="180" fontId="22" fillId="0" borderId="13" xfId="0" applyNumberFormat="1" applyFont="1" applyFill="1" applyBorder="1" applyAlignment="1">
      <alignment horizontal="center" vertical="center"/>
    </xf>
    <xf numFmtId="180" fontId="24" fillId="0" borderId="0" xfId="0" applyNumberFormat="1" applyFont="1" applyFill="1" applyAlignment="1">
      <alignment/>
    </xf>
    <xf numFmtId="180" fontId="22" fillId="0" borderId="0" xfId="0" applyNumberFormat="1" applyFont="1" applyFill="1" applyBorder="1" applyAlignment="1">
      <alignment horizontal="center" vertical="center"/>
    </xf>
    <xf numFmtId="177" fontId="3" fillId="0" borderId="21" xfId="0" applyNumberFormat="1" applyFont="1" applyFill="1" applyBorder="1" applyAlignment="1">
      <alignment horizontal="right" vertical="center"/>
    </xf>
    <xf numFmtId="187" fontId="3" fillId="0" borderId="0" xfId="0" applyNumberFormat="1" applyFont="1" applyFill="1" applyBorder="1" applyAlignment="1">
      <alignment horizontal="right" vertical="center"/>
    </xf>
    <xf numFmtId="177" fontId="22" fillId="0" borderId="21" xfId="0" applyNumberFormat="1" applyFont="1" applyFill="1" applyBorder="1" applyAlignment="1">
      <alignment horizontal="right" vertical="center"/>
    </xf>
    <xf numFmtId="187" fontId="22" fillId="0" borderId="21" xfId="0" applyNumberFormat="1" applyFont="1" applyFill="1" applyBorder="1" applyAlignment="1">
      <alignment horizontal="right" vertical="center"/>
    </xf>
    <xf numFmtId="187" fontId="22" fillId="0" borderId="10" xfId="0" applyNumberFormat="1" applyFont="1" applyFill="1" applyBorder="1" applyAlignment="1">
      <alignment horizontal="right" vertical="center" readingOrder="2"/>
    </xf>
    <xf numFmtId="180" fontId="22" fillId="0" borderId="0" xfId="0" applyNumberFormat="1" applyFont="1" applyFill="1" applyAlignment="1">
      <alignment/>
    </xf>
    <xf numFmtId="187" fontId="22" fillId="0" borderId="18" xfId="0" applyNumberFormat="1" applyFont="1" applyFill="1" applyBorder="1" applyAlignment="1">
      <alignment horizontal="right" vertical="center"/>
    </xf>
    <xf numFmtId="177" fontId="3" fillId="0" borderId="17" xfId="0" applyNumberFormat="1" applyFont="1" applyFill="1" applyBorder="1" applyAlignment="1">
      <alignment horizontal="right" vertical="center"/>
    </xf>
    <xf numFmtId="182" fontId="3" fillId="0" borderId="0" xfId="0" applyNumberFormat="1" applyFont="1" applyFill="1" applyBorder="1" applyAlignment="1">
      <alignment horizontal="center" vertical="center"/>
    </xf>
    <xf numFmtId="180" fontId="3" fillId="0" borderId="0" xfId="0" applyNumberFormat="1" applyFont="1" applyFill="1" applyBorder="1" applyAlignment="1">
      <alignment horizontal="left" vertical="center"/>
    </xf>
    <xf numFmtId="177" fontId="0" fillId="0" borderId="0" xfId="0" applyNumberFormat="1" applyFill="1" applyAlignment="1">
      <alignment/>
    </xf>
    <xf numFmtId="182" fontId="22" fillId="0" borderId="0" xfId="0" applyNumberFormat="1" applyFont="1" applyBorder="1" applyAlignment="1">
      <alignment horizontal="left" vertical="center" indent="1"/>
    </xf>
    <xf numFmtId="177" fontId="22" fillId="0" borderId="0" xfId="0" applyNumberFormat="1" applyFont="1" applyBorder="1" applyAlignment="1">
      <alignment horizontal="left" vertical="center" indent="1"/>
    </xf>
    <xf numFmtId="176" fontId="22" fillId="0" borderId="0" xfId="0" applyNumberFormat="1" applyFont="1" applyBorder="1" applyAlignment="1">
      <alignment horizontal="left" vertical="center" indent="1"/>
    </xf>
    <xf numFmtId="177" fontId="22" fillId="0" borderId="0" xfId="48" applyNumberFormat="1" applyFont="1" applyBorder="1" applyAlignment="1">
      <alignment horizontal="left" vertical="center" indent="1"/>
    </xf>
    <xf numFmtId="176" fontId="22" fillId="0" borderId="0" xfId="0" applyNumberFormat="1" applyFont="1" applyFill="1" applyBorder="1" applyAlignment="1">
      <alignment horizontal="left" vertical="center" indent="1"/>
    </xf>
    <xf numFmtId="184" fontId="22" fillId="0" borderId="0" xfId="0" applyNumberFormat="1" applyFont="1" applyBorder="1" applyAlignment="1">
      <alignment horizontal="left" vertical="center" indent="1"/>
    </xf>
    <xf numFmtId="187" fontId="22" fillId="0" borderId="0" xfId="0" applyNumberFormat="1" applyFont="1" applyBorder="1" applyAlignment="1">
      <alignment horizontal="left" vertical="center" indent="1"/>
    </xf>
    <xf numFmtId="186" fontId="22" fillId="0" borderId="0" xfId="0" applyNumberFormat="1" applyFont="1" applyBorder="1" applyAlignment="1">
      <alignment horizontal="left" vertical="center" indent="1"/>
    </xf>
    <xf numFmtId="180" fontId="4" fillId="0" borderId="0" xfId="0" applyNumberFormat="1" applyFont="1" applyFill="1" applyBorder="1" applyAlignment="1">
      <alignment vertical="center"/>
    </xf>
    <xf numFmtId="180"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177" fontId="22" fillId="0" borderId="14" xfId="0" applyNumberFormat="1" applyFont="1" applyFill="1" applyBorder="1" applyAlignment="1">
      <alignment horizontal="center" vertical="center" wrapText="1"/>
    </xf>
    <xf numFmtId="177" fontId="22" fillId="0" borderId="14" xfId="0" applyNumberFormat="1" applyFont="1" applyFill="1" applyBorder="1" applyAlignment="1">
      <alignment horizontal="center" vertical="center"/>
    </xf>
    <xf numFmtId="180" fontId="22" fillId="0" borderId="0" xfId="0" applyNumberFormat="1" applyFont="1" applyFill="1" applyBorder="1" applyAlignment="1">
      <alignment horizontal="distributed" vertical="center"/>
    </xf>
    <xf numFmtId="180" fontId="22" fillId="0" borderId="13" xfId="0" applyNumberFormat="1" applyFont="1" applyFill="1" applyBorder="1" applyAlignment="1">
      <alignment horizontal="distributed" vertical="center"/>
    </xf>
    <xf numFmtId="180" fontId="22" fillId="0" borderId="18" xfId="0" applyNumberFormat="1" applyFont="1" applyFill="1" applyBorder="1" applyAlignment="1">
      <alignment horizontal="center" vertical="center"/>
    </xf>
    <xf numFmtId="177" fontId="22" fillId="0" borderId="11" xfId="0" applyNumberFormat="1" applyFont="1" applyFill="1" applyBorder="1" applyAlignment="1">
      <alignment horizontal="distributed" vertical="center"/>
    </xf>
    <xf numFmtId="180" fontId="22" fillId="0" borderId="15" xfId="0" applyNumberFormat="1" applyFont="1" applyFill="1" applyBorder="1" applyAlignment="1">
      <alignment horizontal="center" vertical="center"/>
    </xf>
    <xf numFmtId="182" fontId="22" fillId="0" borderId="16" xfId="0" applyNumberFormat="1" applyFont="1" applyFill="1" applyBorder="1" applyAlignment="1">
      <alignment horizontal="center" vertical="center"/>
    </xf>
    <xf numFmtId="180" fontId="22" fillId="0" borderId="0" xfId="0" applyNumberFormat="1" applyFont="1" applyFill="1" applyBorder="1" applyAlignment="1">
      <alignment vertical="center"/>
    </xf>
    <xf numFmtId="177" fontId="22" fillId="0" borderId="0" xfId="0" applyNumberFormat="1" applyFont="1" applyFill="1" applyBorder="1" applyAlignment="1">
      <alignment vertical="center"/>
    </xf>
    <xf numFmtId="177" fontId="24" fillId="0" borderId="0" xfId="0" applyNumberFormat="1" applyFont="1" applyFill="1" applyAlignment="1">
      <alignment/>
    </xf>
    <xf numFmtId="180" fontId="24" fillId="0" borderId="0" xfId="0" applyNumberFormat="1" applyFont="1" applyFill="1" applyBorder="1" applyAlignment="1">
      <alignment/>
    </xf>
    <xf numFmtId="180" fontId="0" fillId="0" borderId="0" xfId="0" applyNumberFormat="1" applyFill="1" applyBorder="1" applyAlignment="1">
      <alignment/>
    </xf>
    <xf numFmtId="177" fontId="3" fillId="0" borderId="14"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180" fontId="3" fillId="0" borderId="13" xfId="0" applyNumberFormat="1" applyFont="1" applyFill="1" applyBorder="1" applyAlignment="1">
      <alignment horizontal="distributed" vertical="center"/>
    </xf>
    <xf numFmtId="177" fontId="3" fillId="0" borderId="18" xfId="0" applyNumberFormat="1" applyFont="1" applyFill="1" applyBorder="1" applyAlignment="1">
      <alignment horizontal="right" vertical="center"/>
    </xf>
    <xf numFmtId="183" fontId="3" fillId="0" borderId="0" xfId="0" applyNumberFormat="1" applyFont="1" applyFill="1" applyBorder="1" applyAlignment="1">
      <alignment horizontal="center" vertical="center"/>
    </xf>
    <xf numFmtId="180" fontId="3" fillId="0" borderId="0" xfId="0" applyNumberFormat="1" applyFont="1" applyFill="1" applyBorder="1" applyAlignment="1">
      <alignment horizontal="left" vertical="center" wrapText="1"/>
    </xf>
    <xf numFmtId="183" fontId="3" fillId="0" borderId="11" xfId="0" applyNumberFormat="1" applyFont="1" applyFill="1" applyBorder="1" applyAlignment="1">
      <alignment horizontal="center" vertical="center"/>
    </xf>
    <xf numFmtId="180" fontId="3" fillId="0" borderId="11" xfId="0" applyNumberFormat="1" applyFont="1" applyFill="1" applyBorder="1" applyAlignment="1">
      <alignment horizontal="left" vertical="center"/>
    </xf>
    <xf numFmtId="180" fontId="3" fillId="0" borderId="15" xfId="0" applyNumberFormat="1" applyFont="1" applyFill="1" applyBorder="1" applyAlignment="1">
      <alignment horizontal="center" vertical="center"/>
    </xf>
    <xf numFmtId="177" fontId="3" fillId="0" borderId="16" xfId="0" applyNumberFormat="1" applyFont="1" applyFill="1" applyBorder="1" applyAlignment="1">
      <alignment horizontal="right" vertical="center"/>
    </xf>
    <xf numFmtId="180" fontId="3" fillId="0" borderId="0" xfId="0" applyNumberFormat="1" applyFont="1" applyFill="1" applyBorder="1" applyAlignment="1">
      <alignment horizontal="left" vertical="center" indent="1"/>
    </xf>
    <xf numFmtId="177" fontId="3" fillId="0" borderId="0" xfId="0" applyNumberFormat="1" applyFont="1" applyFill="1" applyBorder="1" applyAlignment="1">
      <alignment horizontal="left" vertical="center" indent="1"/>
    </xf>
    <xf numFmtId="180" fontId="3" fillId="0" borderId="0" xfId="0" applyNumberFormat="1" applyFont="1" applyFill="1" applyAlignment="1">
      <alignment horizontal="left" indent="1"/>
    </xf>
    <xf numFmtId="180" fontId="3" fillId="0" borderId="0" xfId="0" applyNumberFormat="1" applyFont="1" applyFill="1" applyBorder="1" applyAlignment="1">
      <alignment/>
    </xf>
    <xf numFmtId="177" fontId="3" fillId="0" borderId="0" xfId="0" applyNumberFormat="1" applyFont="1" applyFill="1" applyBorder="1" applyAlignment="1">
      <alignment/>
    </xf>
    <xf numFmtId="177" fontId="23" fillId="0" borderId="0" xfId="0" applyNumberFormat="1" applyFont="1" applyFill="1" applyBorder="1" applyAlignment="1">
      <alignment horizontal="center" vertical="center"/>
    </xf>
    <xf numFmtId="180" fontId="3" fillId="0" borderId="19" xfId="0" applyNumberFormat="1" applyFont="1" applyFill="1" applyBorder="1" applyAlignment="1">
      <alignment horizontal="center" vertical="center"/>
    </xf>
    <xf numFmtId="182" fontId="3" fillId="0" borderId="11" xfId="0" applyNumberFormat="1" applyFont="1" applyFill="1" applyBorder="1" applyAlignment="1">
      <alignment horizontal="center" vertical="center"/>
    </xf>
    <xf numFmtId="177" fontId="0" fillId="0" borderId="0" xfId="0" applyNumberFormat="1" applyFill="1" applyBorder="1" applyAlignment="1">
      <alignment horizontal="left" indent="1"/>
    </xf>
    <xf numFmtId="180" fontId="0" fillId="0" borderId="0" xfId="0" applyNumberFormat="1" applyFill="1" applyAlignment="1">
      <alignment horizontal="left" indent="1"/>
    </xf>
    <xf numFmtId="177" fontId="0" fillId="0" borderId="0" xfId="0" applyNumberFormat="1" applyFill="1" applyBorder="1" applyAlignment="1">
      <alignment/>
    </xf>
    <xf numFmtId="187" fontId="3" fillId="0" borderId="0" xfId="0" applyNumberFormat="1" applyFont="1" applyFill="1" applyBorder="1" applyAlignment="1">
      <alignment horizontal="center" vertical="center"/>
    </xf>
    <xf numFmtId="187" fontId="3" fillId="0" borderId="0" xfId="0" applyNumberFormat="1" applyFont="1" applyFill="1" applyAlignment="1">
      <alignment/>
    </xf>
    <xf numFmtId="180" fontId="22" fillId="0" borderId="20" xfId="0" applyNumberFormat="1" applyFont="1" applyFill="1" applyBorder="1" applyAlignment="1">
      <alignment horizontal="center" vertical="center"/>
    </xf>
    <xf numFmtId="177" fontId="22" fillId="0" borderId="18" xfId="0" applyNumberFormat="1" applyFont="1" applyFill="1" applyBorder="1" applyAlignment="1">
      <alignment horizontal="right" vertical="center"/>
    </xf>
    <xf numFmtId="182" fontId="22" fillId="0" borderId="11" xfId="0" applyNumberFormat="1" applyFont="1" applyFill="1" applyBorder="1" applyAlignment="1">
      <alignment horizontal="center" vertical="center"/>
    </xf>
    <xf numFmtId="187" fontId="22" fillId="0" borderId="0" xfId="0" applyNumberFormat="1" applyFont="1" applyFill="1" applyBorder="1" applyAlignment="1">
      <alignment vertical="center"/>
    </xf>
    <xf numFmtId="180" fontId="22" fillId="0" borderId="0" xfId="0" applyNumberFormat="1" applyFont="1" applyFill="1" applyBorder="1" applyAlignment="1">
      <alignment/>
    </xf>
    <xf numFmtId="177" fontId="22" fillId="0" borderId="0" xfId="0" applyNumberFormat="1" applyFont="1" applyFill="1" applyAlignment="1">
      <alignment/>
    </xf>
    <xf numFmtId="187" fontId="22" fillId="0" borderId="0" xfId="0" applyNumberFormat="1" applyFont="1" applyFill="1" applyAlignment="1">
      <alignment/>
    </xf>
    <xf numFmtId="187" fontId="22" fillId="0" borderId="0" xfId="0" applyNumberFormat="1" applyFont="1" applyFill="1" applyBorder="1" applyAlignment="1">
      <alignment/>
    </xf>
    <xf numFmtId="187" fontId="3" fillId="0" borderId="0" xfId="0" applyNumberFormat="1" applyFont="1" applyFill="1" applyBorder="1" applyAlignment="1">
      <alignment/>
    </xf>
    <xf numFmtId="177" fontId="3" fillId="0" borderId="13" xfId="0" applyNumberFormat="1" applyFont="1" applyFill="1" applyBorder="1" applyAlignment="1">
      <alignment horizontal="center" vertical="center" wrapText="1"/>
    </xf>
    <xf numFmtId="182" fontId="3" fillId="0" borderId="13" xfId="0" applyNumberFormat="1" applyFont="1" applyFill="1" applyBorder="1" applyAlignment="1">
      <alignment horizontal="center" vertical="center"/>
    </xf>
    <xf numFmtId="182" fontId="3" fillId="0" borderId="15" xfId="0" applyNumberFormat="1" applyFont="1" applyFill="1" applyBorder="1" applyAlignment="1">
      <alignment horizontal="center" vertical="center"/>
    </xf>
    <xf numFmtId="0" fontId="26" fillId="0" borderId="0" xfId="73" applyFont="1">
      <alignment vertical="center"/>
      <protection/>
    </xf>
    <xf numFmtId="0" fontId="26" fillId="0" borderId="13" xfId="73" applyFont="1" applyBorder="1">
      <alignment vertical="center"/>
      <protection/>
    </xf>
    <xf numFmtId="0" fontId="25" fillId="0" borderId="0" xfId="73" applyFont="1">
      <alignment vertical="center"/>
      <protection/>
    </xf>
    <xf numFmtId="181" fontId="3" fillId="0" borderId="0" xfId="0" applyNumberFormat="1" applyFont="1" applyFill="1" applyBorder="1" applyAlignment="1">
      <alignment/>
    </xf>
    <xf numFmtId="181" fontId="3" fillId="0" borderId="0" xfId="0" applyNumberFormat="1" applyFont="1" applyFill="1" applyAlignment="1">
      <alignment/>
    </xf>
    <xf numFmtId="181" fontId="3" fillId="0" borderId="22" xfId="0" applyNumberFormat="1" applyFont="1" applyFill="1" applyBorder="1" applyAlignment="1">
      <alignment horizontal="center" vertical="center"/>
    </xf>
    <xf numFmtId="181" fontId="3" fillId="0" borderId="0" xfId="0" applyNumberFormat="1" applyFont="1" applyFill="1" applyBorder="1" applyAlignment="1">
      <alignment vertical="center"/>
    </xf>
    <xf numFmtId="181" fontId="3" fillId="0" borderId="0" xfId="0" applyNumberFormat="1" applyFont="1" applyFill="1" applyBorder="1" applyAlignment="1">
      <alignment horizontal="center" vertical="center"/>
    </xf>
    <xf numFmtId="181" fontId="4" fillId="0" borderId="0" xfId="0" applyNumberFormat="1" applyFont="1" applyFill="1" applyBorder="1" applyAlignment="1">
      <alignment/>
    </xf>
    <xf numFmtId="0" fontId="3" fillId="0" borderId="22" xfId="0" applyFont="1" applyBorder="1" applyAlignment="1">
      <alignment horizontal="center" vertical="center" wrapText="1"/>
    </xf>
    <xf numFmtId="0" fontId="3" fillId="0" borderId="0" xfId="0" applyFont="1" applyAlignment="1">
      <alignment vertical="center"/>
    </xf>
    <xf numFmtId="177" fontId="22" fillId="0" borderId="17" xfId="0" applyNumberFormat="1" applyFont="1" applyBorder="1" applyAlignment="1">
      <alignment vertical="center"/>
    </xf>
    <xf numFmtId="177" fontId="22" fillId="0" borderId="10" xfId="0" applyNumberFormat="1" applyFont="1" applyFill="1" applyBorder="1" applyAlignment="1">
      <alignment vertical="center"/>
    </xf>
    <xf numFmtId="190" fontId="22" fillId="0" borderId="10" xfId="0" applyNumberFormat="1" applyFont="1" applyFill="1" applyBorder="1" applyAlignment="1">
      <alignment horizontal="right" vertical="center"/>
    </xf>
    <xf numFmtId="187" fontId="22" fillId="0" borderId="11" xfId="0" applyNumberFormat="1" applyFont="1" applyFill="1" applyBorder="1" applyAlignment="1">
      <alignment horizontal="right" vertical="center"/>
    </xf>
    <xf numFmtId="187" fontId="22" fillId="0" borderId="0" xfId="0" applyNumberFormat="1" applyFont="1" applyFill="1" applyBorder="1" applyAlignment="1">
      <alignment horizontal="center" vertical="center" wrapText="1"/>
    </xf>
    <xf numFmtId="187" fontId="22" fillId="0" borderId="0" xfId="0" applyNumberFormat="1" applyFont="1" applyFill="1" applyBorder="1" applyAlignment="1">
      <alignment horizontal="center" vertical="center"/>
    </xf>
    <xf numFmtId="177" fontId="22" fillId="21" borderId="10" xfId="0" applyNumberFormat="1" applyFont="1" applyFill="1" applyBorder="1" applyAlignment="1">
      <alignment horizontal="right" vertical="center"/>
    </xf>
    <xf numFmtId="177" fontId="22" fillId="21" borderId="12" xfId="0" applyNumberFormat="1" applyFont="1" applyFill="1" applyBorder="1" applyAlignment="1">
      <alignment horizontal="right" vertical="center"/>
    </xf>
    <xf numFmtId="177" fontId="24" fillId="0" borderId="10" xfId="0" applyNumberFormat="1" applyFont="1" applyFill="1" applyBorder="1" applyAlignment="1">
      <alignment horizontal="right" vertical="center"/>
    </xf>
    <xf numFmtId="177" fontId="22" fillId="24" borderId="0" xfId="0" applyNumberFormat="1" applyFont="1" applyFill="1" applyBorder="1" applyAlignment="1">
      <alignment horizontal="right" vertical="center"/>
    </xf>
    <xf numFmtId="177" fontId="22" fillId="24" borderId="16" xfId="0" applyNumberFormat="1" applyFont="1" applyFill="1" applyBorder="1" applyAlignment="1">
      <alignment horizontal="right" vertical="center"/>
    </xf>
    <xf numFmtId="176" fontId="22" fillId="0" borderId="22" xfId="0" applyNumberFormat="1" applyFont="1" applyBorder="1" applyAlignment="1">
      <alignment horizontal="center" vertical="center" wrapText="1"/>
    </xf>
    <xf numFmtId="177" fontId="22" fillId="0" borderId="0" xfId="0" applyNumberFormat="1" applyFont="1" applyFill="1" applyBorder="1" applyAlignment="1">
      <alignment horizontal="center" vertical="center"/>
    </xf>
    <xf numFmtId="186" fontId="3" fillId="0" borderId="0" xfId="0" applyNumberFormat="1" applyFont="1" applyBorder="1" applyAlignment="1">
      <alignment/>
    </xf>
    <xf numFmtId="180" fontId="4" fillId="0" borderId="0" xfId="0" applyNumberFormat="1" applyFont="1" applyFill="1" applyAlignment="1">
      <alignment vertical="center"/>
    </xf>
    <xf numFmtId="180" fontId="4" fillId="0" borderId="0" xfId="0" applyNumberFormat="1" applyFont="1" applyFill="1" applyAlignment="1">
      <alignment/>
    </xf>
    <xf numFmtId="182" fontId="28" fillId="0" borderId="0" xfId="0" applyNumberFormat="1" applyFont="1" applyBorder="1" applyAlignment="1">
      <alignment vertical="center"/>
    </xf>
    <xf numFmtId="187" fontId="22" fillId="0" borderId="22" xfId="0" applyNumberFormat="1" applyFont="1" applyBorder="1" applyAlignment="1">
      <alignment horizontal="center" vertical="center" wrapText="1"/>
    </xf>
    <xf numFmtId="177" fontId="22" fillId="0" borderId="19" xfId="0" applyNumberFormat="1" applyFont="1" applyBorder="1" applyAlignment="1">
      <alignment horizontal="right" vertical="center"/>
    </xf>
    <xf numFmtId="177" fontId="22" fillId="0" borderId="21" xfId="0" applyNumberFormat="1" applyFont="1" applyBorder="1" applyAlignment="1">
      <alignment horizontal="right" vertical="center"/>
    </xf>
    <xf numFmtId="0" fontId="22" fillId="0" borderId="0" xfId="0" applyFont="1" applyAlignment="1">
      <alignment/>
    </xf>
    <xf numFmtId="0" fontId="22" fillId="0" borderId="19" xfId="0" applyFont="1" applyBorder="1" applyAlignment="1">
      <alignment horizontal="right" vertical="center"/>
    </xf>
    <xf numFmtId="176" fontId="22" fillId="0" borderId="0" xfId="0" applyNumberFormat="1" applyFont="1" applyAlignment="1">
      <alignment vertical="center"/>
    </xf>
    <xf numFmtId="0" fontId="22" fillId="0" borderId="0" xfId="0" applyFont="1" applyBorder="1" applyAlignment="1">
      <alignment horizontal="right" vertical="center"/>
    </xf>
    <xf numFmtId="181" fontId="22" fillId="0" borderId="19" xfId="0" applyNumberFormat="1" applyFont="1" applyFill="1" applyBorder="1" applyAlignment="1">
      <alignment horizontal="right" vertical="center"/>
    </xf>
    <xf numFmtId="181" fontId="22" fillId="0" borderId="0" xfId="0" applyNumberFormat="1" applyFont="1" applyFill="1" applyAlignment="1">
      <alignment/>
    </xf>
    <xf numFmtId="182" fontId="29" fillId="0" borderId="0" xfId="0" applyNumberFormat="1" applyFont="1" applyBorder="1" applyAlignment="1">
      <alignment vertical="center"/>
    </xf>
    <xf numFmtId="177" fontId="30" fillId="0" borderId="0" xfId="0" applyNumberFormat="1" applyFont="1" applyBorder="1" applyAlignment="1">
      <alignment vertical="center"/>
    </xf>
    <xf numFmtId="177" fontId="30" fillId="0" borderId="0" xfId="0" applyNumberFormat="1" applyFont="1" applyBorder="1" applyAlignment="1">
      <alignment horizontal="center" vertical="center"/>
    </xf>
    <xf numFmtId="176" fontId="30" fillId="0" borderId="0" xfId="0" applyNumberFormat="1" applyFont="1" applyBorder="1" applyAlignment="1">
      <alignment horizontal="center" vertical="center"/>
    </xf>
    <xf numFmtId="177" fontId="30" fillId="0" borderId="0" xfId="48" applyNumberFormat="1" applyFont="1" applyBorder="1" applyAlignment="1">
      <alignment horizontal="center" vertical="center"/>
    </xf>
    <xf numFmtId="180" fontId="30" fillId="0" borderId="0" xfId="0" applyNumberFormat="1" applyFont="1" applyFill="1" applyBorder="1" applyAlignment="1">
      <alignment vertical="center"/>
    </xf>
    <xf numFmtId="177" fontId="30" fillId="0" borderId="0" xfId="0" applyNumberFormat="1" applyFont="1" applyFill="1" applyBorder="1" applyAlignment="1">
      <alignment horizontal="center" vertical="center"/>
    </xf>
    <xf numFmtId="184" fontId="30" fillId="0" borderId="0" xfId="0" applyNumberFormat="1" applyFont="1" applyBorder="1" applyAlignment="1">
      <alignment horizontal="center" vertical="center"/>
    </xf>
    <xf numFmtId="187" fontId="30" fillId="0" borderId="0" xfId="0" applyNumberFormat="1" applyFont="1" applyBorder="1" applyAlignment="1">
      <alignment horizontal="center" vertical="center"/>
    </xf>
    <xf numFmtId="188" fontId="30" fillId="0" borderId="0" xfId="0" applyNumberFormat="1" applyFont="1" applyBorder="1" applyAlignment="1">
      <alignment horizontal="center" vertical="center"/>
    </xf>
    <xf numFmtId="186" fontId="30" fillId="0" borderId="0" xfId="0" applyNumberFormat="1" applyFont="1" applyBorder="1" applyAlignment="1">
      <alignment horizontal="center" vertical="center"/>
    </xf>
    <xf numFmtId="0" fontId="30" fillId="0" borderId="0" xfId="0" applyFont="1" applyAlignment="1">
      <alignment/>
    </xf>
    <xf numFmtId="176" fontId="30" fillId="0" borderId="0" xfId="0" applyNumberFormat="1" applyFont="1" applyAlignment="1">
      <alignment vertical="center"/>
    </xf>
    <xf numFmtId="177" fontId="30" fillId="0" borderId="0" xfId="0" applyNumberFormat="1" applyFont="1" applyAlignment="1">
      <alignment vertical="center"/>
    </xf>
    <xf numFmtId="181" fontId="29" fillId="0" borderId="0" xfId="0" applyNumberFormat="1" applyFont="1" applyFill="1" applyBorder="1" applyAlignment="1">
      <alignment vertical="center"/>
    </xf>
    <xf numFmtId="181" fontId="29" fillId="0" borderId="0" xfId="0" applyNumberFormat="1" applyFont="1" applyFill="1" applyAlignment="1">
      <alignment vertical="center"/>
    </xf>
    <xf numFmtId="176" fontId="30" fillId="0" borderId="0" xfId="0" applyNumberFormat="1" applyFont="1" applyFill="1" applyBorder="1" applyAlignment="1">
      <alignment horizontal="center" vertical="center"/>
    </xf>
    <xf numFmtId="182" fontId="28"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22" fillId="0" borderId="0" xfId="0" applyNumberFormat="1" applyFont="1" applyFill="1" applyBorder="1" applyAlignment="1">
      <alignment horizontal="center" vertical="center"/>
    </xf>
    <xf numFmtId="185" fontId="22" fillId="0" borderId="0" xfId="0" applyNumberFormat="1" applyFont="1" applyFill="1" applyBorder="1" applyAlignment="1">
      <alignment horizontal="right" vertical="center"/>
    </xf>
    <xf numFmtId="186" fontId="3" fillId="0" borderId="0" xfId="0" applyNumberFormat="1" applyFont="1" applyFill="1" applyBorder="1" applyAlignment="1">
      <alignment horizontal="center" vertical="center"/>
    </xf>
    <xf numFmtId="176" fontId="3" fillId="0" borderId="0" xfId="0" applyNumberFormat="1" applyFont="1" applyFill="1" applyBorder="1" applyAlignment="1">
      <alignment vertical="center"/>
    </xf>
    <xf numFmtId="181" fontId="22" fillId="0" borderId="18"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2" fillId="0" borderId="0" xfId="0" applyNumberFormat="1" applyFont="1" applyBorder="1" applyAlignment="1">
      <alignment vertical="center"/>
    </xf>
    <xf numFmtId="180" fontId="24" fillId="0" borderId="0" xfId="0" applyNumberFormat="1" applyFont="1" applyFill="1" applyAlignment="1">
      <alignment vertical="center"/>
    </xf>
    <xf numFmtId="191" fontId="26" fillId="0" borderId="13" xfId="48" applyNumberFormat="1" applyFont="1" applyBorder="1" applyAlignment="1">
      <alignment horizontal="right" vertical="center"/>
    </xf>
    <xf numFmtId="191" fontId="26" fillId="0" borderId="15" xfId="48" applyNumberFormat="1" applyFont="1" applyBorder="1" applyAlignment="1">
      <alignment horizontal="right" vertical="center"/>
    </xf>
    <xf numFmtId="191" fontId="26" fillId="0" borderId="20" xfId="48" applyNumberFormat="1" applyFont="1" applyBorder="1" applyAlignment="1">
      <alignment horizontal="right" vertical="center"/>
    </xf>
    <xf numFmtId="191" fontId="22" fillId="0" borderId="10" xfId="0" applyNumberFormat="1" applyFont="1" applyFill="1" applyBorder="1" applyAlignment="1">
      <alignment horizontal="right" vertical="center"/>
    </xf>
    <xf numFmtId="191" fontId="22" fillId="0" borderId="17" xfId="0" applyNumberFormat="1" applyFont="1" applyFill="1" applyBorder="1" applyAlignment="1">
      <alignment horizontal="right" vertical="center"/>
    </xf>
    <xf numFmtId="191" fontId="22" fillId="0" borderId="12" xfId="0" applyNumberFormat="1" applyFont="1" applyFill="1" applyBorder="1" applyAlignment="1">
      <alignment horizontal="right" vertical="center"/>
    </xf>
    <xf numFmtId="191" fontId="22" fillId="0" borderId="16" xfId="0" applyNumberFormat="1" applyFont="1" applyFill="1" applyBorder="1" applyAlignment="1">
      <alignment horizontal="right" vertical="center"/>
    </xf>
    <xf numFmtId="191" fontId="22" fillId="0" borderId="10" xfId="0" applyNumberFormat="1" applyFont="1" applyBorder="1" applyAlignment="1">
      <alignment horizontal="right" vertical="center"/>
    </xf>
    <xf numFmtId="191" fontId="22" fillId="0" borderId="12" xfId="0" applyNumberFormat="1" applyFont="1" applyBorder="1" applyAlignment="1">
      <alignment horizontal="right" vertical="center"/>
    </xf>
    <xf numFmtId="191" fontId="3" fillId="0" borderId="21" xfId="0" applyNumberFormat="1" applyFont="1" applyFill="1" applyBorder="1" applyAlignment="1">
      <alignment horizontal="right" vertical="center"/>
    </xf>
    <xf numFmtId="191" fontId="3" fillId="0" borderId="18" xfId="0" applyNumberFormat="1" applyFont="1" applyFill="1" applyBorder="1" applyAlignment="1">
      <alignment horizontal="right" vertical="center"/>
    </xf>
    <xf numFmtId="191" fontId="3" fillId="0" borderId="10" xfId="0" applyNumberFormat="1" applyFont="1" applyFill="1" applyBorder="1" applyAlignment="1">
      <alignment horizontal="right" vertical="center"/>
    </xf>
    <xf numFmtId="191" fontId="3" fillId="0" borderId="17" xfId="0" applyNumberFormat="1" applyFont="1" applyFill="1" applyBorder="1" applyAlignment="1">
      <alignment horizontal="right" vertical="center"/>
    </xf>
    <xf numFmtId="191" fontId="3" fillId="0" borderId="12" xfId="0" applyNumberFormat="1" applyFont="1" applyFill="1" applyBorder="1" applyAlignment="1">
      <alignment horizontal="right" vertical="center"/>
    </xf>
    <xf numFmtId="191" fontId="3" fillId="0" borderId="20" xfId="0" applyNumberFormat="1" applyFont="1" applyFill="1" applyBorder="1" applyAlignment="1">
      <alignment horizontal="right" vertical="center"/>
    </xf>
    <xf numFmtId="191" fontId="3" fillId="0" borderId="0" xfId="0" applyNumberFormat="1" applyFont="1" applyFill="1" applyBorder="1" applyAlignment="1">
      <alignment horizontal="right" vertical="center"/>
    </xf>
    <xf numFmtId="191" fontId="3" fillId="0" borderId="11" xfId="0" applyNumberFormat="1" applyFont="1" applyFill="1" applyBorder="1" applyAlignment="1">
      <alignment horizontal="right" vertical="center"/>
    </xf>
    <xf numFmtId="192" fontId="3" fillId="0" borderId="17" xfId="0" applyNumberFormat="1" applyFont="1" applyFill="1" applyBorder="1" applyAlignment="1">
      <alignment horizontal="right" vertical="center"/>
    </xf>
    <xf numFmtId="192" fontId="3" fillId="0" borderId="16" xfId="0" applyNumberFormat="1" applyFont="1" applyFill="1" applyBorder="1" applyAlignment="1">
      <alignment horizontal="right" vertical="center"/>
    </xf>
    <xf numFmtId="0" fontId="26" fillId="0" borderId="0" xfId="73" applyFont="1" applyBorder="1">
      <alignment vertical="center"/>
      <protection/>
    </xf>
    <xf numFmtId="0" fontId="25" fillId="0" borderId="0" xfId="73" applyFont="1" applyBorder="1">
      <alignment vertical="center"/>
      <protection/>
    </xf>
    <xf numFmtId="0" fontId="23" fillId="0" borderId="0" xfId="73" applyFont="1" applyBorder="1">
      <alignment vertical="center"/>
      <protection/>
    </xf>
    <xf numFmtId="0" fontId="26" fillId="0" borderId="0" xfId="73" applyNumberFormat="1" applyFont="1" applyBorder="1">
      <alignment vertical="center"/>
      <protection/>
    </xf>
    <xf numFmtId="193" fontId="26" fillId="0" borderId="0" xfId="73" applyNumberFormat="1" applyFont="1" applyAlignment="1">
      <alignment horizontal="center" vertical="center"/>
      <protection/>
    </xf>
    <xf numFmtId="193" fontId="25" fillId="0" borderId="0" xfId="73" applyNumberFormat="1" applyFont="1" applyAlignment="1">
      <alignment horizontal="center" vertical="center"/>
      <protection/>
    </xf>
    <xf numFmtId="193" fontId="26" fillId="0" borderId="17" xfId="73" applyNumberFormat="1" applyFont="1" applyBorder="1" applyAlignment="1">
      <alignment horizontal="center" vertical="center"/>
      <protection/>
    </xf>
    <xf numFmtId="193" fontId="26" fillId="0" borderId="16" xfId="73" applyNumberFormat="1" applyFont="1" applyBorder="1" applyAlignment="1">
      <alignment horizontal="center" vertical="center"/>
      <protection/>
    </xf>
    <xf numFmtId="177" fontId="22" fillId="0" borderId="0" xfId="0" applyNumberFormat="1" applyFont="1" applyBorder="1" applyAlignment="1">
      <alignment horizontal="left" vertical="center"/>
    </xf>
    <xf numFmtId="177" fontId="22" fillId="0" borderId="11" xfId="0" applyNumberFormat="1" applyFont="1" applyBorder="1" applyAlignment="1">
      <alignment horizontal="left" vertical="center"/>
    </xf>
    <xf numFmtId="177" fontId="22" fillId="0" borderId="0" xfId="0" applyNumberFormat="1" applyFont="1" applyFill="1" applyBorder="1" applyAlignment="1">
      <alignment horizontal="left" vertical="center"/>
    </xf>
    <xf numFmtId="177" fontId="3" fillId="0" borderId="0" xfId="0" applyNumberFormat="1" applyFont="1" applyFill="1" applyBorder="1" applyAlignment="1">
      <alignment horizontal="left" vertical="center"/>
    </xf>
    <xf numFmtId="177" fontId="3" fillId="0" borderId="11" xfId="0" applyNumberFormat="1" applyFont="1" applyFill="1" applyBorder="1" applyAlignment="1">
      <alignment horizontal="left" vertical="center"/>
    </xf>
    <xf numFmtId="0" fontId="22" fillId="0" borderId="0" xfId="0" applyFont="1" applyAlignment="1">
      <alignment vertical="center"/>
    </xf>
    <xf numFmtId="0" fontId="22" fillId="0" borderId="10" xfId="0" applyFont="1" applyBorder="1" applyAlignment="1">
      <alignment horizontal="right" vertical="center"/>
    </xf>
    <xf numFmtId="0" fontId="22" fillId="0" borderId="10" xfId="0" applyFont="1" applyFill="1" applyBorder="1" applyAlignment="1">
      <alignment horizontal="right" vertical="center"/>
    </xf>
    <xf numFmtId="195" fontId="22" fillId="0" borderId="10" xfId="0" applyNumberFormat="1" applyFont="1" applyBorder="1" applyAlignment="1">
      <alignment horizontal="right" vertical="center"/>
    </xf>
    <xf numFmtId="195" fontId="22" fillId="0" borderId="12" xfId="0" applyNumberFormat="1" applyFont="1" applyBorder="1" applyAlignment="1">
      <alignment horizontal="right" vertical="center"/>
    </xf>
    <xf numFmtId="196" fontId="22" fillId="0" borderId="10" xfId="0" applyNumberFormat="1" applyFont="1" applyFill="1" applyBorder="1" applyAlignment="1">
      <alignment horizontal="right" vertical="center"/>
    </xf>
    <xf numFmtId="195" fontId="22" fillId="0" borderId="17" xfId="0" applyNumberFormat="1" applyFont="1" applyBorder="1" applyAlignment="1">
      <alignment horizontal="right" vertical="center"/>
    </xf>
    <xf numFmtId="195" fontId="22" fillId="0" borderId="10" xfId="0" applyNumberFormat="1" applyFont="1" applyFill="1" applyBorder="1" applyAlignment="1">
      <alignment horizontal="right" vertical="center"/>
    </xf>
    <xf numFmtId="195" fontId="22" fillId="0" borderId="17" xfId="0" applyNumberFormat="1" applyFont="1" applyFill="1" applyBorder="1" applyAlignment="1">
      <alignment horizontal="right" vertical="center"/>
    </xf>
    <xf numFmtId="195" fontId="22" fillId="0" borderId="12" xfId="0" applyNumberFormat="1" applyFont="1" applyFill="1" applyBorder="1" applyAlignment="1">
      <alignment horizontal="right" vertical="center"/>
    </xf>
    <xf numFmtId="195" fontId="22" fillId="0" borderId="16" xfId="0" applyNumberFormat="1" applyFont="1" applyFill="1" applyBorder="1" applyAlignment="1">
      <alignment horizontal="right" vertical="center"/>
    </xf>
    <xf numFmtId="196" fontId="22" fillId="0" borderId="12" xfId="0" applyNumberFormat="1" applyFont="1" applyFill="1" applyBorder="1" applyAlignment="1">
      <alignment horizontal="right" vertical="center"/>
    </xf>
    <xf numFmtId="176" fontId="22" fillId="0" borderId="14" xfId="0" applyNumberFormat="1" applyFont="1" applyFill="1" applyBorder="1" applyAlignment="1">
      <alignment horizontal="center" vertical="center" wrapText="1"/>
    </xf>
    <xf numFmtId="0" fontId="25" fillId="0" borderId="0" xfId="73" applyNumberFormat="1" applyFont="1">
      <alignment vertical="center"/>
      <protection/>
    </xf>
    <xf numFmtId="0" fontId="25" fillId="0" borderId="0" xfId="73" applyNumberFormat="1" applyFont="1" applyBorder="1">
      <alignment vertical="center"/>
      <protection/>
    </xf>
    <xf numFmtId="193" fontId="26" fillId="0" borderId="0" xfId="73" applyNumberFormat="1" applyFont="1" applyBorder="1" applyAlignment="1">
      <alignment horizontal="right" vertical="center"/>
      <protection/>
    </xf>
    <xf numFmtId="193" fontId="26" fillId="0" borderId="11" xfId="73" applyNumberFormat="1" applyFont="1" applyBorder="1" applyAlignment="1">
      <alignment horizontal="right" vertical="center"/>
      <protection/>
    </xf>
    <xf numFmtId="193" fontId="22" fillId="0" borderId="0" xfId="0" applyNumberFormat="1" applyFont="1" applyBorder="1" applyAlignment="1">
      <alignment horizontal="left" vertical="center" indent="1"/>
    </xf>
    <xf numFmtId="193" fontId="22" fillId="0" borderId="0" xfId="0" applyNumberFormat="1" applyFont="1" applyBorder="1" applyAlignment="1">
      <alignment horizontal="center" vertical="center"/>
    </xf>
    <xf numFmtId="0" fontId="22" fillId="0" borderId="10"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horizontal="center" vertical="center"/>
    </xf>
    <xf numFmtId="0" fontId="22" fillId="0" borderId="0" xfId="0" applyFont="1" applyBorder="1" applyAlignment="1">
      <alignment vertical="center"/>
    </xf>
    <xf numFmtId="0" fontId="3" fillId="0" borderId="0" xfId="0" applyFont="1" applyFill="1" applyAlignment="1">
      <alignment vertical="center"/>
    </xf>
    <xf numFmtId="195" fontId="22" fillId="0" borderId="17" xfId="0" applyNumberFormat="1" applyFont="1" applyBorder="1" applyAlignment="1">
      <alignment vertical="center"/>
    </xf>
    <xf numFmtId="195" fontId="22" fillId="0" borderId="16" xfId="0" applyNumberFormat="1" applyFont="1" applyBorder="1" applyAlignment="1">
      <alignment vertical="center"/>
    </xf>
    <xf numFmtId="191" fontId="26" fillId="0" borderId="21" xfId="48" applyNumberFormat="1" applyFont="1" applyBorder="1" applyAlignment="1">
      <alignment horizontal="right" vertical="center"/>
    </xf>
    <xf numFmtId="191" fontId="26" fillId="0" borderId="10" xfId="48" applyNumberFormat="1" applyFont="1" applyBorder="1" applyAlignment="1">
      <alignment horizontal="right" vertical="center"/>
    </xf>
    <xf numFmtId="191" fontId="26" fillId="0" borderId="12" xfId="48" applyNumberFormat="1" applyFont="1" applyBorder="1" applyAlignment="1">
      <alignment horizontal="right" vertical="center"/>
    </xf>
    <xf numFmtId="191" fontId="26" fillId="0" borderId="0" xfId="48" applyNumberFormat="1" applyFont="1" applyBorder="1" applyAlignment="1">
      <alignment horizontal="right" vertical="center"/>
    </xf>
    <xf numFmtId="177" fontId="22" fillId="0" borderId="13" xfId="0" applyNumberFormat="1" applyFont="1" applyBorder="1" applyAlignment="1">
      <alignment horizontal="left" vertical="center"/>
    </xf>
    <xf numFmtId="196" fontId="22" fillId="0" borderId="17" xfId="0" applyNumberFormat="1" applyFont="1" applyFill="1" applyBorder="1" applyAlignment="1">
      <alignment horizontal="right" vertical="center"/>
    </xf>
    <xf numFmtId="176" fontId="22" fillId="0" borderId="18" xfId="0" applyNumberFormat="1" applyFont="1" applyFill="1" applyBorder="1" applyAlignment="1">
      <alignment horizontal="right" vertical="center"/>
    </xf>
    <xf numFmtId="177" fontId="22" fillId="0" borderId="13" xfId="0" applyNumberFormat="1" applyFont="1" applyBorder="1" applyAlignment="1">
      <alignment horizontal="center" vertical="center"/>
    </xf>
    <xf numFmtId="177" fontId="3" fillId="0" borderId="0" xfId="0" applyNumberFormat="1" applyFont="1" applyFill="1" applyBorder="1" applyAlignment="1">
      <alignment horizontal="distributed" vertical="center"/>
    </xf>
    <xf numFmtId="177" fontId="3" fillId="0" borderId="13"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86" fontId="3" fillId="0" borderId="0" xfId="0" applyNumberFormat="1" applyFont="1" applyFill="1" applyBorder="1" applyAlignment="1">
      <alignment/>
    </xf>
    <xf numFmtId="178" fontId="3" fillId="0" borderId="13" xfId="0" applyNumberFormat="1" applyFont="1" applyFill="1" applyBorder="1" applyAlignment="1">
      <alignment horizontal="distributed" vertical="center"/>
    </xf>
    <xf numFmtId="176" fontId="22" fillId="0" borderId="13" xfId="0" applyNumberFormat="1" applyFont="1" applyFill="1" applyBorder="1" applyAlignment="1">
      <alignment horizontal="right" vertical="center"/>
    </xf>
    <xf numFmtId="181" fontId="3" fillId="0" borderId="0" xfId="0" applyNumberFormat="1" applyFont="1" applyFill="1" applyBorder="1" applyAlignment="1">
      <alignment horizontal="right"/>
    </xf>
    <xf numFmtId="193" fontId="35" fillId="0" borderId="0" xfId="73" applyNumberFormat="1" applyFont="1" applyAlignment="1">
      <alignment horizontal="right"/>
      <protection/>
    </xf>
    <xf numFmtId="180" fontId="22" fillId="0" borderId="19" xfId="0" applyNumberFormat="1" applyFont="1" applyFill="1" applyBorder="1" applyAlignment="1">
      <alignment horizontal="center" vertical="center"/>
    </xf>
    <xf numFmtId="180" fontId="29" fillId="0" borderId="0" xfId="71" applyNumberFormat="1" applyFont="1" applyFill="1" applyBorder="1" applyAlignment="1">
      <alignment vertical="center"/>
      <protection/>
    </xf>
    <xf numFmtId="180" fontId="30" fillId="0" borderId="0" xfId="71" applyNumberFormat="1" applyFont="1" applyFill="1" applyBorder="1" applyAlignment="1">
      <alignment vertical="center"/>
      <protection/>
    </xf>
    <xf numFmtId="177" fontId="30" fillId="0" borderId="0" xfId="71" applyNumberFormat="1" applyFont="1" applyFill="1" applyBorder="1" applyAlignment="1">
      <alignment horizontal="center" vertical="center"/>
      <protection/>
    </xf>
    <xf numFmtId="176" fontId="30" fillId="0" borderId="0" xfId="71" applyNumberFormat="1" applyFont="1" applyFill="1" applyBorder="1" applyAlignment="1">
      <alignment horizontal="center" vertical="center"/>
      <protection/>
    </xf>
    <xf numFmtId="182" fontId="28" fillId="0" borderId="0" xfId="71" applyNumberFormat="1" applyFont="1" applyFill="1" applyBorder="1" applyAlignment="1">
      <alignment vertical="center"/>
      <protection/>
    </xf>
    <xf numFmtId="180" fontId="3" fillId="0" borderId="0" xfId="71" applyNumberFormat="1" applyFont="1" applyFill="1" applyBorder="1" applyAlignment="1">
      <alignment vertical="center"/>
      <protection/>
    </xf>
    <xf numFmtId="177" fontId="3" fillId="0" borderId="0" xfId="71" applyNumberFormat="1" applyFont="1" applyFill="1" applyBorder="1" applyAlignment="1">
      <alignment horizontal="center" vertical="center"/>
      <protection/>
    </xf>
    <xf numFmtId="177" fontId="5" fillId="0" borderId="0" xfId="71" applyNumberFormat="1" applyFont="1" applyFill="1">
      <alignment/>
      <protection/>
    </xf>
    <xf numFmtId="177" fontId="22" fillId="0" borderId="0" xfId="71" applyNumberFormat="1" applyFont="1" applyFill="1" applyBorder="1" applyAlignment="1">
      <alignment horizontal="right" vertical="center"/>
      <protection/>
    </xf>
    <xf numFmtId="176" fontId="3" fillId="0" borderId="0" xfId="71" applyNumberFormat="1" applyFont="1" applyFill="1" applyBorder="1" applyAlignment="1">
      <alignment horizontal="center" vertical="center"/>
      <protection/>
    </xf>
    <xf numFmtId="177" fontId="22" fillId="0" borderId="14" xfId="71" applyNumberFormat="1" applyFont="1" applyFill="1" applyBorder="1" applyAlignment="1">
      <alignment horizontal="center" vertical="center" wrapText="1"/>
      <protection/>
    </xf>
    <xf numFmtId="176" fontId="22" fillId="0" borderId="0" xfId="71" applyNumberFormat="1" applyFont="1" applyFill="1" applyBorder="1" applyAlignment="1">
      <alignment horizontal="center" vertical="center"/>
      <protection/>
    </xf>
    <xf numFmtId="177" fontId="22" fillId="0" borderId="0" xfId="71" applyNumberFormat="1" applyFont="1" applyFill="1" applyBorder="1" applyAlignment="1">
      <alignment horizontal="center" vertical="center"/>
      <protection/>
    </xf>
    <xf numFmtId="177" fontId="22" fillId="0" borderId="14" xfId="71" applyNumberFormat="1" applyFont="1" applyFill="1" applyBorder="1" applyAlignment="1">
      <alignment horizontal="center" vertical="center"/>
      <protection/>
    </xf>
    <xf numFmtId="180" fontId="22" fillId="0" borderId="0" xfId="71" applyNumberFormat="1" applyFont="1" applyFill="1" applyBorder="1" applyAlignment="1">
      <alignment horizontal="center" vertical="center"/>
      <protection/>
    </xf>
    <xf numFmtId="185" fontId="22" fillId="0" borderId="0" xfId="71" applyNumberFormat="1" applyFont="1" applyFill="1" applyBorder="1" applyAlignment="1">
      <alignment horizontal="right" vertical="center"/>
      <protection/>
    </xf>
    <xf numFmtId="182" fontId="22" fillId="0" borderId="0" xfId="72" applyNumberFormat="1" applyFont="1" applyBorder="1" applyAlignment="1">
      <alignment horizontal="center" vertical="center"/>
      <protection/>
    </xf>
    <xf numFmtId="182" fontId="22" fillId="0" borderId="11" xfId="72" applyNumberFormat="1" applyFont="1" applyBorder="1" applyAlignment="1">
      <alignment horizontal="center" vertical="center"/>
      <protection/>
    </xf>
    <xf numFmtId="182" fontId="22" fillId="0" borderId="0" xfId="71" applyNumberFormat="1" applyFont="1" applyBorder="1" applyAlignment="1">
      <alignment horizontal="left" vertical="center" indent="1"/>
      <protection/>
    </xf>
    <xf numFmtId="180" fontId="22" fillId="0" borderId="0" xfId="71" applyNumberFormat="1" applyFont="1" applyFill="1" applyBorder="1" applyAlignment="1">
      <alignment vertical="center"/>
      <protection/>
    </xf>
    <xf numFmtId="182" fontId="22" fillId="0" borderId="0" xfId="71" applyNumberFormat="1" applyFont="1" applyFill="1" applyBorder="1" applyAlignment="1">
      <alignment horizontal="center" vertical="center"/>
      <protection/>
    </xf>
    <xf numFmtId="177" fontId="22" fillId="0" borderId="0" xfId="71" applyNumberFormat="1" applyFont="1" applyFill="1" applyBorder="1" applyAlignment="1">
      <alignment vertical="center"/>
      <protection/>
    </xf>
    <xf numFmtId="180" fontId="24" fillId="0" borderId="0" xfId="71" applyNumberFormat="1" applyFont="1" applyFill="1">
      <alignment/>
      <protection/>
    </xf>
    <xf numFmtId="177" fontId="24" fillId="0" borderId="0" xfId="71" applyNumberFormat="1" applyFont="1" applyFill="1">
      <alignment/>
      <protection/>
    </xf>
    <xf numFmtId="180" fontId="24" fillId="0" borderId="0" xfId="71" applyNumberFormat="1" applyFont="1" applyFill="1" applyBorder="1">
      <alignment/>
      <protection/>
    </xf>
    <xf numFmtId="176" fontId="22" fillId="0" borderId="0" xfId="71" applyNumberFormat="1" applyFont="1" applyFill="1" applyBorder="1" applyAlignment="1">
      <alignment horizontal="left" vertical="center" indent="1"/>
      <protection/>
    </xf>
    <xf numFmtId="177" fontId="22" fillId="0" borderId="0" xfId="71" applyNumberFormat="1" applyFont="1" applyFill="1" applyBorder="1" applyAlignment="1">
      <alignment horizontal="left" vertical="center" indent="1"/>
      <protection/>
    </xf>
    <xf numFmtId="180" fontId="0" fillId="0" borderId="0" xfId="71" applyNumberFormat="1" applyFill="1">
      <alignment/>
      <protection/>
    </xf>
    <xf numFmtId="177" fontId="0" fillId="0" borderId="0" xfId="71" applyNumberFormat="1" applyFill="1">
      <alignment/>
      <protection/>
    </xf>
    <xf numFmtId="180" fontId="0" fillId="0" borderId="0" xfId="71" applyNumberFormat="1" applyFill="1" applyBorder="1">
      <alignment/>
      <protection/>
    </xf>
    <xf numFmtId="0" fontId="23" fillId="0" borderId="0" xfId="73" applyNumberFormat="1" applyFont="1" applyBorder="1">
      <alignment vertical="center"/>
      <protection/>
    </xf>
    <xf numFmtId="0" fontId="25" fillId="0" borderId="0" xfId="73" applyNumberFormat="1" applyFont="1" applyAlignment="1">
      <alignment horizontal="center" vertical="center"/>
      <protection/>
    </xf>
    <xf numFmtId="177" fontId="22" fillId="0" borderId="21" xfId="0" applyNumberFormat="1" applyFont="1" applyFill="1" applyBorder="1" applyAlignment="1">
      <alignment horizontal="center" vertical="center"/>
    </xf>
    <xf numFmtId="177" fontId="22" fillId="0" borderId="12" xfId="0" applyNumberFormat="1" applyFont="1" applyFill="1" applyBorder="1" applyAlignment="1">
      <alignment horizontal="center" vertical="center"/>
    </xf>
    <xf numFmtId="187" fontId="22" fillId="0" borderId="12" xfId="0" applyNumberFormat="1" applyFont="1" applyBorder="1" applyAlignment="1">
      <alignment horizontal="center" vertical="center" wrapText="1"/>
    </xf>
    <xf numFmtId="177" fontId="3" fillId="0" borderId="14" xfId="0" applyNumberFormat="1" applyFont="1" applyFill="1" applyBorder="1" applyAlignment="1">
      <alignment horizontal="center" vertical="center" wrapText="1"/>
    </xf>
    <xf numFmtId="177" fontId="3" fillId="0" borderId="22" xfId="0" applyNumberFormat="1" applyFont="1" applyFill="1" applyBorder="1" applyAlignment="1">
      <alignment horizontal="center" vertical="center"/>
    </xf>
    <xf numFmtId="177" fontId="3" fillId="0" borderId="13" xfId="0" applyNumberFormat="1" applyFont="1" applyFill="1" applyBorder="1" applyAlignment="1">
      <alignment horizontal="right" vertical="center"/>
    </xf>
    <xf numFmtId="180" fontId="25" fillId="0" borderId="0" xfId="0" applyNumberFormat="1" applyFont="1" applyFill="1" applyBorder="1" applyAlignment="1">
      <alignment vertical="center"/>
    </xf>
    <xf numFmtId="177" fontId="25" fillId="0" borderId="0" xfId="0" applyNumberFormat="1" applyFont="1" applyFill="1" applyBorder="1" applyAlignment="1">
      <alignment vertical="center"/>
    </xf>
    <xf numFmtId="180" fontId="36" fillId="0" borderId="0" xfId="0" applyNumberFormat="1" applyFont="1" applyFill="1" applyBorder="1" applyAlignment="1">
      <alignment/>
    </xf>
    <xf numFmtId="0" fontId="22" fillId="0" borderId="12" xfId="0" applyFont="1" applyFill="1" applyBorder="1" applyAlignment="1">
      <alignment horizontal="right" vertical="center"/>
    </xf>
    <xf numFmtId="176" fontId="22" fillId="0" borderId="12" xfId="0" applyNumberFormat="1" applyFont="1" applyFill="1" applyBorder="1" applyAlignment="1">
      <alignment horizontal="center" vertical="center" wrapText="1"/>
    </xf>
    <xf numFmtId="195" fontId="22" fillId="0" borderId="10" xfId="0" applyNumberFormat="1" applyFont="1" applyFill="1" applyBorder="1" applyAlignment="1">
      <alignment vertical="center"/>
    </xf>
    <xf numFmtId="195" fontId="22" fillId="0" borderId="17" xfId="0" applyNumberFormat="1" applyFont="1" applyFill="1" applyBorder="1" applyAlignment="1">
      <alignment vertical="center"/>
    </xf>
    <xf numFmtId="195" fontId="22" fillId="0" borderId="16" xfId="0" applyNumberFormat="1" applyFont="1" applyFill="1" applyBorder="1" applyAlignment="1">
      <alignment vertical="center"/>
    </xf>
    <xf numFmtId="182" fontId="32" fillId="0" borderId="0" xfId="0" applyNumberFormat="1" applyFont="1" applyFill="1" applyBorder="1" applyAlignment="1">
      <alignment vertical="center"/>
    </xf>
    <xf numFmtId="186" fontId="30" fillId="0" borderId="0" xfId="0" applyNumberFormat="1" applyFont="1" applyFill="1" applyBorder="1" applyAlignment="1">
      <alignment horizontal="center" vertical="center"/>
    </xf>
    <xf numFmtId="176" fontId="30" fillId="0" borderId="0" xfId="0" applyNumberFormat="1" applyFont="1" applyFill="1" applyAlignment="1">
      <alignment/>
    </xf>
    <xf numFmtId="0" fontId="30" fillId="0" borderId="0" xfId="0" applyFont="1" applyFill="1" applyAlignment="1">
      <alignment/>
    </xf>
    <xf numFmtId="183" fontId="4" fillId="0" borderId="0" xfId="0" applyNumberFormat="1" applyFont="1" applyFill="1" applyBorder="1" applyAlignment="1">
      <alignment vertical="center"/>
    </xf>
    <xf numFmtId="176" fontId="3" fillId="0" borderId="0" xfId="0" applyNumberFormat="1" applyFont="1" applyFill="1" applyAlignment="1">
      <alignment/>
    </xf>
    <xf numFmtId="178" fontId="3" fillId="0" borderId="13" xfId="0" applyNumberFormat="1" applyFont="1" applyFill="1" applyBorder="1" applyAlignment="1">
      <alignment horizontal="center" vertical="center"/>
    </xf>
    <xf numFmtId="0" fontId="3" fillId="0" borderId="13" xfId="0" applyFont="1" applyFill="1" applyBorder="1" applyAlignment="1">
      <alignment horizontal="center" vertical="center"/>
    </xf>
    <xf numFmtId="176" fontId="3" fillId="0" borderId="14" xfId="0" applyNumberFormat="1" applyFont="1" applyFill="1" applyBorder="1" applyAlignment="1">
      <alignment horizontal="center" vertical="center"/>
    </xf>
    <xf numFmtId="186" fontId="3" fillId="0" borderId="22"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83" fontId="22" fillId="0" borderId="19" xfId="0" applyNumberFormat="1" applyFont="1" applyFill="1" applyBorder="1" applyAlignment="1">
      <alignment horizontal="right" vertical="center"/>
    </xf>
    <xf numFmtId="177" fontId="22" fillId="0" borderId="19" xfId="0" applyNumberFormat="1" applyFont="1" applyFill="1" applyBorder="1" applyAlignment="1">
      <alignment horizontal="right" vertical="center"/>
    </xf>
    <xf numFmtId="176" fontId="22" fillId="0" borderId="21" xfId="0" applyNumberFormat="1" applyFont="1" applyFill="1" applyBorder="1" applyAlignment="1">
      <alignment horizontal="right" vertical="center"/>
    </xf>
    <xf numFmtId="176" fontId="22" fillId="0" borderId="19" xfId="0" applyNumberFormat="1" applyFont="1" applyFill="1" applyBorder="1" applyAlignment="1">
      <alignment horizontal="right" vertical="center"/>
    </xf>
    <xf numFmtId="177" fontId="22" fillId="0" borderId="13" xfId="0" applyNumberFormat="1" applyFont="1" applyFill="1" applyBorder="1" applyAlignment="1">
      <alignment horizontal="right" vertical="center"/>
    </xf>
    <xf numFmtId="186" fontId="22" fillId="0" borderId="21" xfId="0" applyNumberFormat="1" applyFont="1" applyFill="1" applyBorder="1" applyAlignment="1">
      <alignment horizontal="right" vertical="center"/>
    </xf>
    <xf numFmtId="186" fontId="22" fillId="0" borderId="18" xfId="0" applyNumberFormat="1" applyFont="1" applyFill="1" applyBorder="1" applyAlignment="1">
      <alignment horizontal="right" vertical="center"/>
    </xf>
    <xf numFmtId="0" fontId="22" fillId="0" borderId="0" xfId="0" applyFont="1" applyFill="1" applyAlignment="1">
      <alignment/>
    </xf>
    <xf numFmtId="177" fontId="3" fillId="0" borderId="0" xfId="0" applyNumberFormat="1" applyFont="1" applyFill="1" applyBorder="1" applyAlignment="1">
      <alignment horizontal="left" vertical="center" wrapText="1"/>
    </xf>
    <xf numFmtId="182" fontId="22" fillId="0" borderId="0" xfId="0" applyNumberFormat="1" applyFont="1" applyFill="1" applyBorder="1" applyAlignment="1">
      <alignment horizontal="left" vertical="center" indent="1"/>
    </xf>
    <xf numFmtId="186" fontId="3" fillId="0" borderId="0" xfId="0" applyNumberFormat="1" applyFont="1" applyFill="1" applyBorder="1" applyAlignment="1">
      <alignment vertical="center"/>
    </xf>
    <xf numFmtId="183" fontId="3" fillId="0" borderId="0" xfId="0" applyNumberFormat="1" applyFont="1" applyFill="1" applyBorder="1" applyAlignment="1">
      <alignment vertical="center"/>
    </xf>
    <xf numFmtId="49" fontId="3" fillId="0" borderId="0" xfId="0" applyNumberFormat="1" applyFont="1" applyFill="1" applyBorder="1" applyAlignment="1">
      <alignment horizontal="right" vertical="center"/>
    </xf>
    <xf numFmtId="183" fontId="22" fillId="0" borderId="19" xfId="0" applyNumberFormat="1" applyFont="1" applyFill="1" applyBorder="1" applyAlignment="1">
      <alignment horizontal="center" vertical="center"/>
    </xf>
    <xf numFmtId="0" fontId="22" fillId="0" borderId="19" xfId="0" applyFont="1" applyFill="1" applyBorder="1" applyAlignment="1">
      <alignment/>
    </xf>
    <xf numFmtId="177" fontId="22" fillId="0" borderId="21" xfId="0" applyNumberFormat="1" applyFont="1" applyFill="1" applyBorder="1" applyAlignment="1">
      <alignment/>
    </xf>
    <xf numFmtId="177" fontId="22" fillId="0" borderId="13" xfId="0" applyNumberFormat="1" applyFont="1" applyFill="1" applyBorder="1" applyAlignment="1">
      <alignment/>
    </xf>
    <xf numFmtId="0" fontId="3" fillId="0" borderId="0" xfId="0" applyFont="1" applyFill="1" applyBorder="1" applyAlignment="1">
      <alignment horizontal="left" vertical="center" indent="1"/>
    </xf>
    <xf numFmtId="181" fontId="3" fillId="0" borderId="10" xfId="0" applyNumberFormat="1" applyFont="1" applyFill="1" applyBorder="1" applyAlignment="1">
      <alignment vertical="center"/>
    </xf>
    <xf numFmtId="181" fontId="3" fillId="0" borderId="12" xfId="0" applyNumberFormat="1" applyFont="1" applyFill="1" applyBorder="1" applyAlignment="1">
      <alignment vertical="center"/>
    </xf>
    <xf numFmtId="183" fontId="3" fillId="0" borderId="0" xfId="0" applyNumberFormat="1" applyFont="1" applyFill="1" applyAlignment="1">
      <alignment vertical="center"/>
    </xf>
    <xf numFmtId="183" fontId="3" fillId="0" borderId="0" xfId="0" applyNumberFormat="1" applyFont="1" applyFill="1" applyAlignment="1">
      <alignment/>
    </xf>
    <xf numFmtId="177" fontId="3" fillId="0" borderId="22" xfId="0" applyNumberFormat="1" applyFont="1" applyFill="1" applyBorder="1" applyAlignment="1">
      <alignment horizontal="center" vertical="center" wrapText="1"/>
    </xf>
    <xf numFmtId="195" fontId="3" fillId="0" borderId="10" xfId="0" applyNumberFormat="1" applyFont="1" applyFill="1" applyBorder="1" applyAlignment="1">
      <alignment horizontal="right" vertical="center"/>
    </xf>
    <xf numFmtId="195" fontId="3" fillId="0" borderId="17" xfId="0" applyNumberFormat="1" applyFont="1" applyFill="1" applyBorder="1" applyAlignment="1">
      <alignment horizontal="right" vertical="center"/>
    </xf>
    <xf numFmtId="195" fontId="3" fillId="0" borderId="12" xfId="0" applyNumberFormat="1" applyFont="1" applyFill="1" applyBorder="1" applyAlignment="1">
      <alignment horizontal="right" vertical="center"/>
    </xf>
    <xf numFmtId="195" fontId="3" fillId="0" borderId="16" xfId="0" applyNumberFormat="1"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195" fontId="3" fillId="0" borderId="17" xfId="0" applyNumberFormat="1" applyFont="1" applyFill="1" applyBorder="1" applyAlignment="1">
      <alignment vertical="center"/>
    </xf>
    <xf numFmtId="195" fontId="3" fillId="0" borderId="16" xfId="0" applyNumberFormat="1" applyFont="1" applyFill="1" applyBorder="1" applyAlignment="1">
      <alignment vertical="center"/>
    </xf>
    <xf numFmtId="177" fontId="22" fillId="0" borderId="11" xfId="0" applyNumberFormat="1" applyFont="1" applyFill="1" applyBorder="1" applyAlignment="1">
      <alignment horizontal="left" vertical="center"/>
    </xf>
    <xf numFmtId="38" fontId="22" fillId="0" borderId="21" xfId="48" applyFont="1" applyFill="1" applyBorder="1" applyAlignment="1">
      <alignment horizontal="right" vertical="center"/>
    </xf>
    <xf numFmtId="0" fontId="27" fillId="0" borderId="0" xfId="0" applyFont="1" applyAlignment="1">
      <alignment/>
    </xf>
    <xf numFmtId="177" fontId="30" fillId="0" borderId="0" xfId="0" applyNumberFormat="1" applyFont="1" applyFill="1" applyBorder="1" applyAlignment="1">
      <alignment vertical="center"/>
    </xf>
    <xf numFmtId="187" fontId="30" fillId="0" borderId="0" xfId="0" applyNumberFormat="1" applyFont="1" applyFill="1" applyBorder="1" applyAlignment="1">
      <alignment vertical="center"/>
    </xf>
    <xf numFmtId="176" fontId="30" fillId="0" borderId="0" xfId="0" applyNumberFormat="1" applyFont="1" applyFill="1" applyBorder="1" applyAlignment="1">
      <alignment vertical="center"/>
    </xf>
    <xf numFmtId="187" fontId="3" fillId="0" borderId="0" xfId="0" applyNumberFormat="1" applyFont="1" applyFill="1" applyAlignment="1">
      <alignment/>
    </xf>
    <xf numFmtId="0" fontId="33" fillId="0" borderId="13" xfId="0" applyFont="1" applyFill="1" applyBorder="1" applyAlignment="1">
      <alignment horizontal="left" vertical="center"/>
    </xf>
    <xf numFmtId="38" fontId="3" fillId="0" borderId="0" xfId="48" applyFont="1" applyFill="1" applyBorder="1" applyAlignment="1">
      <alignment vertical="center"/>
    </xf>
    <xf numFmtId="177" fontId="22" fillId="0" borderId="23" xfId="0" applyNumberFormat="1" applyFont="1" applyFill="1" applyBorder="1" applyAlignment="1">
      <alignment horizontal="center" vertical="center"/>
    </xf>
    <xf numFmtId="177" fontId="22" fillId="0" borderId="24" xfId="71" applyNumberFormat="1" applyFont="1" applyFill="1" applyBorder="1" applyAlignment="1">
      <alignment horizontal="center" vertical="center" wrapText="1"/>
      <protection/>
    </xf>
    <xf numFmtId="177" fontId="22" fillId="0" borderId="22" xfId="0" applyNumberFormat="1" applyFont="1" applyFill="1" applyBorder="1" applyAlignment="1">
      <alignment horizontal="center" vertical="center" wrapText="1"/>
    </xf>
    <xf numFmtId="176" fontId="31" fillId="0" borderId="0" xfId="0" applyNumberFormat="1" applyFont="1" applyBorder="1" applyAlignment="1">
      <alignment horizontal="center" vertical="center"/>
    </xf>
    <xf numFmtId="177" fontId="31" fillId="0" borderId="0" xfId="0" applyNumberFormat="1" applyFont="1" applyBorder="1" applyAlignment="1">
      <alignment horizontal="center" vertical="center"/>
    </xf>
    <xf numFmtId="186" fontId="31" fillId="0" borderId="0" xfId="0" applyNumberFormat="1" applyFont="1" applyBorder="1" applyAlignment="1">
      <alignment horizontal="center" vertical="center"/>
    </xf>
    <xf numFmtId="177" fontId="31" fillId="0" borderId="0" xfId="0" applyNumberFormat="1" applyFont="1" applyAlignment="1">
      <alignment/>
    </xf>
    <xf numFmtId="176" fontId="31" fillId="0" borderId="0" xfId="0" applyNumberFormat="1" applyFont="1" applyAlignment="1">
      <alignment/>
    </xf>
    <xf numFmtId="0" fontId="31" fillId="0" borderId="0" xfId="0" applyFont="1" applyAlignment="1">
      <alignment/>
    </xf>
    <xf numFmtId="0" fontId="31" fillId="0" borderId="0" xfId="0" applyFont="1" applyBorder="1" applyAlignment="1">
      <alignment/>
    </xf>
    <xf numFmtId="176" fontId="37" fillId="0" borderId="0" xfId="0" applyNumberFormat="1" applyFont="1" applyBorder="1" applyAlignment="1">
      <alignment horizontal="center" vertical="center"/>
    </xf>
    <xf numFmtId="177" fontId="37" fillId="0" borderId="0" xfId="0" applyNumberFormat="1" applyFont="1" applyBorder="1" applyAlignment="1">
      <alignment horizontal="center" vertical="center"/>
    </xf>
    <xf numFmtId="186" fontId="37" fillId="0" borderId="0" xfId="0" applyNumberFormat="1" applyFont="1" applyBorder="1" applyAlignment="1">
      <alignment horizontal="center" vertical="center"/>
    </xf>
    <xf numFmtId="177" fontId="37" fillId="0" borderId="0" xfId="0" applyNumberFormat="1" applyFont="1" applyAlignment="1">
      <alignment/>
    </xf>
    <xf numFmtId="176" fontId="37" fillId="0" borderId="0" xfId="0" applyNumberFormat="1" applyFont="1" applyAlignment="1">
      <alignment/>
    </xf>
    <xf numFmtId="0" fontId="37" fillId="0" borderId="0" xfId="0" applyFont="1" applyBorder="1" applyAlignment="1">
      <alignment/>
    </xf>
    <xf numFmtId="0" fontId="37" fillId="0" borderId="0" xfId="0" applyFont="1" applyAlignment="1">
      <alignment/>
    </xf>
    <xf numFmtId="186" fontId="37" fillId="0" borderId="0" xfId="0" applyNumberFormat="1" applyFont="1" applyFill="1" applyBorder="1" applyAlignment="1">
      <alignment horizontal="center" vertical="center"/>
    </xf>
    <xf numFmtId="0" fontId="22" fillId="0" borderId="0" xfId="0" applyFont="1" applyFill="1" applyAlignment="1">
      <alignment horizontal="right" vertical="center"/>
    </xf>
    <xf numFmtId="0" fontId="28" fillId="0" borderId="0" xfId="0" applyFont="1" applyFill="1" applyAlignment="1">
      <alignment vertical="center"/>
    </xf>
    <xf numFmtId="0" fontId="29" fillId="0" borderId="0" xfId="0" applyFont="1" applyAlignment="1">
      <alignment/>
    </xf>
    <xf numFmtId="177" fontId="30" fillId="0" borderId="0" xfId="0" applyNumberFormat="1" applyFont="1" applyFill="1" applyAlignment="1">
      <alignment vertical="center"/>
    </xf>
    <xf numFmtId="177" fontId="3" fillId="0" borderId="14"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22" fillId="0" borderId="19" xfId="0" applyNumberFormat="1" applyFont="1" applyBorder="1" applyAlignment="1">
      <alignment horizontal="right" vertical="center"/>
    </xf>
    <xf numFmtId="176" fontId="22" fillId="0" borderId="18" xfId="0" applyNumberFormat="1" applyFont="1" applyBorder="1" applyAlignment="1">
      <alignment horizontal="right" vertical="center"/>
    </xf>
    <xf numFmtId="177" fontId="22" fillId="0" borderId="18" xfId="0" applyNumberFormat="1" applyFont="1" applyBorder="1" applyAlignment="1">
      <alignment horizontal="right" vertical="center"/>
    </xf>
    <xf numFmtId="176" fontId="22" fillId="0" borderId="20" xfId="0" applyNumberFormat="1" applyFont="1" applyBorder="1" applyAlignment="1">
      <alignment horizontal="right" vertical="center"/>
    </xf>
    <xf numFmtId="177" fontId="22" fillId="0" borderId="20" xfId="0" applyNumberFormat="1" applyFont="1" applyBorder="1" applyAlignment="1">
      <alignment horizontal="right" vertical="center"/>
    </xf>
    <xf numFmtId="177" fontId="22" fillId="0" borderId="17" xfId="0" applyNumberFormat="1" applyFont="1" applyBorder="1" applyAlignment="1">
      <alignment horizontal="right" vertical="center"/>
    </xf>
    <xf numFmtId="176" fontId="22" fillId="0" borderId="17" xfId="0" applyNumberFormat="1" applyFont="1" applyBorder="1" applyAlignment="1">
      <alignment horizontal="right" vertical="center"/>
    </xf>
    <xf numFmtId="178" fontId="3" fillId="0" borderId="0" xfId="0" applyNumberFormat="1" applyFont="1" applyBorder="1" applyAlignment="1">
      <alignment vertical="center"/>
    </xf>
    <xf numFmtId="176" fontId="3" fillId="0" borderId="17" xfId="0" applyNumberFormat="1" applyFont="1" applyBorder="1" applyAlignment="1">
      <alignment vertical="center"/>
    </xf>
    <xf numFmtId="176" fontId="3" fillId="0" borderId="11" xfId="0" applyNumberFormat="1" applyFont="1" applyBorder="1" applyAlignment="1">
      <alignment horizontal="right" vertical="center"/>
    </xf>
    <xf numFmtId="178" fontId="3" fillId="0" borderId="11" xfId="0" applyNumberFormat="1" applyFont="1" applyBorder="1" applyAlignment="1">
      <alignment vertical="center"/>
    </xf>
    <xf numFmtId="176" fontId="3" fillId="0" borderId="16" xfId="0" applyNumberFormat="1" applyFont="1" applyBorder="1" applyAlignment="1">
      <alignment vertical="center"/>
    </xf>
    <xf numFmtId="0" fontId="22" fillId="0" borderId="0" xfId="0" applyFont="1" applyBorder="1" applyAlignment="1">
      <alignment/>
    </xf>
    <xf numFmtId="0" fontId="22" fillId="0" borderId="13" xfId="0" applyFont="1" applyBorder="1" applyAlignment="1">
      <alignment/>
    </xf>
    <xf numFmtId="0" fontId="22" fillId="0" borderId="13" xfId="0" applyFont="1" applyBorder="1" applyAlignment="1">
      <alignment horizontal="right" vertical="center"/>
    </xf>
    <xf numFmtId="0" fontId="3" fillId="0" borderId="0" xfId="0" applyFont="1" applyBorder="1" applyAlignment="1">
      <alignment horizontal="center" vertical="center"/>
    </xf>
    <xf numFmtId="0" fontId="3" fillId="0" borderId="13" xfId="0" applyFont="1" applyBorder="1" applyAlignment="1">
      <alignment/>
    </xf>
    <xf numFmtId="176" fontId="3" fillId="0" borderId="10" xfId="0" applyNumberFormat="1" applyFont="1" applyBorder="1" applyAlignment="1">
      <alignment horizontal="right" vertical="center"/>
    </xf>
    <xf numFmtId="0" fontId="3" fillId="0" borderId="11" xfId="0" applyFont="1" applyBorder="1" applyAlignment="1">
      <alignment/>
    </xf>
    <xf numFmtId="0" fontId="3" fillId="0" borderId="15" xfId="0" applyFont="1" applyBorder="1" applyAlignment="1">
      <alignment/>
    </xf>
    <xf numFmtId="176" fontId="3" fillId="0" borderId="12" xfId="0" applyNumberFormat="1" applyFont="1" applyBorder="1" applyAlignment="1">
      <alignment horizontal="right" vertical="center"/>
    </xf>
    <xf numFmtId="176" fontId="3" fillId="0" borderId="16" xfId="0" applyNumberFormat="1" applyFont="1" applyBorder="1" applyAlignment="1">
      <alignment horizontal="right" vertical="center"/>
    </xf>
    <xf numFmtId="181" fontId="3" fillId="0" borderId="0" xfId="0" applyNumberFormat="1" applyFont="1" applyBorder="1" applyAlignment="1">
      <alignment vertical="center"/>
    </xf>
    <xf numFmtId="181" fontId="3" fillId="0" borderId="0" xfId="0" applyNumberFormat="1" applyFont="1" applyBorder="1" applyAlignment="1">
      <alignment horizontal="center" vertical="center"/>
    </xf>
    <xf numFmtId="181" fontId="3" fillId="0" borderId="19" xfId="0" applyNumberFormat="1" applyFont="1" applyBorder="1" applyAlignment="1">
      <alignment horizontal="right" vertical="center"/>
    </xf>
    <xf numFmtId="181" fontId="3" fillId="0" borderId="17" xfId="0" applyNumberFormat="1" applyFont="1" applyBorder="1" applyAlignment="1">
      <alignment horizontal="right" vertical="center"/>
    </xf>
    <xf numFmtId="181" fontId="3" fillId="0" borderId="13" xfId="0" applyNumberFormat="1" applyFont="1" applyBorder="1" applyAlignment="1">
      <alignment horizontal="right" vertical="center"/>
    </xf>
    <xf numFmtId="181" fontId="3" fillId="0" borderId="0" xfId="0" applyNumberFormat="1" applyFont="1" applyBorder="1" applyAlignment="1">
      <alignment horizontal="right"/>
    </xf>
    <xf numFmtId="180" fontId="3" fillId="0" borderId="0" xfId="0" applyNumberFormat="1" applyFont="1" applyBorder="1" applyAlignment="1">
      <alignment vertical="center"/>
    </xf>
    <xf numFmtId="181" fontId="3" fillId="0" borderId="11" xfId="0" applyNumberFormat="1" applyFont="1" applyBorder="1" applyAlignment="1">
      <alignment horizontal="right" vertical="center"/>
    </xf>
    <xf numFmtId="180" fontId="3" fillId="0" borderId="11" xfId="0" applyNumberFormat="1" applyFont="1" applyBorder="1" applyAlignment="1">
      <alignment vertical="center"/>
    </xf>
    <xf numFmtId="181" fontId="3" fillId="0" borderId="11" xfId="0" applyNumberFormat="1" applyFont="1" applyBorder="1" applyAlignment="1">
      <alignment vertical="center"/>
    </xf>
    <xf numFmtId="0" fontId="22" fillId="0" borderId="13" xfId="0" applyFont="1" applyBorder="1" applyAlignment="1">
      <alignment horizontal="center" vertical="center"/>
    </xf>
    <xf numFmtId="179" fontId="22" fillId="0" borderId="10" xfId="0" applyNumberFormat="1" applyFont="1" applyBorder="1" applyAlignment="1">
      <alignment vertical="center"/>
    </xf>
    <xf numFmtId="177" fontId="22" fillId="0" borderId="10" xfId="0" applyNumberFormat="1" applyFont="1" applyBorder="1" applyAlignment="1">
      <alignment vertical="center"/>
    </xf>
    <xf numFmtId="179" fontId="22" fillId="0" borderId="12" xfId="0" applyNumberFormat="1" applyFont="1" applyBorder="1" applyAlignment="1">
      <alignment vertical="center"/>
    </xf>
    <xf numFmtId="177" fontId="22" fillId="0" borderId="0" xfId="0" applyNumberFormat="1" applyFont="1" applyAlignment="1">
      <alignment vertical="center"/>
    </xf>
    <xf numFmtId="177" fontId="22" fillId="0" borderId="15" xfId="0" applyNumberFormat="1" applyFont="1" applyBorder="1" applyAlignment="1">
      <alignment horizontal="left" vertical="center"/>
    </xf>
    <xf numFmtId="177" fontId="22" fillId="0" borderId="13" xfId="0" applyNumberFormat="1" applyFont="1" applyFill="1" applyBorder="1" applyAlignment="1">
      <alignment horizontal="left" vertical="center"/>
    </xf>
    <xf numFmtId="180" fontId="22" fillId="0" borderId="20" xfId="71" applyNumberFormat="1" applyFont="1" applyFill="1" applyBorder="1" applyAlignment="1">
      <alignment horizontal="left" vertical="center"/>
      <protection/>
    </xf>
    <xf numFmtId="182" fontId="22" fillId="0" borderId="0" xfId="72" applyNumberFormat="1" applyFont="1" applyFill="1" applyBorder="1" applyAlignment="1">
      <alignment horizontal="center" vertical="center"/>
      <protection/>
    </xf>
    <xf numFmtId="177" fontId="22" fillId="0" borderId="24" xfId="0" applyNumberFormat="1" applyFont="1" applyFill="1" applyBorder="1" applyAlignment="1">
      <alignment horizontal="center" vertical="center" wrapText="1"/>
    </xf>
    <xf numFmtId="196" fontId="22" fillId="0" borderId="16" xfId="0" applyNumberFormat="1" applyFont="1" applyFill="1" applyBorder="1" applyAlignment="1">
      <alignment horizontal="right" vertical="center"/>
    </xf>
    <xf numFmtId="194" fontId="22" fillId="0" borderId="17" xfId="0" applyNumberFormat="1" applyFont="1" applyFill="1" applyBorder="1" applyAlignment="1">
      <alignment horizontal="right" vertical="center"/>
    </xf>
    <xf numFmtId="191" fontId="3" fillId="0" borderId="13" xfId="0" applyNumberFormat="1" applyFont="1" applyFill="1" applyBorder="1" applyAlignment="1">
      <alignment horizontal="right" vertical="center"/>
    </xf>
    <xf numFmtId="38" fontId="3" fillId="0" borderId="0" xfId="48" applyFont="1" applyFill="1" applyBorder="1" applyAlignment="1">
      <alignment horizontal="center" vertical="center"/>
    </xf>
    <xf numFmtId="38" fontId="3" fillId="0" borderId="0" xfId="48" applyFont="1" applyFill="1" applyAlignment="1">
      <alignment/>
    </xf>
    <xf numFmtId="0" fontId="27" fillId="0" borderId="10" xfId="0" applyFont="1" applyBorder="1" applyAlignment="1">
      <alignment horizontal="right" vertical="center"/>
    </xf>
    <xf numFmtId="0" fontId="27" fillId="0" borderId="17" xfId="0" applyFont="1" applyBorder="1" applyAlignment="1">
      <alignment horizontal="right" vertical="center"/>
    </xf>
    <xf numFmtId="195" fontId="38" fillId="0" borderId="13" xfId="0" applyNumberFormat="1" applyFont="1" applyBorder="1" applyAlignment="1">
      <alignment horizontal="right" vertical="center"/>
    </xf>
    <xf numFmtId="195" fontId="27" fillId="0" borderId="13" xfId="0" applyNumberFormat="1" applyFont="1" applyBorder="1" applyAlignment="1">
      <alignment horizontal="right" vertical="center"/>
    </xf>
    <xf numFmtId="0" fontId="30" fillId="0" borderId="0" xfId="0" applyFont="1" applyBorder="1" applyAlignment="1">
      <alignment/>
    </xf>
    <xf numFmtId="182" fontId="39" fillId="0" borderId="0" xfId="0" applyNumberFormat="1" applyFont="1" applyBorder="1" applyAlignment="1">
      <alignment vertical="center"/>
    </xf>
    <xf numFmtId="183" fontId="40" fillId="0" borderId="0" xfId="0" applyNumberFormat="1" applyFont="1" applyBorder="1" applyAlignment="1">
      <alignment vertical="center"/>
    </xf>
    <xf numFmtId="182" fontId="41" fillId="0" borderId="0" xfId="0" applyNumberFormat="1" applyFont="1" applyBorder="1" applyAlignment="1">
      <alignment vertical="center"/>
    </xf>
    <xf numFmtId="197" fontId="5" fillId="0" borderId="0" xfId="0" applyNumberFormat="1" applyFont="1" applyFill="1" applyBorder="1" applyAlignment="1">
      <alignment vertical="center"/>
    </xf>
    <xf numFmtId="0" fontId="22" fillId="0" borderId="20" xfId="0" applyFont="1" applyFill="1" applyBorder="1" applyAlignment="1">
      <alignment horizontal="right" vertical="center"/>
    </xf>
    <xf numFmtId="0" fontId="28" fillId="0" borderId="0" xfId="0" applyNumberFormat="1" applyFont="1" applyFill="1" applyBorder="1" applyAlignment="1">
      <alignment vertical="center"/>
    </xf>
    <xf numFmtId="183" fontId="4" fillId="0" borderId="11" xfId="0" applyNumberFormat="1" applyFont="1" applyFill="1" applyBorder="1" applyAlignment="1">
      <alignment horizontal="right" vertical="center"/>
    </xf>
    <xf numFmtId="183" fontId="22" fillId="0" borderId="0" xfId="0" applyNumberFormat="1" applyFont="1" applyFill="1" applyBorder="1" applyAlignment="1">
      <alignment horizontal="left" vertical="center"/>
    </xf>
    <xf numFmtId="0" fontId="22" fillId="0" borderId="0" xfId="0" applyNumberFormat="1" applyFont="1" applyFill="1" applyBorder="1" applyAlignment="1">
      <alignment horizontal="left" vertical="center"/>
    </xf>
    <xf numFmtId="183" fontId="22" fillId="0" borderId="11" xfId="0" applyNumberFormat="1" applyFont="1" applyFill="1" applyBorder="1" applyAlignment="1">
      <alignment horizontal="left" vertical="center"/>
    </xf>
    <xf numFmtId="183" fontId="4" fillId="0" borderId="0" xfId="0" applyNumberFormat="1" applyFont="1" applyFill="1" applyBorder="1" applyAlignment="1">
      <alignment horizontal="left" vertical="center"/>
    </xf>
    <xf numFmtId="177" fontId="22" fillId="0" borderId="22" xfId="0" applyNumberFormat="1" applyFont="1" applyBorder="1" applyAlignment="1">
      <alignment horizontal="center" vertical="center" wrapText="1"/>
    </xf>
    <xf numFmtId="191" fontId="3" fillId="0" borderId="15" xfId="0" applyNumberFormat="1" applyFont="1" applyFill="1" applyBorder="1" applyAlignment="1">
      <alignment horizontal="right" vertical="center"/>
    </xf>
    <xf numFmtId="191" fontId="3" fillId="0" borderId="16" xfId="0" applyNumberFormat="1" applyFont="1" applyFill="1" applyBorder="1" applyAlignment="1">
      <alignment horizontal="right" vertical="center"/>
    </xf>
    <xf numFmtId="0" fontId="27" fillId="0" borderId="0" xfId="0" applyFont="1" applyBorder="1" applyAlignment="1">
      <alignment horizontal="right" vertical="center"/>
    </xf>
    <xf numFmtId="0" fontId="22" fillId="0" borderId="13" xfId="0" applyFont="1" applyFill="1" applyBorder="1" applyAlignment="1">
      <alignment horizontal="left" vertical="center"/>
    </xf>
    <xf numFmtId="0" fontId="22" fillId="0" borderId="15" xfId="0" applyFont="1" applyFill="1" applyBorder="1" applyAlignment="1">
      <alignment horizontal="left" vertical="center"/>
    </xf>
    <xf numFmtId="198" fontId="26" fillId="0" borderId="10" xfId="48" applyNumberFormat="1" applyFont="1" applyBorder="1" applyAlignment="1">
      <alignment horizontal="right" vertical="center"/>
    </xf>
    <xf numFmtId="198" fontId="26" fillId="0" borderId="13" xfId="48" applyNumberFormat="1" applyFont="1" applyBorder="1" applyAlignment="1">
      <alignment horizontal="right" vertical="center"/>
    </xf>
    <xf numFmtId="38" fontId="30" fillId="0" borderId="0" xfId="48" applyFont="1" applyFill="1" applyAlignment="1">
      <alignment/>
    </xf>
    <xf numFmtId="38" fontId="3" fillId="0" borderId="14" xfId="48" applyFont="1" applyFill="1" applyBorder="1" applyAlignment="1">
      <alignment horizontal="center" vertical="center" wrapText="1"/>
    </xf>
    <xf numFmtId="38" fontId="30" fillId="0" borderId="0" xfId="48" applyFont="1" applyFill="1" applyBorder="1" applyAlignment="1">
      <alignment horizontal="center" vertical="center"/>
    </xf>
    <xf numFmtId="38" fontId="3" fillId="0" borderId="10" xfId="48" applyFont="1" applyFill="1" applyBorder="1" applyAlignment="1">
      <alignment vertical="center"/>
    </xf>
    <xf numFmtId="38" fontId="3" fillId="0" borderId="12" xfId="48" applyFont="1" applyFill="1" applyBorder="1" applyAlignment="1">
      <alignment vertical="center"/>
    </xf>
    <xf numFmtId="186" fontId="3" fillId="0" borderId="14" xfId="0" applyNumberFormat="1" applyFont="1" applyFill="1" applyBorder="1" applyAlignment="1">
      <alignment horizontal="center" vertical="center"/>
    </xf>
    <xf numFmtId="195" fontId="3" fillId="0" borderId="13" xfId="0" applyNumberFormat="1" applyFont="1" applyFill="1" applyBorder="1" applyAlignment="1">
      <alignment horizontal="right" vertical="center"/>
    </xf>
    <xf numFmtId="176" fontId="3" fillId="0" borderId="13" xfId="0" applyNumberFormat="1" applyFont="1" applyFill="1" applyBorder="1" applyAlignment="1">
      <alignment vertical="center"/>
    </xf>
    <xf numFmtId="176" fontId="30" fillId="0" borderId="13" xfId="0" applyNumberFormat="1" applyFont="1" applyFill="1" applyBorder="1" applyAlignment="1">
      <alignment horizontal="center" vertical="center"/>
    </xf>
    <xf numFmtId="0" fontId="0" fillId="0" borderId="13" xfId="0" applyBorder="1" applyAlignment="1">
      <alignment horizontal="distributed" vertical="center"/>
    </xf>
    <xf numFmtId="186" fontId="3" fillId="0" borderId="13" xfId="0" applyNumberFormat="1" applyFont="1" applyFill="1" applyBorder="1" applyAlignment="1">
      <alignment horizontal="center" vertical="center"/>
    </xf>
    <xf numFmtId="186" fontId="22" fillId="0" borderId="13" xfId="0" applyNumberFormat="1" applyFont="1" applyFill="1" applyBorder="1" applyAlignment="1">
      <alignment horizontal="right" vertical="center"/>
    </xf>
    <xf numFmtId="38" fontId="3" fillId="0" borderId="0" xfId="48" applyFont="1" applyFill="1" applyBorder="1" applyAlignment="1">
      <alignment/>
    </xf>
    <xf numFmtId="195" fontId="3" fillId="0" borderId="10" xfId="0" applyNumberFormat="1" applyFont="1" applyFill="1" applyBorder="1" applyAlignment="1">
      <alignment vertical="center"/>
    </xf>
    <xf numFmtId="195" fontId="3" fillId="0" borderId="12" xfId="0" applyNumberFormat="1" applyFont="1" applyFill="1" applyBorder="1" applyAlignment="1">
      <alignment vertical="center"/>
    </xf>
    <xf numFmtId="191" fontId="26" fillId="0" borderId="0" xfId="73" applyNumberFormat="1" applyFont="1">
      <alignment vertical="center"/>
      <protection/>
    </xf>
    <xf numFmtId="191" fontId="25" fillId="0" borderId="0" xfId="73" applyNumberFormat="1" applyFont="1">
      <alignment vertical="center"/>
      <protection/>
    </xf>
    <xf numFmtId="191" fontId="26" fillId="0" borderId="13" xfId="73" applyNumberFormat="1" applyFont="1" applyBorder="1">
      <alignment vertical="center"/>
      <protection/>
    </xf>
    <xf numFmtId="191" fontId="26" fillId="0" borderId="10" xfId="73" applyNumberFormat="1" applyFont="1" applyBorder="1">
      <alignment vertical="center"/>
      <protection/>
    </xf>
    <xf numFmtId="191" fontId="26" fillId="0" borderId="17" xfId="73" applyNumberFormat="1" applyFont="1" applyBorder="1">
      <alignment vertical="center"/>
      <protection/>
    </xf>
    <xf numFmtId="191" fontId="26" fillId="0" borderId="0" xfId="73" applyNumberFormat="1" applyFont="1" applyBorder="1">
      <alignment vertical="center"/>
      <protection/>
    </xf>
    <xf numFmtId="0" fontId="26" fillId="0" borderId="20" xfId="73" applyFont="1" applyBorder="1">
      <alignment vertical="center"/>
      <protection/>
    </xf>
    <xf numFmtId="191" fontId="26" fillId="0" borderId="21" xfId="73" applyNumberFormat="1" applyFont="1" applyBorder="1">
      <alignment vertical="center"/>
      <protection/>
    </xf>
    <xf numFmtId="180" fontId="47" fillId="0" borderId="0" xfId="71" applyNumberFormat="1" applyFont="1" applyFill="1">
      <alignment/>
      <protection/>
    </xf>
    <xf numFmtId="177" fontId="47" fillId="0" borderId="0" xfId="71" applyNumberFormat="1" applyFont="1" applyFill="1">
      <alignment/>
      <protection/>
    </xf>
    <xf numFmtId="177" fontId="3" fillId="0" borderId="17" xfId="0" applyNumberFormat="1" applyFont="1" applyBorder="1" applyAlignment="1">
      <alignment horizontal="right" vertical="center"/>
    </xf>
    <xf numFmtId="177" fontId="3" fillId="0" borderId="0" xfId="0" applyNumberFormat="1" applyFont="1" applyBorder="1" applyAlignment="1">
      <alignment horizontal="right" vertical="center"/>
    </xf>
    <xf numFmtId="176" fontId="3" fillId="0" borderId="14"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22" xfId="0" applyNumberFormat="1" applyFont="1" applyBorder="1" applyAlignment="1">
      <alignment horizontal="center" vertical="center" wrapText="1"/>
    </xf>
    <xf numFmtId="176" fontId="3" fillId="0" borderId="0" xfId="0" applyNumberFormat="1" applyFont="1" applyBorder="1" applyAlignment="1">
      <alignment horizontal="right" vertical="center"/>
    </xf>
    <xf numFmtId="0" fontId="22" fillId="0" borderId="0" xfId="0" applyFont="1" applyBorder="1" applyAlignment="1">
      <alignment horizontal="center" vertical="center" wrapText="1"/>
    </xf>
    <xf numFmtId="177" fontId="22" fillId="0" borderId="17" xfId="0" applyNumberFormat="1" applyFont="1" applyFill="1" applyBorder="1" applyAlignment="1">
      <alignment vertical="center"/>
    </xf>
    <xf numFmtId="177" fontId="22" fillId="0" borderId="13" xfId="0" applyNumberFormat="1" applyFont="1" applyFill="1" applyBorder="1" applyAlignment="1">
      <alignment vertical="center"/>
    </xf>
    <xf numFmtId="177" fontId="22" fillId="0" borderId="10" xfId="51" applyNumberFormat="1" applyFont="1" applyFill="1" applyBorder="1" applyAlignment="1">
      <alignment vertical="center"/>
    </xf>
    <xf numFmtId="177" fontId="34" fillId="0" borderId="13" xfId="0" applyNumberFormat="1" applyFont="1" applyFill="1" applyBorder="1" applyAlignment="1">
      <alignment vertical="center"/>
    </xf>
    <xf numFmtId="179" fontId="22" fillId="0" borderId="10" xfId="0" applyNumberFormat="1" applyFont="1" applyFill="1" applyBorder="1" applyAlignment="1">
      <alignment vertical="center"/>
    </xf>
    <xf numFmtId="195" fontId="22" fillId="0" borderId="13" xfId="0" applyNumberFormat="1" applyFont="1" applyFill="1" applyBorder="1" applyAlignment="1">
      <alignment vertical="center"/>
    </xf>
    <xf numFmtId="195" fontId="22" fillId="0" borderId="0" xfId="0" applyNumberFormat="1" applyFont="1" applyFill="1" applyBorder="1" applyAlignment="1">
      <alignment vertical="center"/>
    </xf>
    <xf numFmtId="195" fontId="34" fillId="0" borderId="13" xfId="0" applyNumberFormat="1" applyFont="1" applyFill="1" applyBorder="1" applyAlignment="1">
      <alignment vertical="center"/>
    </xf>
    <xf numFmtId="187" fontId="22" fillId="0" borderId="10" xfId="51" applyNumberFormat="1" applyFont="1" applyFill="1" applyBorder="1" applyAlignment="1">
      <alignment vertical="center"/>
    </xf>
    <xf numFmtId="179" fontId="22" fillId="0" borderId="12" xfId="0" applyNumberFormat="1" applyFont="1" applyFill="1" applyBorder="1" applyAlignment="1">
      <alignment vertical="center"/>
    </xf>
    <xf numFmtId="177" fontId="22" fillId="0" borderId="12" xfId="0" applyNumberFormat="1" applyFont="1" applyFill="1" applyBorder="1" applyAlignment="1">
      <alignment vertical="center"/>
    </xf>
    <xf numFmtId="187" fontId="22" fillId="0" borderId="12" xfId="51" applyNumberFormat="1" applyFont="1" applyFill="1" applyBorder="1" applyAlignment="1">
      <alignment vertical="center"/>
    </xf>
    <xf numFmtId="182" fontId="22" fillId="0" borderId="11" xfId="72" applyNumberFormat="1" applyFont="1" applyFill="1" applyBorder="1" applyAlignment="1">
      <alignment horizontal="center" vertical="center"/>
      <protection/>
    </xf>
    <xf numFmtId="0" fontId="22" fillId="0" borderId="14" xfId="0" applyFont="1" applyBorder="1" applyAlignment="1">
      <alignment horizontal="center" vertical="center" wrapText="1"/>
    </xf>
    <xf numFmtId="177" fontId="22" fillId="0" borderId="23" xfId="0" applyNumberFormat="1" applyFont="1" applyBorder="1" applyAlignment="1">
      <alignment horizontal="center" vertical="center"/>
    </xf>
    <xf numFmtId="0" fontId="3" fillId="0" borderId="11" xfId="0" applyFont="1" applyFill="1" applyBorder="1" applyAlignment="1">
      <alignment horizontal="left" vertical="center" indent="1"/>
    </xf>
    <xf numFmtId="177" fontId="22" fillId="0" borderId="24" xfId="0" applyNumberFormat="1" applyFont="1" applyFill="1" applyBorder="1" applyAlignment="1">
      <alignment horizontal="distributed" vertical="center"/>
    </xf>
    <xf numFmtId="177" fontId="3" fillId="0" borderId="24" xfId="0" applyNumberFormat="1" applyFont="1" applyFill="1" applyBorder="1" applyAlignment="1">
      <alignment horizontal="distributed" vertical="center"/>
    </xf>
    <xf numFmtId="0" fontId="22" fillId="0" borderId="22" xfId="0" applyFont="1" applyBorder="1" applyAlignment="1">
      <alignment horizontal="center" vertical="center" wrapText="1"/>
    </xf>
    <xf numFmtId="0" fontId="22" fillId="0" borderId="18" xfId="0" applyFont="1" applyBorder="1" applyAlignment="1">
      <alignment horizontal="right" vertical="center"/>
    </xf>
    <xf numFmtId="0" fontId="22" fillId="0" borderId="20" xfId="0" applyFont="1" applyBorder="1" applyAlignment="1">
      <alignment horizontal="right" vertical="center"/>
    </xf>
    <xf numFmtId="200" fontId="3" fillId="0" borderId="17" xfId="0" applyNumberFormat="1" applyFont="1" applyBorder="1" applyAlignment="1">
      <alignment horizontal="right" vertical="center"/>
    </xf>
    <xf numFmtId="177" fontId="3" fillId="0" borderId="17" xfId="0" applyNumberFormat="1" applyFont="1" applyFill="1" applyBorder="1" applyAlignment="1">
      <alignment vertical="center"/>
    </xf>
    <xf numFmtId="177" fontId="3" fillId="0" borderId="13" xfId="0" applyNumberFormat="1" applyFont="1" applyFill="1" applyBorder="1" applyAlignment="1">
      <alignment vertical="center"/>
    </xf>
    <xf numFmtId="177" fontId="3" fillId="0" borderId="16" xfId="0" applyNumberFormat="1" applyFont="1" applyBorder="1" applyAlignment="1">
      <alignment horizontal="right" vertical="center"/>
    </xf>
    <xf numFmtId="0" fontId="3" fillId="0" borderId="11" xfId="0" applyFont="1" applyBorder="1" applyAlignment="1">
      <alignment horizontal="center" vertical="center"/>
    </xf>
    <xf numFmtId="200" fontId="3" fillId="0" borderId="16" xfId="0" applyNumberFormat="1" applyFont="1" applyBorder="1" applyAlignment="1">
      <alignment horizontal="right" vertical="center"/>
    </xf>
    <xf numFmtId="177" fontId="3" fillId="0" borderId="11" xfId="0" applyNumberFormat="1" applyFont="1" applyFill="1" applyBorder="1" applyAlignment="1">
      <alignment vertical="center"/>
    </xf>
    <xf numFmtId="181" fontId="3" fillId="0" borderId="0" xfId="0" applyNumberFormat="1" applyFont="1" applyBorder="1" applyAlignment="1">
      <alignment horizontal="right" vertical="center"/>
    </xf>
    <xf numFmtId="176" fontId="3" fillId="0" borderId="17" xfId="0" applyNumberFormat="1" applyFont="1" applyBorder="1" applyAlignment="1">
      <alignment horizontal="right" vertical="center"/>
    </xf>
    <xf numFmtId="177" fontId="3" fillId="0" borderId="16" xfId="0" applyNumberFormat="1" applyFont="1" applyFill="1" applyBorder="1" applyAlignment="1">
      <alignment vertical="center"/>
    </xf>
    <xf numFmtId="177" fontId="3" fillId="0" borderId="16" xfId="0" applyNumberFormat="1" applyFont="1" applyFill="1" applyBorder="1" applyAlignment="1">
      <alignment horizontal="center" vertical="center"/>
    </xf>
    <xf numFmtId="197" fontId="22" fillId="0" borderId="17" xfId="0" applyNumberFormat="1" applyFont="1" applyFill="1" applyBorder="1" applyAlignment="1">
      <alignment horizontal="right" vertical="center"/>
    </xf>
    <xf numFmtId="38" fontId="3" fillId="0" borderId="19" xfId="48" applyFont="1" applyFill="1" applyBorder="1" applyAlignment="1">
      <alignment vertical="center"/>
    </xf>
    <xf numFmtId="181" fontId="3" fillId="0" borderId="10" xfId="0" applyNumberFormat="1" applyFont="1" applyFill="1" applyBorder="1" applyAlignment="1">
      <alignment horizontal="right" vertical="center"/>
    </xf>
    <xf numFmtId="177" fontId="22" fillId="0" borderId="22" xfId="0" applyNumberFormat="1" applyFont="1" applyFill="1" applyBorder="1" applyAlignment="1">
      <alignment horizontal="center" vertical="center"/>
    </xf>
    <xf numFmtId="176" fontId="22" fillId="0" borderId="14" xfId="0" applyNumberFormat="1" applyFont="1" applyBorder="1" applyAlignment="1">
      <alignment horizontal="center" vertical="center" shrinkToFit="1"/>
    </xf>
    <xf numFmtId="177" fontId="22" fillId="0" borderId="22" xfId="0" applyNumberFormat="1" applyFont="1" applyFill="1" applyBorder="1" applyAlignment="1">
      <alignment horizontal="distributed" vertical="center"/>
    </xf>
    <xf numFmtId="176" fontId="22" fillId="0" borderId="23" xfId="0" applyNumberFormat="1" applyFont="1" applyBorder="1" applyAlignment="1">
      <alignment horizontal="center" vertical="center"/>
    </xf>
    <xf numFmtId="177" fontId="22" fillId="0" borderId="21" xfId="0" applyNumberFormat="1" applyFont="1" applyBorder="1" applyAlignment="1">
      <alignment horizontal="center" vertical="center" wrapText="1"/>
    </xf>
    <xf numFmtId="177" fontId="22" fillId="0" borderId="12" xfId="0" applyNumberFormat="1" applyFont="1" applyBorder="1" applyAlignment="1">
      <alignment horizontal="center" vertical="center" wrapText="1"/>
    </xf>
    <xf numFmtId="177" fontId="22" fillId="0" borderId="21" xfId="71" applyNumberFormat="1" applyFont="1" applyFill="1" applyBorder="1" applyAlignment="1">
      <alignment horizontal="center" vertical="center" wrapText="1"/>
      <protection/>
    </xf>
    <xf numFmtId="177" fontId="22" fillId="0" borderId="12" xfId="71" applyNumberFormat="1" applyFont="1" applyFill="1" applyBorder="1" applyAlignment="1">
      <alignment horizontal="center" vertical="center" wrapText="1"/>
      <protection/>
    </xf>
    <xf numFmtId="191" fontId="26" fillId="0" borderId="0" xfId="48" applyNumberFormat="1" applyFont="1" applyBorder="1" applyAlignment="1">
      <alignment horizontal="center" vertical="center"/>
    </xf>
    <xf numFmtId="176" fontId="22" fillId="0" borderId="0" xfId="71" applyNumberFormat="1" applyFont="1" applyFill="1" applyBorder="1" applyAlignment="1">
      <alignment vertical="center"/>
      <protection/>
    </xf>
    <xf numFmtId="191" fontId="24" fillId="0" borderId="10" xfId="0" applyNumberFormat="1" applyFont="1" applyBorder="1" applyAlignment="1">
      <alignment horizontal="right" vertical="center"/>
    </xf>
    <xf numFmtId="195" fontId="24" fillId="0" borderId="10" xfId="0" applyNumberFormat="1" applyFont="1" applyBorder="1" applyAlignment="1">
      <alignment horizontal="right" vertical="center"/>
    </xf>
    <xf numFmtId="195" fontId="24" fillId="0" borderId="17" xfId="0" applyNumberFormat="1" applyFont="1" applyBorder="1" applyAlignment="1">
      <alignment horizontal="right" vertical="center"/>
    </xf>
    <xf numFmtId="177" fontId="22" fillId="0" borderId="12" xfId="0" applyNumberFormat="1" applyFont="1" applyBorder="1" applyAlignment="1">
      <alignment horizontal="center" vertical="center" shrinkToFit="1"/>
    </xf>
    <xf numFmtId="176" fontId="27" fillId="0" borderId="22" xfId="0" applyNumberFormat="1" applyFont="1" applyBorder="1" applyAlignment="1">
      <alignment horizontal="center" vertical="center" shrinkToFit="1"/>
    </xf>
    <xf numFmtId="176" fontId="27" fillId="0" borderId="14" xfId="0" applyNumberFormat="1" applyFont="1" applyBorder="1" applyAlignment="1">
      <alignment horizontal="center" vertical="center" shrinkToFit="1"/>
    </xf>
    <xf numFmtId="177" fontId="24" fillId="0" borderId="0" xfId="0" applyNumberFormat="1" applyFont="1" applyBorder="1" applyAlignment="1">
      <alignment horizontal="left" vertical="center"/>
    </xf>
    <xf numFmtId="196" fontId="24" fillId="0" borderId="10" xfId="0" applyNumberFormat="1" applyFont="1" applyBorder="1" applyAlignment="1">
      <alignment horizontal="right" vertical="center"/>
    </xf>
    <xf numFmtId="196" fontId="24" fillId="0" borderId="10" xfId="0" applyNumberFormat="1" applyFont="1" applyFill="1" applyBorder="1" applyAlignment="1">
      <alignment horizontal="right" vertical="center"/>
    </xf>
    <xf numFmtId="191" fontId="24" fillId="0" borderId="17" xfId="0" applyNumberFormat="1" applyFont="1" applyBorder="1" applyAlignment="1">
      <alignment horizontal="right" vertical="center"/>
    </xf>
    <xf numFmtId="195" fontId="24" fillId="0" borderId="10" xfId="0" applyNumberFormat="1" applyFont="1" applyFill="1" applyBorder="1" applyAlignment="1">
      <alignment vertical="center"/>
    </xf>
    <xf numFmtId="195" fontId="24" fillId="0" borderId="17" xfId="0" applyNumberFormat="1" applyFont="1" applyFill="1" applyBorder="1" applyAlignment="1">
      <alignment vertical="center"/>
    </xf>
    <xf numFmtId="200" fontId="22" fillId="0" borderId="10" xfId="0" applyNumberFormat="1" applyFont="1" applyFill="1" applyBorder="1" applyAlignment="1">
      <alignment vertical="center"/>
    </xf>
    <xf numFmtId="200" fontId="22" fillId="0" borderId="17" xfId="0" applyNumberFormat="1" applyFont="1" applyFill="1" applyBorder="1" applyAlignment="1">
      <alignment vertical="center"/>
    </xf>
    <xf numFmtId="180" fontId="0" fillId="0" borderId="0" xfId="0" applyNumberFormat="1" applyFont="1" applyFill="1" applyAlignment="1">
      <alignment vertical="center"/>
    </xf>
    <xf numFmtId="180" fontId="0" fillId="0" borderId="0" xfId="0" applyNumberFormat="1" applyFont="1" applyFill="1" applyAlignment="1">
      <alignment/>
    </xf>
    <xf numFmtId="180" fontId="5" fillId="0" borderId="20" xfId="0" applyNumberFormat="1" applyFont="1" applyFill="1" applyBorder="1" applyAlignment="1">
      <alignment horizontal="center" vertical="center"/>
    </xf>
    <xf numFmtId="191" fontId="5" fillId="0" borderId="21" xfId="0" applyNumberFormat="1" applyFont="1" applyFill="1" applyBorder="1" applyAlignment="1">
      <alignment horizontal="right" vertical="center"/>
    </xf>
    <xf numFmtId="191" fontId="5" fillId="0" borderId="18" xfId="0" applyNumberFormat="1" applyFont="1" applyFill="1" applyBorder="1" applyAlignment="1">
      <alignment horizontal="right" vertical="center"/>
    </xf>
    <xf numFmtId="198" fontId="3" fillId="0" borderId="10" xfId="0" applyNumberFormat="1" applyFont="1" applyFill="1" applyBorder="1" applyAlignment="1">
      <alignment horizontal="right" vertical="center"/>
    </xf>
    <xf numFmtId="180" fontId="0" fillId="0" borderId="0" xfId="0" applyNumberFormat="1" applyFont="1" applyFill="1" applyAlignment="1">
      <alignment horizontal="left" vertical="center"/>
    </xf>
    <xf numFmtId="180" fontId="0" fillId="0" borderId="0" xfId="0" applyNumberFormat="1" applyFont="1" applyFill="1" applyAlignment="1">
      <alignment horizontal="left" indent="1"/>
    </xf>
    <xf numFmtId="180" fontId="0" fillId="0" borderId="0" xfId="0" applyNumberFormat="1" applyFont="1" applyFill="1" applyBorder="1" applyAlignment="1">
      <alignment/>
    </xf>
    <xf numFmtId="177" fontId="0" fillId="0" borderId="0" xfId="0" applyNumberFormat="1" applyFont="1" applyFill="1" applyBorder="1" applyAlignment="1">
      <alignment/>
    </xf>
    <xf numFmtId="180" fontId="5" fillId="0" borderId="19" xfId="0" applyNumberFormat="1" applyFont="1" applyFill="1" applyBorder="1" applyAlignment="1">
      <alignment horizontal="left" vertical="center"/>
    </xf>
    <xf numFmtId="180" fontId="5" fillId="0" borderId="0" xfId="0" applyNumberFormat="1" applyFont="1" applyFill="1" applyBorder="1" applyAlignment="1">
      <alignment horizontal="left" vertical="center"/>
    </xf>
    <xf numFmtId="198" fontId="3" fillId="0" borderId="17" xfId="0" applyNumberFormat="1" applyFont="1" applyFill="1" applyBorder="1" applyAlignment="1">
      <alignment horizontal="right" vertical="center"/>
    </xf>
    <xf numFmtId="38" fontId="3" fillId="0" borderId="23" xfId="51" applyFont="1" applyFill="1" applyBorder="1" applyAlignment="1">
      <alignment horizontal="center" vertical="center"/>
    </xf>
    <xf numFmtId="38" fontId="3" fillId="0" borderId="14" xfId="51" applyFont="1" applyFill="1" applyBorder="1" applyAlignment="1">
      <alignment horizontal="center" vertical="center" wrapText="1"/>
    </xf>
    <xf numFmtId="0" fontId="24" fillId="0" borderId="14" xfId="0" applyFont="1" applyBorder="1" applyAlignment="1">
      <alignment horizontal="center" vertical="center"/>
    </xf>
    <xf numFmtId="177" fontId="3" fillId="0" borderId="0" xfId="0" applyNumberFormat="1" applyFont="1" applyBorder="1" applyAlignment="1">
      <alignment horizontal="left" vertical="center"/>
    </xf>
    <xf numFmtId="195" fontId="22" fillId="0" borderId="0" xfId="0" applyNumberFormat="1" applyFont="1" applyBorder="1" applyAlignment="1">
      <alignment vertical="center"/>
    </xf>
    <xf numFmtId="186" fontId="3" fillId="0" borderId="0" xfId="0" applyNumberFormat="1" applyFont="1" applyBorder="1" applyAlignment="1">
      <alignment horizontal="right" vertical="center"/>
    </xf>
    <xf numFmtId="195" fontId="22" fillId="0" borderId="19" xfId="0" applyNumberFormat="1" applyFont="1" applyBorder="1" applyAlignment="1">
      <alignment vertical="center"/>
    </xf>
    <xf numFmtId="177" fontId="24" fillId="0" borderId="16" xfId="0" applyNumberFormat="1" applyFont="1" applyFill="1" applyBorder="1" applyAlignment="1">
      <alignment horizontal="center" vertical="center"/>
    </xf>
    <xf numFmtId="191" fontId="5" fillId="0" borderId="17" xfId="0" applyNumberFormat="1" applyFont="1" applyFill="1" applyBorder="1" applyAlignment="1">
      <alignment horizontal="right" vertical="center"/>
    </xf>
    <xf numFmtId="192" fontId="5" fillId="0" borderId="17" xfId="0" applyNumberFormat="1" applyFont="1" applyFill="1" applyBorder="1" applyAlignment="1">
      <alignment horizontal="right" vertical="center"/>
    </xf>
    <xf numFmtId="0" fontId="3" fillId="0" borderId="0" xfId="0" applyNumberFormat="1" applyFont="1" applyFill="1" applyBorder="1" applyAlignment="1">
      <alignment horizontal="center" vertical="center"/>
    </xf>
    <xf numFmtId="199" fontId="3" fillId="0" borderId="0" xfId="0" applyNumberFormat="1" applyFont="1" applyFill="1" applyBorder="1" applyAlignment="1">
      <alignment/>
    </xf>
    <xf numFmtId="188" fontId="24" fillId="0" borderId="10" xfId="0" applyNumberFormat="1" applyFont="1" applyFill="1" applyBorder="1" applyAlignment="1">
      <alignment horizontal="right" vertical="center"/>
    </xf>
    <xf numFmtId="195" fontId="24" fillId="0" borderId="17" xfId="0" applyNumberFormat="1" applyFont="1" applyFill="1" applyBorder="1" applyAlignment="1">
      <alignment horizontal="right" vertical="center"/>
    </xf>
    <xf numFmtId="195" fontId="24" fillId="0" borderId="10" xfId="0" applyNumberFormat="1" applyFont="1" applyFill="1" applyBorder="1" applyAlignment="1">
      <alignment horizontal="right" vertical="center"/>
    </xf>
    <xf numFmtId="201" fontId="24" fillId="0" borderId="17" xfId="0" applyNumberFormat="1" applyFont="1" applyFill="1" applyBorder="1" applyAlignment="1">
      <alignment horizontal="right" vertical="center"/>
    </xf>
    <xf numFmtId="201" fontId="22" fillId="0" borderId="17" xfId="0" applyNumberFormat="1" applyFont="1" applyFill="1" applyBorder="1" applyAlignment="1">
      <alignment horizontal="right" vertical="center"/>
    </xf>
    <xf numFmtId="202" fontId="22" fillId="0" borderId="17" xfId="0" applyNumberFormat="1" applyFont="1" applyFill="1" applyBorder="1" applyAlignment="1">
      <alignment horizontal="right" vertical="center"/>
    </xf>
    <xf numFmtId="201" fontId="22" fillId="0" borderId="16" xfId="0" applyNumberFormat="1" applyFont="1" applyFill="1" applyBorder="1" applyAlignment="1">
      <alignment horizontal="right" vertical="center"/>
    </xf>
    <xf numFmtId="196" fontId="24" fillId="0" borderId="17" xfId="0" applyNumberFormat="1" applyFont="1" applyFill="1" applyBorder="1" applyAlignment="1">
      <alignment horizontal="right" vertical="center"/>
    </xf>
    <xf numFmtId="191" fontId="24" fillId="0" borderId="10" xfId="0" applyNumberFormat="1" applyFont="1" applyFill="1" applyBorder="1" applyAlignment="1">
      <alignment horizontal="right" vertical="center"/>
    </xf>
    <xf numFmtId="203" fontId="22" fillId="0" borderId="17" xfId="0" applyNumberFormat="1" applyFont="1" applyFill="1" applyBorder="1" applyAlignment="1">
      <alignment horizontal="right" vertical="center"/>
    </xf>
    <xf numFmtId="201" fontId="22" fillId="0" borderId="10" xfId="0" applyNumberFormat="1" applyFont="1" applyFill="1" applyBorder="1" applyAlignment="1">
      <alignment horizontal="right" vertical="center"/>
    </xf>
    <xf numFmtId="191" fontId="5" fillId="0" borderId="10" xfId="0" applyNumberFormat="1" applyFont="1" applyFill="1" applyBorder="1" applyAlignment="1">
      <alignment horizontal="right" vertical="center"/>
    </xf>
    <xf numFmtId="195" fontId="5" fillId="0" borderId="10" xfId="0" applyNumberFormat="1" applyFont="1" applyFill="1" applyBorder="1" applyAlignment="1">
      <alignment horizontal="right" vertical="center"/>
    </xf>
    <xf numFmtId="195" fontId="5" fillId="0" borderId="17" xfId="0" applyNumberFormat="1" applyFont="1" applyFill="1" applyBorder="1" applyAlignment="1">
      <alignment horizontal="right" vertical="center"/>
    </xf>
    <xf numFmtId="177" fontId="5" fillId="0" borderId="13" xfId="0" applyNumberFormat="1" applyFont="1" applyFill="1" applyBorder="1" applyAlignment="1">
      <alignment horizontal="right" vertical="center"/>
    </xf>
    <xf numFmtId="191" fontId="5" fillId="0" borderId="10" xfId="51" applyNumberFormat="1" applyFont="1" applyFill="1" applyBorder="1" applyAlignment="1">
      <alignment horizontal="right" vertical="center"/>
    </xf>
    <xf numFmtId="186" fontId="5" fillId="0" borderId="17" xfId="0" applyNumberFormat="1" applyFont="1" applyFill="1" applyBorder="1" applyAlignment="1">
      <alignment horizontal="right" vertical="center"/>
    </xf>
    <xf numFmtId="195" fontId="5" fillId="0" borderId="13" xfId="0" applyNumberFormat="1" applyFont="1" applyFill="1" applyBorder="1" applyAlignment="1">
      <alignment horizontal="right" vertical="center"/>
    </xf>
    <xf numFmtId="191" fontId="5" fillId="0" borderId="10" xfId="51" applyNumberFormat="1" applyFont="1" applyFill="1" applyBorder="1" applyAlignment="1">
      <alignment vertical="center"/>
    </xf>
    <xf numFmtId="195" fontId="5" fillId="0" borderId="10" xfId="0" applyNumberFormat="1" applyFont="1" applyFill="1" applyBorder="1" applyAlignment="1">
      <alignment vertical="center"/>
    </xf>
    <xf numFmtId="203" fontId="3" fillId="0" borderId="17" xfId="0" applyNumberFormat="1" applyFont="1" applyFill="1" applyBorder="1" applyAlignment="1">
      <alignment horizontal="right" vertical="center"/>
    </xf>
    <xf numFmtId="191" fontId="3" fillId="0" borderId="10" xfId="51" applyNumberFormat="1" applyFont="1" applyFill="1" applyBorder="1" applyAlignment="1">
      <alignment horizontal="right" vertical="center"/>
    </xf>
    <xf numFmtId="191" fontId="3" fillId="0" borderId="12" xfId="51" applyNumberFormat="1" applyFont="1" applyFill="1" applyBorder="1" applyAlignment="1">
      <alignment horizontal="right" vertical="center"/>
    </xf>
    <xf numFmtId="191" fontId="24" fillId="0" borderId="13" xfId="51" applyNumberFormat="1" applyFont="1" applyFill="1" applyBorder="1" applyAlignment="1">
      <alignment horizontal="right" vertical="center" shrinkToFit="1"/>
    </xf>
    <xf numFmtId="191" fontId="24" fillId="0" borderId="10" xfId="51" applyNumberFormat="1" applyFont="1" applyFill="1" applyBorder="1" applyAlignment="1">
      <alignment horizontal="right" vertical="center" shrinkToFit="1"/>
    </xf>
    <xf numFmtId="191" fontId="22" fillId="0" borderId="13" xfId="51" applyNumberFormat="1" applyFont="1" applyFill="1" applyBorder="1" applyAlignment="1">
      <alignment horizontal="right" vertical="center"/>
    </xf>
    <xf numFmtId="191" fontId="22" fillId="0" borderId="10" xfId="51" applyNumberFormat="1" applyFont="1" applyFill="1" applyBorder="1" applyAlignment="1">
      <alignment horizontal="right" vertical="center"/>
    </xf>
    <xf numFmtId="198" fontId="22" fillId="0" borderId="13" xfId="51" applyNumberFormat="1" applyFont="1" applyFill="1" applyBorder="1" applyAlignment="1">
      <alignment horizontal="right" vertical="center"/>
    </xf>
    <xf numFmtId="198" fontId="22" fillId="0" borderId="10" xfId="51" applyNumberFormat="1" applyFont="1" applyFill="1" applyBorder="1" applyAlignment="1">
      <alignment horizontal="right" vertical="center"/>
    </xf>
    <xf numFmtId="191" fontId="22" fillId="0" borderId="15" xfId="51" applyNumberFormat="1" applyFont="1" applyFill="1" applyBorder="1" applyAlignment="1">
      <alignment horizontal="right" vertical="center"/>
    </xf>
    <xf numFmtId="191" fontId="22" fillId="0" borderId="12" xfId="51" applyNumberFormat="1" applyFont="1" applyFill="1" applyBorder="1" applyAlignment="1">
      <alignment horizontal="right" vertical="center"/>
    </xf>
    <xf numFmtId="198" fontId="22" fillId="0" borderId="15" xfId="51" applyNumberFormat="1" applyFont="1" applyFill="1" applyBorder="1" applyAlignment="1">
      <alignment horizontal="right" vertical="center"/>
    </xf>
    <xf numFmtId="177" fontId="24" fillId="0" borderId="0" xfId="0" applyNumberFormat="1" applyFont="1" applyFill="1" applyBorder="1" applyAlignment="1">
      <alignment horizontal="right" vertical="center"/>
    </xf>
    <xf numFmtId="191" fontId="24" fillId="0" borderId="10" xfId="51" applyNumberFormat="1" applyFont="1" applyFill="1" applyBorder="1" applyAlignment="1">
      <alignment horizontal="right" vertical="center"/>
    </xf>
    <xf numFmtId="196" fontId="24" fillId="0" borderId="10" xfId="51" applyNumberFormat="1" applyFont="1" applyFill="1" applyBorder="1" applyAlignment="1">
      <alignment horizontal="right" vertical="center"/>
    </xf>
    <xf numFmtId="191" fontId="24" fillId="0" borderId="21" xfId="51" applyNumberFormat="1" applyFont="1" applyFill="1" applyBorder="1" applyAlignment="1">
      <alignment horizontal="right" vertical="center"/>
    </xf>
    <xf numFmtId="191" fontId="24" fillId="0" borderId="13" xfId="51" applyNumberFormat="1" applyFont="1" applyFill="1" applyBorder="1" applyAlignment="1">
      <alignment horizontal="right" vertical="center"/>
    </xf>
    <xf numFmtId="184" fontId="24" fillId="0" borderId="10" xfId="0" applyNumberFormat="1" applyFont="1" applyFill="1" applyBorder="1" applyAlignment="1">
      <alignment horizontal="right" vertical="center"/>
    </xf>
    <xf numFmtId="191" fontId="24" fillId="0" borderId="17" xfId="0" applyNumberFormat="1" applyFont="1" applyFill="1" applyBorder="1" applyAlignment="1">
      <alignment horizontal="right" vertical="center"/>
    </xf>
    <xf numFmtId="0" fontId="22" fillId="0" borderId="10" xfId="0" applyNumberFormat="1" applyFont="1" applyFill="1" applyBorder="1" applyAlignment="1">
      <alignment horizontal="right" vertical="center"/>
    </xf>
    <xf numFmtId="0" fontId="22" fillId="0" borderId="17" xfId="0" applyNumberFormat="1" applyFont="1" applyFill="1" applyBorder="1" applyAlignment="1">
      <alignment horizontal="right" vertical="center"/>
    </xf>
    <xf numFmtId="0" fontId="22" fillId="0" borderId="12" xfId="0" applyNumberFormat="1" applyFont="1" applyFill="1" applyBorder="1" applyAlignment="1">
      <alignment horizontal="right" vertical="center"/>
    </xf>
    <xf numFmtId="0" fontId="22" fillId="0" borderId="16" xfId="0" applyNumberFormat="1" applyFont="1" applyFill="1" applyBorder="1" applyAlignment="1">
      <alignment horizontal="right" vertical="center"/>
    </xf>
    <xf numFmtId="209" fontId="24" fillId="0" borderId="17" xfId="0" applyNumberFormat="1" applyFont="1" applyFill="1" applyBorder="1" applyAlignment="1">
      <alignment horizontal="right" vertical="center"/>
    </xf>
    <xf numFmtId="209" fontId="5" fillId="0" borderId="17" xfId="0" applyNumberFormat="1" applyFont="1" applyFill="1" applyBorder="1" applyAlignment="1">
      <alignment horizontal="right" vertical="center"/>
    </xf>
    <xf numFmtId="209" fontId="3" fillId="0" borderId="17" xfId="0" applyNumberFormat="1" applyFont="1" applyFill="1" applyBorder="1" applyAlignment="1">
      <alignment horizontal="right" vertical="center"/>
    </xf>
    <xf numFmtId="211" fontId="26" fillId="0" borderId="13" xfId="48" applyNumberFormat="1" applyFont="1" applyBorder="1" applyAlignment="1">
      <alignment horizontal="right" vertical="center"/>
    </xf>
    <xf numFmtId="211" fontId="26" fillId="0" borderId="10" xfId="48" applyNumberFormat="1" applyFont="1" applyBorder="1" applyAlignment="1">
      <alignment horizontal="right" vertical="center"/>
    </xf>
    <xf numFmtId="179" fontId="24" fillId="0" borderId="10" xfId="0" applyNumberFormat="1" applyFont="1" applyFill="1" applyBorder="1" applyAlignment="1">
      <alignment horizontal="right" vertical="center"/>
    </xf>
    <xf numFmtId="179" fontId="22" fillId="0" borderId="10" xfId="0" applyNumberFormat="1" applyFont="1" applyFill="1" applyBorder="1" applyAlignment="1">
      <alignment horizontal="right" vertical="center"/>
    </xf>
    <xf numFmtId="211" fontId="22" fillId="0" borderId="10" xfId="0" applyNumberFormat="1" applyFont="1" applyFill="1" applyBorder="1" applyAlignment="1">
      <alignment horizontal="right" vertical="center"/>
    </xf>
    <xf numFmtId="0" fontId="3" fillId="0" borderId="10" xfId="51" applyNumberFormat="1" applyFont="1" applyFill="1" applyBorder="1" applyAlignment="1">
      <alignment horizontal="right" vertical="center"/>
    </xf>
    <xf numFmtId="0" fontId="3" fillId="0" borderId="10" xfId="0" applyNumberFormat="1" applyFont="1" applyFill="1" applyBorder="1" applyAlignment="1">
      <alignment horizontal="right" vertical="center"/>
    </xf>
    <xf numFmtId="180" fontId="5" fillId="0" borderId="10" xfId="0" applyNumberFormat="1" applyFont="1" applyFill="1" applyBorder="1" applyAlignment="1">
      <alignment vertical="center"/>
    </xf>
    <xf numFmtId="177" fontId="5" fillId="0" borderId="0" xfId="0" applyNumberFormat="1" applyFont="1" applyFill="1" applyBorder="1" applyAlignment="1">
      <alignment vertical="center"/>
    </xf>
    <xf numFmtId="186" fontId="5" fillId="0" borderId="0" xfId="0" applyNumberFormat="1" applyFont="1" applyFill="1" applyBorder="1" applyAlignment="1">
      <alignment vertical="center"/>
    </xf>
    <xf numFmtId="177" fontId="5" fillId="0" borderId="10" xfId="0" applyNumberFormat="1" applyFont="1" applyFill="1" applyBorder="1" applyAlignment="1">
      <alignment vertical="center"/>
    </xf>
    <xf numFmtId="177" fontId="5" fillId="0" borderId="17" xfId="0" applyNumberFormat="1" applyFont="1" applyFill="1" applyBorder="1" applyAlignment="1">
      <alignment vertical="center"/>
    </xf>
    <xf numFmtId="0" fontId="3" fillId="0" borderId="17" xfId="0" applyNumberFormat="1" applyFont="1" applyFill="1" applyBorder="1" applyAlignment="1">
      <alignment horizontal="right" vertical="center"/>
    </xf>
    <xf numFmtId="0" fontId="22" fillId="0" borderId="13" xfId="51" applyNumberFormat="1" applyFont="1" applyFill="1" applyBorder="1" applyAlignment="1">
      <alignment horizontal="right" vertical="center"/>
    </xf>
    <xf numFmtId="0" fontId="22" fillId="0" borderId="12" xfId="51" applyNumberFormat="1" applyFont="1" applyFill="1" applyBorder="1" applyAlignment="1">
      <alignment horizontal="right" vertical="center"/>
    </xf>
    <xf numFmtId="0" fontId="22" fillId="0" borderId="15" xfId="51" applyNumberFormat="1" applyFont="1" applyFill="1" applyBorder="1" applyAlignment="1">
      <alignment horizontal="right" vertical="center"/>
    </xf>
    <xf numFmtId="0" fontId="22" fillId="0" borderId="10" xfId="51" applyNumberFormat="1" applyFont="1" applyFill="1" applyBorder="1" applyAlignment="1">
      <alignment horizontal="right" vertical="center"/>
    </xf>
    <xf numFmtId="198" fontId="22" fillId="0" borderId="17" xfId="51" applyNumberFormat="1" applyFont="1" applyFill="1" applyBorder="1" applyAlignment="1">
      <alignment horizontal="right" vertical="center"/>
    </xf>
    <xf numFmtId="0" fontId="5" fillId="0" borderId="0" xfId="0" applyNumberFormat="1" applyFont="1" applyFill="1" applyBorder="1" applyAlignment="1">
      <alignment vertical="center"/>
    </xf>
    <xf numFmtId="177" fontId="22" fillId="0" borderId="13" xfId="0" applyNumberFormat="1" applyFont="1" applyBorder="1" applyAlignment="1">
      <alignment horizontal="left" vertical="center" shrinkToFit="1"/>
    </xf>
    <xf numFmtId="177" fontId="22" fillId="0" borderId="13" xfId="0" applyNumberFormat="1" applyFont="1" applyFill="1" applyBorder="1" applyAlignment="1">
      <alignment horizontal="left" vertical="center" shrinkToFit="1"/>
    </xf>
    <xf numFmtId="177" fontId="22" fillId="0" borderId="15" xfId="0" applyNumberFormat="1" applyFont="1" applyBorder="1" applyAlignment="1">
      <alignment horizontal="left" vertical="center" shrinkToFit="1"/>
    </xf>
    <xf numFmtId="197" fontId="3" fillId="0" borderId="0" xfId="0" applyNumberFormat="1" applyFont="1" applyFill="1" applyBorder="1" applyAlignment="1">
      <alignment vertical="center"/>
    </xf>
    <xf numFmtId="197" fontId="3" fillId="0" borderId="11" xfId="0" applyNumberFormat="1" applyFont="1" applyFill="1" applyBorder="1" applyAlignment="1">
      <alignment vertical="center"/>
    </xf>
    <xf numFmtId="177" fontId="22" fillId="0" borderId="19" xfId="0" applyNumberFormat="1" applyFont="1" applyBorder="1" applyAlignment="1">
      <alignment horizontal="center" vertical="center" wrapText="1"/>
    </xf>
    <xf numFmtId="177" fontId="22" fillId="0" borderId="20" xfId="0" applyNumberFormat="1" applyFont="1" applyBorder="1" applyAlignment="1">
      <alignment horizontal="center" vertical="center" wrapText="1"/>
    </xf>
    <xf numFmtId="177" fontId="22" fillId="0" borderId="0" xfId="0" applyNumberFormat="1" applyFont="1" applyBorder="1" applyAlignment="1">
      <alignment horizontal="center" vertical="center" wrapText="1"/>
    </xf>
    <xf numFmtId="177" fontId="22" fillId="0" borderId="13" xfId="0" applyNumberFormat="1" applyFont="1" applyBorder="1" applyAlignment="1">
      <alignment horizontal="center" vertical="center" wrapText="1"/>
    </xf>
    <xf numFmtId="177" fontId="22" fillId="0" borderId="11" xfId="0" applyNumberFormat="1" applyFont="1" applyBorder="1" applyAlignment="1">
      <alignment horizontal="center" vertical="center" wrapText="1"/>
    </xf>
    <xf numFmtId="177" fontId="22" fillId="0" borderId="15" xfId="0" applyNumberFormat="1" applyFont="1" applyBorder="1" applyAlignment="1">
      <alignment horizontal="center" vertical="center" wrapText="1"/>
    </xf>
    <xf numFmtId="177" fontId="22" fillId="0" borderId="24" xfId="0" applyNumberFormat="1" applyFont="1" applyBorder="1" applyAlignment="1">
      <alignment horizontal="distributed" vertical="center"/>
    </xf>
    <xf numFmtId="177" fontId="22" fillId="0" borderId="22" xfId="0" applyNumberFormat="1" applyFont="1" applyFill="1" applyBorder="1" applyAlignment="1">
      <alignment horizontal="center" vertical="center"/>
    </xf>
    <xf numFmtId="177" fontId="22" fillId="0" borderId="24" xfId="0" applyNumberFormat="1" applyFont="1" applyFill="1" applyBorder="1" applyAlignment="1">
      <alignment horizontal="center" vertical="center"/>
    </xf>
    <xf numFmtId="177" fontId="22" fillId="0" borderId="14" xfId="71" applyNumberFormat="1" applyFont="1" applyFill="1" applyBorder="1" applyAlignment="1">
      <alignment horizontal="center" vertical="center" wrapText="1"/>
      <protection/>
    </xf>
    <xf numFmtId="177" fontId="24" fillId="0" borderId="14" xfId="71" applyNumberFormat="1" applyFont="1" applyFill="1" applyBorder="1" applyAlignment="1">
      <alignment horizontal="center" vertical="center"/>
      <protection/>
    </xf>
    <xf numFmtId="177" fontId="22" fillId="0" borderId="21" xfId="71" applyNumberFormat="1" applyFont="1" applyFill="1" applyBorder="1" applyAlignment="1">
      <alignment horizontal="center" vertical="center" wrapText="1"/>
      <protection/>
    </xf>
    <xf numFmtId="177" fontId="22" fillId="0" borderId="12" xfId="71" applyNumberFormat="1" applyFont="1" applyFill="1" applyBorder="1" applyAlignment="1">
      <alignment horizontal="center" vertical="center" wrapText="1"/>
      <protection/>
    </xf>
    <xf numFmtId="177" fontId="22" fillId="0" borderId="22" xfId="71" applyNumberFormat="1" applyFont="1" applyFill="1" applyBorder="1" applyAlignment="1">
      <alignment horizontal="distributed" vertical="center"/>
      <protection/>
    </xf>
    <xf numFmtId="177" fontId="22" fillId="0" borderId="24" xfId="71" applyNumberFormat="1" applyFont="1" applyFill="1" applyBorder="1" applyAlignment="1">
      <alignment horizontal="distributed" vertical="center"/>
      <protection/>
    </xf>
    <xf numFmtId="177" fontId="22" fillId="0" borderId="23" xfId="71" applyNumberFormat="1" applyFont="1" applyFill="1" applyBorder="1" applyAlignment="1">
      <alignment horizontal="distributed" vertical="center"/>
      <protection/>
    </xf>
    <xf numFmtId="0" fontId="27" fillId="0" borderId="21" xfId="71" applyNumberFormat="1" applyFont="1" applyFill="1" applyBorder="1" applyAlignment="1">
      <alignment horizontal="center" vertical="center" wrapText="1"/>
      <protection/>
    </xf>
    <xf numFmtId="0" fontId="27" fillId="0" borderId="12" xfId="71" applyNumberFormat="1" applyFont="1" applyFill="1" applyBorder="1" applyAlignment="1">
      <alignment horizontal="center" vertical="center" wrapText="1"/>
      <protection/>
    </xf>
    <xf numFmtId="180" fontId="22" fillId="0" borderId="18" xfId="71" applyNumberFormat="1" applyFont="1" applyFill="1" applyBorder="1" applyAlignment="1">
      <alignment horizontal="center" vertical="center" textRotation="255"/>
      <protection/>
    </xf>
    <xf numFmtId="180" fontId="22" fillId="0" borderId="17" xfId="71" applyNumberFormat="1" applyFont="1" applyFill="1" applyBorder="1" applyAlignment="1">
      <alignment horizontal="center" vertical="center" textRotation="255"/>
      <protection/>
    </xf>
    <xf numFmtId="180" fontId="22" fillId="0" borderId="16" xfId="71" applyNumberFormat="1" applyFont="1" applyFill="1" applyBorder="1" applyAlignment="1">
      <alignment horizontal="center" vertical="center" textRotation="255"/>
      <protection/>
    </xf>
    <xf numFmtId="180" fontId="22" fillId="0" borderId="23" xfId="71" applyNumberFormat="1" applyFont="1" applyFill="1" applyBorder="1" applyAlignment="1">
      <alignment horizontal="center" vertical="center" wrapText="1"/>
      <protection/>
    </xf>
    <xf numFmtId="180" fontId="22" fillId="0" borderId="14" xfId="71" applyNumberFormat="1" applyFont="1" applyFill="1" applyBorder="1" applyAlignment="1">
      <alignment horizontal="center" vertical="center" wrapText="1"/>
      <protection/>
    </xf>
    <xf numFmtId="187" fontId="22" fillId="0" borderId="20" xfId="71" applyNumberFormat="1" applyFont="1" applyFill="1" applyBorder="1" applyAlignment="1">
      <alignment horizontal="center" vertical="center" textRotation="255" wrapText="1"/>
      <protection/>
    </xf>
    <xf numFmtId="187" fontId="22" fillId="0" borderId="13" xfId="71" applyNumberFormat="1" applyFont="1" applyFill="1" applyBorder="1" applyAlignment="1">
      <alignment horizontal="center" vertical="center" textRotation="255"/>
      <protection/>
    </xf>
    <xf numFmtId="187" fontId="22" fillId="0" borderId="15" xfId="71" applyNumberFormat="1" applyFont="1" applyFill="1" applyBorder="1" applyAlignment="1">
      <alignment horizontal="center" vertical="center" textRotation="255"/>
      <protection/>
    </xf>
    <xf numFmtId="177" fontId="24" fillId="0" borderId="24" xfId="71" applyNumberFormat="1" applyFont="1" applyFill="1" applyBorder="1" applyAlignment="1">
      <alignment horizontal="distributed" vertical="center"/>
      <protection/>
    </xf>
    <xf numFmtId="177" fontId="24" fillId="0" borderId="23" xfId="71" applyNumberFormat="1" applyFont="1" applyFill="1" applyBorder="1" applyAlignment="1">
      <alignment horizontal="distributed" vertical="center"/>
      <protection/>
    </xf>
    <xf numFmtId="177" fontId="22" fillId="0" borderId="14" xfId="71" applyNumberFormat="1" applyFont="1" applyFill="1" applyBorder="1" applyAlignment="1">
      <alignment horizontal="center" vertical="center"/>
      <protection/>
    </xf>
    <xf numFmtId="177" fontId="22" fillId="0" borderId="18" xfId="0" applyNumberFormat="1" applyFont="1" applyFill="1" applyBorder="1" applyAlignment="1">
      <alignment horizontal="center" vertical="center" wrapText="1"/>
    </xf>
    <xf numFmtId="177" fontId="22" fillId="0" borderId="16" xfId="0" applyNumberFormat="1" applyFont="1" applyFill="1" applyBorder="1" applyAlignment="1">
      <alignment horizontal="center" vertical="center" wrapText="1"/>
    </xf>
    <xf numFmtId="178" fontId="22" fillId="0" borderId="22" xfId="0" applyNumberFormat="1" applyFont="1" applyFill="1" applyBorder="1" applyAlignment="1">
      <alignment horizontal="center" vertical="center"/>
    </xf>
    <xf numFmtId="178" fontId="22" fillId="0" borderId="24" xfId="0" applyNumberFormat="1" applyFont="1" applyFill="1" applyBorder="1" applyAlignment="1">
      <alignment horizontal="center" vertical="center"/>
    </xf>
    <xf numFmtId="178" fontId="22" fillId="0" borderId="23" xfId="0" applyNumberFormat="1" applyFont="1" applyFill="1" applyBorder="1" applyAlignment="1">
      <alignment horizontal="center" vertical="center"/>
    </xf>
    <xf numFmtId="178" fontId="22" fillId="0" borderId="22" xfId="0" applyNumberFormat="1" applyFont="1" applyBorder="1" applyAlignment="1">
      <alignment horizontal="center" vertical="center"/>
    </xf>
    <xf numFmtId="178" fontId="22" fillId="0" borderId="24" xfId="0" applyNumberFormat="1" applyFont="1" applyBorder="1" applyAlignment="1">
      <alignment horizontal="center" vertical="center"/>
    </xf>
    <xf numFmtId="178" fontId="22" fillId="0" borderId="23" xfId="0" applyNumberFormat="1" applyFont="1" applyBorder="1" applyAlignment="1">
      <alignment horizontal="center" vertical="center"/>
    </xf>
    <xf numFmtId="177" fontId="22" fillId="0" borderId="21" xfId="0" applyNumberFormat="1" applyFont="1" applyBorder="1" applyAlignment="1">
      <alignment horizontal="center" vertical="center" wrapText="1"/>
    </xf>
    <xf numFmtId="177" fontId="22" fillId="0" borderId="12" xfId="0" applyNumberFormat="1" applyFont="1" applyBorder="1" applyAlignment="1">
      <alignment horizontal="center" vertical="center" wrapText="1"/>
    </xf>
    <xf numFmtId="176" fontId="22" fillId="0" borderId="14" xfId="0" applyNumberFormat="1" applyFont="1" applyBorder="1" applyAlignment="1">
      <alignment horizontal="center" vertical="center"/>
    </xf>
    <xf numFmtId="176" fontId="22" fillId="0" borderId="22" xfId="0" applyNumberFormat="1" applyFont="1" applyBorder="1" applyAlignment="1">
      <alignment horizontal="center" vertical="center"/>
    </xf>
    <xf numFmtId="176" fontId="22" fillId="0" borderId="21" xfId="0" applyNumberFormat="1" applyFont="1" applyBorder="1" applyAlignment="1">
      <alignment horizontal="center" vertical="center" wrapText="1"/>
    </xf>
    <xf numFmtId="176" fontId="22" fillId="0" borderId="12" xfId="0" applyNumberFormat="1" applyFont="1" applyBorder="1" applyAlignment="1">
      <alignment horizontal="center" vertical="center" wrapText="1"/>
    </xf>
    <xf numFmtId="176" fontId="22" fillId="0" borderId="18" xfId="0" applyNumberFormat="1" applyFont="1" applyBorder="1" applyAlignment="1">
      <alignment horizontal="center" vertical="center" wrapText="1"/>
    </xf>
    <xf numFmtId="176" fontId="22" fillId="0" borderId="16" xfId="0" applyNumberFormat="1" applyFont="1" applyBorder="1" applyAlignment="1">
      <alignment horizontal="center" vertical="center" wrapText="1"/>
    </xf>
    <xf numFmtId="177" fontId="22" fillId="0" borderId="21" xfId="0" applyNumberFormat="1" applyFont="1" applyBorder="1" applyAlignment="1">
      <alignment horizontal="center" vertical="center"/>
    </xf>
    <xf numFmtId="177" fontId="22" fillId="0" borderId="12" xfId="0" applyNumberFormat="1" applyFont="1" applyBorder="1" applyAlignment="1">
      <alignment horizontal="center" vertical="center"/>
    </xf>
    <xf numFmtId="184" fontId="22" fillId="0" borderId="21" xfId="0" applyNumberFormat="1" applyFont="1" applyBorder="1" applyAlignment="1">
      <alignment horizontal="center" vertical="center"/>
    </xf>
    <xf numFmtId="184" fontId="22" fillId="0" borderId="12" xfId="0" applyNumberFormat="1" applyFont="1" applyBorder="1" applyAlignment="1">
      <alignment horizontal="center" vertical="center"/>
    </xf>
    <xf numFmtId="177" fontId="3" fillId="0" borderId="21" xfId="0" applyNumberFormat="1" applyFont="1" applyFill="1" applyBorder="1" applyAlignment="1">
      <alignment horizontal="center" vertical="center" wrapText="1"/>
    </xf>
    <xf numFmtId="177" fontId="3" fillId="0" borderId="12" xfId="0" applyNumberFormat="1" applyFont="1" applyFill="1" applyBorder="1" applyAlignment="1">
      <alignment horizontal="center" vertical="center" wrapText="1"/>
    </xf>
    <xf numFmtId="177" fontId="3" fillId="0" borderId="18" xfId="0" applyNumberFormat="1" applyFont="1" applyFill="1" applyBorder="1" applyAlignment="1">
      <alignment horizontal="center" vertical="center" wrapText="1"/>
    </xf>
    <xf numFmtId="177" fontId="3" fillId="0" borderId="16" xfId="0" applyNumberFormat="1" applyFont="1" applyFill="1" applyBorder="1" applyAlignment="1">
      <alignment horizontal="center" vertical="center" wrapText="1"/>
    </xf>
    <xf numFmtId="180" fontId="3" fillId="0" borderId="23" xfId="0" applyNumberFormat="1" applyFont="1" applyFill="1" applyBorder="1" applyAlignment="1">
      <alignment horizontal="center" vertical="center" wrapText="1"/>
    </xf>
    <xf numFmtId="180" fontId="3" fillId="0" borderId="22" xfId="0" applyNumberFormat="1" applyFont="1" applyFill="1" applyBorder="1" applyAlignment="1">
      <alignment horizontal="center" vertical="center"/>
    </xf>
    <xf numFmtId="180" fontId="3" fillId="0" borderId="24" xfId="0" applyNumberFormat="1" applyFont="1" applyFill="1" applyBorder="1" applyAlignment="1">
      <alignment horizontal="center" vertical="center"/>
    </xf>
    <xf numFmtId="177" fontId="3" fillId="0" borderId="23" xfId="0" applyNumberFormat="1" applyFont="1" applyFill="1" applyBorder="1" applyAlignment="1">
      <alignment horizontal="center" vertical="center" wrapText="1"/>
    </xf>
    <xf numFmtId="177" fontId="4" fillId="0" borderId="23" xfId="0" applyNumberFormat="1" applyFont="1" applyFill="1" applyBorder="1" applyAlignment="1">
      <alignment horizontal="center" vertical="center"/>
    </xf>
    <xf numFmtId="180" fontId="3" fillId="0" borderId="14" xfId="0" applyNumberFormat="1" applyFont="1" applyFill="1" applyBorder="1" applyAlignment="1">
      <alignment horizontal="center" vertical="center"/>
    </xf>
    <xf numFmtId="177" fontId="22" fillId="0" borderId="21" xfId="0" applyNumberFormat="1" applyFont="1" applyFill="1" applyBorder="1" applyAlignment="1">
      <alignment horizontal="center" vertical="center" wrapText="1"/>
    </xf>
    <xf numFmtId="177" fontId="22" fillId="0" borderId="12" xfId="0" applyNumberFormat="1" applyFont="1" applyFill="1" applyBorder="1" applyAlignment="1">
      <alignment horizontal="center" vertical="center" wrapText="1"/>
    </xf>
    <xf numFmtId="177" fontId="22" fillId="0" borderId="12" xfId="0" applyNumberFormat="1" applyFont="1" applyFill="1" applyBorder="1" applyAlignment="1">
      <alignment horizontal="center" vertical="center"/>
    </xf>
    <xf numFmtId="177" fontId="22" fillId="0" borderId="18" xfId="0" applyNumberFormat="1" applyFont="1" applyFill="1" applyBorder="1" applyAlignment="1">
      <alignment horizontal="center" vertical="center"/>
    </xf>
    <xf numFmtId="177" fontId="22" fillId="0" borderId="19" xfId="0" applyNumberFormat="1" applyFont="1" applyFill="1" applyBorder="1" applyAlignment="1">
      <alignment horizontal="center" vertical="center"/>
    </xf>
    <xf numFmtId="177" fontId="22" fillId="0" borderId="20" xfId="0" applyNumberFormat="1" applyFont="1" applyFill="1" applyBorder="1" applyAlignment="1">
      <alignment horizontal="center" vertical="center"/>
    </xf>
    <xf numFmtId="177" fontId="22" fillId="0" borderId="21" xfId="0" applyNumberFormat="1" applyFont="1" applyFill="1" applyBorder="1" applyAlignment="1">
      <alignment horizontal="center" vertical="center"/>
    </xf>
    <xf numFmtId="177" fontId="22" fillId="0" borderId="22" xfId="0" applyNumberFormat="1" applyFont="1" applyFill="1" applyBorder="1" applyAlignment="1">
      <alignment horizontal="distributed" vertical="center"/>
    </xf>
    <xf numFmtId="177" fontId="22" fillId="0" borderId="24" xfId="0" applyNumberFormat="1" applyFont="1" applyFill="1" applyBorder="1" applyAlignment="1">
      <alignment horizontal="distributed" vertical="center"/>
    </xf>
    <xf numFmtId="177" fontId="22" fillId="0" borderId="23" xfId="0" applyNumberFormat="1" applyFont="1" applyFill="1" applyBorder="1" applyAlignment="1">
      <alignment horizontal="distributed" vertical="center"/>
    </xf>
    <xf numFmtId="180" fontId="22" fillId="0" borderId="20" xfId="0" applyNumberFormat="1" applyFont="1" applyFill="1" applyBorder="1" applyAlignment="1">
      <alignment horizontal="center" vertical="center" wrapText="1"/>
    </xf>
    <xf numFmtId="180" fontId="22" fillId="0" borderId="13" xfId="0" applyNumberFormat="1" applyFont="1" applyFill="1" applyBorder="1" applyAlignment="1">
      <alignment horizontal="center" vertical="center"/>
    </xf>
    <xf numFmtId="180" fontId="22" fillId="0" borderId="15" xfId="0" applyNumberFormat="1" applyFont="1" applyFill="1" applyBorder="1" applyAlignment="1">
      <alignment horizontal="center" vertical="center"/>
    </xf>
    <xf numFmtId="187" fontId="22" fillId="0" borderId="21" xfId="0" applyNumberFormat="1" applyFont="1" applyFill="1" applyBorder="1" applyAlignment="1">
      <alignment horizontal="center" vertical="center" textRotation="255" wrapText="1"/>
    </xf>
    <xf numFmtId="187" fontId="22" fillId="0" borderId="10" xfId="0" applyNumberFormat="1" applyFont="1" applyFill="1" applyBorder="1" applyAlignment="1">
      <alignment horizontal="center" vertical="center" textRotation="255"/>
    </xf>
    <xf numFmtId="187" fontId="22" fillId="0" borderId="12" xfId="0" applyNumberFormat="1" applyFont="1" applyFill="1" applyBorder="1" applyAlignment="1">
      <alignment horizontal="center" vertical="center" textRotation="255"/>
    </xf>
    <xf numFmtId="177" fontId="22" fillId="0" borderId="10" xfId="0" applyNumberFormat="1" applyFont="1" applyFill="1" applyBorder="1" applyAlignment="1">
      <alignment horizontal="center" vertical="center" wrapText="1"/>
    </xf>
    <xf numFmtId="177" fontId="22" fillId="0" borderId="23" xfId="0" applyNumberFormat="1" applyFont="1" applyFill="1" applyBorder="1" applyAlignment="1">
      <alignment horizontal="center" vertical="center"/>
    </xf>
    <xf numFmtId="177" fontId="22" fillId="0" borderId="17" xfId="0" applyNumberFormat="1" applyFont="1" applyFill="1" applyBorder="1" applyAlignment="1">
      <alignment horizontal="center" vertical="center" wrapText="1"/>
    </xf>
    <xf numFmtId="177" fontId="22" fillId="0" borderId="16" xfId="0" applyNumberFormat="1" applyFont="1" applyFill="1" applyBorder="1" applyAlignment="1">
      <alignment horizontal="center" vertical="center"/>
    </xf>
    <xf numFmtId="0" fontId="0" fillId="0" borderId="12" xfId="0" applyFont="1" applyBorder="1" applyAlignment="1">
      <alignment horizontal="center" vertical="center" wrapText="1"/>
    </xf>
    <xf numFmtId="180" fontId="22" fillId="0" borderId="18" xfId="0" applyNumberFormat="1" applyFont="1" applyFill="1" applyBorder="1" applyAlignment="1">
      <alignment horizontal="center" vertical="center" wrapText="1"/>
    </xf>
    <xf numFmtId="180" fontId="22" fillId="0" borderId="17" xfId="0" applyNumberFormat="1" applyFont="1" applyFill="1" applyBorder="1" applyAlignment="1">
      <alignment horizontal="center" vertical="center" wrapText="1"/>
    </xf>
    <xf numFmtId="180" fontId="22" fillId="0" borderId="16" xfId="0" applyNumberFormat="1" applyFont="1" applyFill="1" applyBorder="1" applyAlignment="1">
      <alignment horizontal="center" vertical="center" wrapText="1"/>
    </xf>
    <xf numFmtId="177" fontId="22" fillId="0" borderId="10" xfId="0" applyNumberFormat="1" applyFont="1" applyFill="1" applyBorder="1" applyAlignment="1">
      <alignment horizontal="center" vertical="center"/>
    </xf>
    <xf numFmtId="187" fontId="22" fillId="0" borderId="14" xfId="0" applyNumberFormat="1" applyFont="1" applyFill="1" applyBorder="1" applyAlignment="1">
      <alignment horizontal="center" vertical="center" wrapText="1"/>
    </xf>
    <xf numFmtId="187" fontId="22" fillId="0" borderId="14" xfId="0" applyNumberFormat="1" applyFont="1" applyFill="1" applyBorder="1" applyAlignment="1">
      <alignment horizontal="center" vertical="center"/>
    </xf>
    <xf numFmtId="187" fontId="22" fillId="0" borderId="21" xfId="0" applyNumberFormat="1" applyFont="1" applyBorder="1" applyAlignment="1">
      <alignment horizontal="center" vertical="center" wrapText="1"/>
    </xf>
    <xf numFmtId="187" fontId="22" fillId="0" borderId="12" xfId="0" applyNumberFormat="1" applyFont="1" applyBorder="1" applyAlignment="1">
      <alignment horizontal="center" vertical="center" wrapText="1"/>
    </xf>
    <xf numFmtId="188" fontId="22" fillId="0" borderId="21" xfId="0" applyNumberFormat="1" applyFont="1" applyBorder="1" applyAlignment="1">
      <alignment horizontal="center" vertical="center"/>
    </xf>
    <xf numFmtId="188" fontId="22" fillId="0" borderId="12" xfId="0" applyNumberFormat="1" applyFont="1" applyBorder="1" applyAlignment="1">
      <alignment horizontal="center" vertical="center"/>
    </xf>
    <xf numFmtId="187" fontId="22" fillId="0" borderId="21" xfId="0" applyNumberFormat="1" applyFont="1" applyBorder="1" applyAlignment="1">
      <alignment horizontal="center" vertical="center"/>
    </xf>
    <xf numFmtId="187" fontId="22" fillId="0" borderId="12" xfId="0" applyNumberFormat="1" applyFont="1" applyBorder="1" applyAlignment="1">
      <alignment horizontal="center" vertical="center"/>
    </xf>
    <xf numFmtId="176" fontId="22" fillId="0" borderId="24" xfId="0" applyNumberFormat="1" applyFont="1" applyBorder="1" applyAlignment="1">
      <alignment horizontal="center" vertical="center"/>
    </xf>
    <xf numFmtId="186" fontId="22" fillId="0" borderId="21" xfId="0" applyNumberFormat="1" applyFont="1" applyBorder="1" applyAlignment="1">
      <alignment horizontal="center" vertical="center" wrapText="1"/>
    </xf>
    <xf numFmtId="186" fontId="22" fillId="0" borderId="12" xfId="0" applyNumberFormat="1" applyFont="1" applyBorder="1" applyAlignment="1">
      <alignment horizontal="center" vertical="center" wrapText="1"/>
    </xf>
    <xf numFmtId="187" fontId="22" fillId="0" borderId="18" xfId="0" applyNumberFormat="1" applyFont="1" applyBorder="1" applyAlignment="1">
      <alignment horizontal="center" vertical="center" wrapText="1"/>
    </xf>
    <xf numFmtId="187" fontId="22" fillId="0" borderId="16" xfId="0" applyNumberFormat="1" applyFont="1" applyBorder="1" applyAlignment="1">
      <alignment horizontal="center" vertical="center" wrapText="1"/>
    </xf>
    <xf numFmtId="176" fontId="22" fillId="0" borderId="17" xfId="0" applyNumberFormat="1" applyFont="1" applyBorder="1" applyAlignment="1">
      <alignment horizontal="center" vertical="center" wrapText="1"/>
    </xf>
    <xf numFmtId="176" fontId="22" fillId="0" borderId="22" xfId="0" applyNumberFormat="1" applyFont="1" applyFill="1" applyBorder="1" applyAlignment="1">
      <alignment horizontal="center" vertical="center"/>
    </xf>
    <xf numFmtId="176" fontId="22" fillId="0" borderId="24" xfId="0" applyNumberFormat="1" applyFont="1" applyFill="1" applyBorder="1" applyAlignment="1">
      <alignment horizontal="center" vertical="center"/>
    </xf>
    <xf numFmtId="176" fontId="22" fillId="0" borderId="23" xfId="0" applyNumberFormat="1" applyFont="1" applyFill="1" applyBorder="1" applyAlignment="1">
      <alignment horizontal="center" vertical="center"/>
    </xf>
    <xf numFmtId="176" fontId="22" fillId="0" borderId="17" xfId="0" applyNumberFormat="1" applyFont="1" applyBorder="1" applyAlignment="1">
      <alignment horizontal="center" vertical="center"/>
    </xf>
    <xf numFmtId="176" fontId="22" fillId="0" borderId="16" xfId="0" applyNumberFormat="1" applyFont="1" applyBorder="1" applyAlignment="1">
      <alignment horizontal="center" vertical="center"/>
    </xf>
    <xf numFmtId="177" fontId="22" fillId="0" borderId="22" xfId="0" applyNumberFormat="1"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177" fontId="22" fillId="0" borderId="22" xfId="0" applyNumberFormat="1" applyFont="1" applyBorder="1" applyAlignment="1">
      <alignment horizontal="center" vertical="center"/>
    </xf>
    <xf numFmtId="177" fontId="22" fillId="0" borderId="24" xfId="0" applyNumberFormat="1" applyFont="1" applyBorder="1" applyAlignment="1">
      <alignment horizontal="center" vertical="center"/>
    </xf>
    <xf numFmtId="177" fontId="22" fillId="0" borderId="23" xfId="0" applyNumberFormat="1" applyFont="1" applyBorder="1" applyAlignment="1">
      <alignment horizontal="center" vertical="center" wrapText="1"/>
    </xf>
    <xf numFmtId="177" fontId="22" fillId="0" borderId="23" xfId="0" applyNumberFormat="1" applyFont="1" applyBorder="1" applyAlignment="1">
      <alignment horizontal="center" vertical="center"/>
    </xf>
    <xf numFmtId="187" fontId="22" fillId="0" borderId="14" xfId="0" applyNumberFormat="1" applyFont="1" applyBorder="1" applyAlignment="1">
      <alignment horizontal="center" vertical="center"/>
    </xf>
    <xf numFmtId="187" fontId="22" fillId="0" borderId="22" xfId="0" applyNumberFormat="1" applyFont="1" applyBorder="1" applyAlignment="1">
      <alignment horizontal="center" vertical="center"/>
    </xf>
    <xf numFmtId="177" fontId="22" fillId="0" borderId="14" xfId="0" applyNumberFormat="1" applyFont="1" applyBorder="1" applyAlignment="1">
      <alignment horizontal="center" vertical="center"/>
    </xf>
    <xf numFmtId="178" fontId="24" fillId="0" borderId="22" xfId="0" applyNumberFormat="1" applyFont="1" applyFill="1" applyBorder="1" applyAlignment="1">
      <alignment horizontal="center" vertical="center"/>
    </xf>
    <xf numFmtId="178" fontId="24" fillId="0" borderId="24" xfId="0" applyNumberFormat="1" applyFont="1" applyFill="1" applyBorder="1" applyAlignment="1">
      <alignment horizontal="center" vertical="center"/>
    </xf>
    <xf numFmtId="178" fontId="24" fillId="0" borderId="23" xfId="0" applyNumberFormat="1" applyFont="1" applyFill="1" applyBorder="1" applyAlignment="1">
      <alignment horizontal="center" vertical="center"/>
    </xf>
    <xf numFmtId="176" fontId="22" fillId="0" borderId="23" xfId="0" applyNumberFormat="1" applyFont="1" applyBorder="1" applyAlignment="1">
      <alignment horizontal="center" vertical="center"/>
    </xf>
    <xf numFmtId="176" fontId="24" fillId="0" borderId="22" xfId="0" applyNumberFormat="1" applyFont="1" applyFill="1" applyBorder="1" applyAlignment="1">
      <alignment horizontal="center" vertical="center"/>
    </xf>
    <xf numFmtId="176" fontId="24" fillId="0" borderId="24" xfId="0" applyNumberFormat="1" applyFont="1" applyFill="1" applyBorder="1" applyAlignment="1">
      <alignment horizontal="center" vertical="center"/>
    </xf>
    <xf numFmtId="176" fontId="24" fillId="0" borderId="23" xfId="0" applyNumberFormat="1" applyFont="1" applyFill="1" applyBorder="1" applyAlignment="1">
      <alignment horizontal="center" vertical="center"/>
    </xf>
    <xf numFmtId="180" fontId="3" fillId="0" borderId="20" xfId="0" applyNumberFormat="1" applyFont="1" applyFill="1" applyBorder="1" applyAlignment="1">
      <alignment horizontal="center" vertical="center" textRotation="255" wrapText="1"/>
    </xf>
    <xf numFmtId="180" fontId="3" fillId="0" borderId="13" xfId="0" applyNumberFormat="1" applyFont="1" applyFill="1" applyBorder="1" applyAlignment="1">
      <alignment horizontal="center" vertical="center" textRotation="255"/>
    </xf>
    <xf numFmtId="180" fontId="3" fillId="0" borderId="15" xfId="0" applyNumberFormat="1" applyFont="1" applyFill="1" applyBorder="1" applyAlignment="1">
      <alignment horizontal="center" vertical="center" textRotation="255"/>
    </xf>
    <xf numFmtId="177" fontId="3" fillId="0" borderId="18" xfId="0" applyNumberFormat="1" applyFont="1" applyFill="1" applyBorder="1" applyAlignment="1">
      <alignment horizontal="center" vertical="center"/>
    </xf>
    <xf numFmtId="177" fontId="4" fillId="0" borderId="17" xfId="0" applyNumberFormat="1" applyFont="1" applyFill="1" applyBorder="1" applyAlignment="1">
      <alignment horizontal="center" vertical="center"/>
    </xf>
    <xf numFmtId="177" fontId="4" fillId="0" borderId="16" xfId="0" applyNumberFormat="1" applyFont="1" applyFill="1" applyBorder="1" applyAlignment="1">
      <alignment horizontal="center" vertical="center"/>
    </xf>
    <xf numFmtId="177" fontId="3" fillId="0" borderId="22" xfId="0" applyNumberFormat="1" applyFont="1" applyFill="1" applyBorder="1" applyAlignment="1">
      <alignment horizontal="center" vertical="center"/>
    </xf>
    <xf numFmtId="177" fontId="3" fillId="0" borderId="14" xfId="0" applyNumberFormat="1" applyFont="1" applyFill="1" applyBorder="1" applyAlignment="1">
      <alignment horizontal="center" vertical="center" textRotation="255" wrapText="1"/>
    </xf>
    <xf numFmtId="177" fontId="4" fillId="0" borderId="14" xfId="0" applyNumberFormat="1" applyFont="1" applyFill="1" applyBorder="1" applyAlignment="1">
      <alignment horizontal="center" vertical="center" textRotation="255"/>
    </xf>
    <xf numFmtId="177" fontId="4" fillId="0" borderId="12" xfId="0" applyNumberFormat="1" applyFont="1" applyFill="1" applyBorder="1" applyAlignment="1">
      <alignment horizontal="center" vertical="center"/>
    </xf>
    <xf numFmtId="177" fontId="3" fillId="0" borderId="21" xfId="0" applyNumberFormat="1" applyFont="1" applyFill="1" applyBorder="1" applyAlignment="1">
      <alignment horizontal="center" vertical="center"/>
    </xf>
    <xf numFmtId="177" fontId="4" fillId="0" borderId="24" xfId="0" applyNumberFormat="1" applyFont="1" applyFill="1" applyBorder="1" applyAlignment="1">
      <alignment horizontal="center" vertical="center"/>
    </xf>
    <xf numFmtId="180" fontId="3" fillId="0" borderId="14" xfId="0" applyNumberFormat="1" applyFont="1" applyFill="1" applyBorder="1" applyAlignment="1">
      <alignment horizontal="center" vertical="center" wrapText="1"/>
    </xf>
    <xf numFmtId="177" fontId="3" fillId="0" borderId="14" xfId="0" applyNumberFormat="1" applyFont="1" applyFill="1" applyBorder="1" applyAlignment="1">
      <alignment horizontal="center" vertical="center" wrapText="1"/>
    </xf>
    <xf numFmtId="177" fontId="4" fillId="0" borderId="14" xfId="0" applyNumberFormat="1" applyFont="1" applyFill="1" applyBorder="1" applyAlignment="1">
      <alignment horizontal="center" vertical="center"/>
    </xf>
    <xf numFmtId="177" fontId="3" fillId="0" borderId="20"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xf numFmtId="177" fontId="3" fillId="0" borderId="19" xfId="0" applyNumberFormat="1" applyFont="1" applyFill="1" applyBorder="1" applyAlignment="1">
      <alignment horizontal="center" vertical="center" wrapText="1"/>
    </xf>
    <xf numFmtId="177" fontId="3" fillId="0" borderId="20"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177" fontId="3" fillId="0" borderId="13"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177" fontId="3" fillId="0" borderId="15" xfId="0" applyNumberFormat="1" applyFont="1" applyFill="1" applyBorder="1" applyAlignment="1">
      <alignment horizontal="center" vertical="center" wrapText="1"/>
    </xf>
    <xf numFmtId="177" fontId="5" fillId="0" borderId="14"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22" xfId="0" applyFont="1" applyFill="1" applyBorder="1" applyAlignment="1">
      <alignment horizontal="center" vertical="center"/>
    </xf>
    <xf numFmtId="178" fontId="3" fillId="0" borderId="24" xfId="0" applyNumberFormat="1" applyFont="1" applyFill="1" applyBorder="1" applyAlignment="1">
      <alignment horizontal="distributed" vertical="center"/>
    </xf>
    <xf numFmtId="177" fontId="3" fillId="0" borderId="22" xfId="0" applyNumberFormat="1" applyFont="1" applyFill="1" applyBorder="1" applyAlignment="1">
      <alignment horizontal="distributed" vertical="center"/>
    </xf>
    <xf numFmtId="0" fontId="0" fillId="0" borderId="24" xfId="0" applyBorder="1" applyAlignment="1">
      <alignment horizontal="distributed" vertical="center"/>
    </xf>
    <xf numFmtId="177" fontId="3" fillId="0" borderId="14" xfId="0" applyNumberFormat="1" applyFont="1" applyFill="1" applyBorder="1" applyAlignment="1">
      <alignment horizontal="distributed" vertical="center"/>
    </xf>
    <xf numFmtId="176" fontId="3" fillId="0" borderId="19" xfId="0" applyNumberFormat="1" applyFont="1" applyFill="1" applyBorder="1" applyAlignment="1">
      <alignment horizontal="center" vertical="center"/>
    </xf>
    <xf numFmtId="0" fontId="3" fillId="0" borderId="20" xfId="0" applyFont="1" applyFill="1" applyBorder="1" applyAlignment="1">
      <alignment/>
    </xf>
    <xf numFmtId="0" fontId="3" fillId="0" borderId="0" xfId="0" applyFont="1" applyFill="1" applyBorder="1" applyAlignment="1">
      <alignment/>
    </xf>
    <xf numFmtId="0" fontId="3" fillId="0" borderId="13" xfId="0" applyFont="1" applyFill="1" applyBorder="1" applyAlignment="1">
      <alignment/>
    </xf>
    <xf numFmtId="0" fontId="3" fillId="0" borderId="11" xfId="0" applyFont="1" applyFill="1" applyBorder="1" applyAlignment="1">
      <alignment/>
    </xf>
    <xf numFmtId="0" fontId="3" fillId="0" borderId="15" xfId="0" applyFont="1" applyFill="1" applyBorder="1" applyAlignment="1">
      <alignment/>
    </xf>
    <xf numFmtId="177" fontId="3" fillId="0" borderId="24" xfId="0" applyNumberFormat="1" applyFont="1" applyFill="1" applyBorder="1" applyAlignment="1">
      <alignment horizontal="distributed" vertical="center"/>
    </xf>
    <xf numFmtId="0" fontId="22" fillId="0" borderId="24" xfId="0" applyFont="1" applyBorder="1" applyAlignment="1">
      <alignment horizontal="center" vertical="center" wrapText="1"/>
    </xf>
    <xf numFmtId="0" fontId="22" fillId="0" borderId="23" xfId="0" applyFont="1" applyBorder="1" applyAlignment="1">
      <alignment horizontal="center" vertical="center" wrapText="1"/>
    </xf>
    <xf numFmtId="177" fontId="22" fillId="0" borderId="0" xfId="0" applyNumberFormat="1" applyFont="1" applyBorder="1" applyAlignment="1">
      <alignment horizontal="left" vertical="center"/>
    </xf>
    <xf numFmtId="177" fontId="22" fillId="0" borderId="13" xfId="0" applyNumberFormat="1" applyFont="1" applyBorder="1" applyAlignment="1">
      <alignment horizontal="left" vertical="center"/>
    </xf>
    <xf numFmtId="0" fontId="22" fillId="0" borderId="19" xfId="0" applyFont="1" applyBorder="1" applyAlignment="1">
      <alignment horizontal="center" vertical="center"/>
    </xf>
    <xf numFmtId="0" fontId="0" fillId="0" borderId="20" xfId="0" applyBorder="1" applyAlignment="1">
      <alignment horizontal="center" vertical="center"/>
    </xf>
    <xf numFmtId="0" fontId="22" fillId="0" borderId="11" xfId="0" applyFont="1" applyBorder="1" applyAlignment="1">
      <alignment horizontal="center" vertical="center"/>
    </xf>
    <xf numFmtId="0" fontId="0" fillId="0" borderId="15" xfId="0" applyBorder="1" applyAlignment="1">
      <alignment horizontal="center" vertical="center"/>
    </xf>
    <xf numFmtId="0" fontId="22" fillId="0" borderId="24" xfId="0" applyFont="1" applyBorder="1" applyAlignment="1">
      <alignment horizontal="center" vertical="center"/>
    </xf>
    <xf numFmtId="0" fontId="22" fillId="0" borderId="23" xfId="0" applyFont="1" applyBorder="1" applyAlignment="1">
      <alignment horizontal="center" vertical="center"/>
    </xf>
    <xf numFmtId="0" fontId="22" fillId="0" borderId="18"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1" xfId="0" applyFont="1" applyBorder="1" applyAlignment="1">
      <alignment vertical="center"/>
    </xf>
    <xf numFmtId="0" fontId="22" fillId="0" borderId="15" xfId="0" applyFont="1" applyBorder="1" applyAlignment="1">
      <alignment vertical="center"/>
    </xf>
    <xf numFmtId="0" fontId="22" fillId="0" borderId="16" xfId="0" applyFont="1" applyBorder="1" applyAlignment="1">
      <alignment horizontal="center" vertical="center"/>
    </xf>
    <xf numFmtId="0" fontId="22" fillId="0" borderId="22" xfId="0" applyFont="1" applyBorder="1" applyAlignment="1">
      <alignment horizontal="center" vertical="center" wrapText="1"/>
    </xf>
    <xf numFmtId="177" fontId="5" fillId="0" borderId="22" xfId="0" applyNumberFormat="1" applyFont="1" applyFill="1" applyBorder="1" applyAlignment="1">
      <alignment horizontal="center" vertical="center"/>
    </xf>
    <xf numFmtId="177" fontId="5" fillId="0" borderId="24"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wrapText="1"/>
    </xf>
    <xf numFmtId="178" fontId="3" fillId="0" borderId="14" xfId="0" applyNumberFormat="1" applyFont="1" applyFill="1" applyBorder="1" applyAlignment="1">
      <alignment horizontal="distributed" vertical="center"/>
    </xf>
    <xf numFmtId="178" fontId="3" fillId="0" borderId="22" xfId="0" applyNumberFormat="1" applyFont="1" applyFill="1" applyBorder="1" applyAlignment="1">
      <alignment horizontal="distributed" vertical="center"/>
    </xf>
    <xf numFmtId="176" fontId="3" fillId="0" borderId="19" xfId="0" applyNumberFormat="1" applyFont="1" applyBorder="1" applyAlignment="1">
      <alignment horizontal="center" vertical="center" wrapText="1"/>
    </xf>
    <xf numFmtId="176" fontId="3" fillId="0" borderId="20"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3" fillId="0" borderId="15" xfId="0" applyNumberFormat="1" applyFont="1" applyBorder="1" applyAlignment="1">
      <alignment horizontal="center" vertical="center" wrapText="1"/>
    </xf>
    <xf numFmtId="176" fontId="3" fillId="0" borderId="14" xfId="0" applyNumberFormat="1" applyFont="1" applyBorder="1" applyAlignment="1">
      <alignment horizontal="center" vertical="center" wrapText="1"/>
    </xf>
    <xf numFmtId="0" fontId="3" fillId="0" borderId="14" xfId="0" applyFont="1" applyBorder="1" applyAlignment="1">
      <alignment horizontal="center" vertical="center"/>
    </xf>
    <xf numFmtId="176" fontId="3" fillId="0" borderId="14" xfId="0" applyNumberFormat="1" applyFont="1" applyBorder="1" applyAlignment="1">
      <alignment horizontal="center" vertical="center"/>
    </xf>
    <xf numFmtId="176" fontId="3" fillId="0" borderId="22" xfId="0" applyNumberFormat="1" applyFont="1" applyBorder="1" applyAlignment="1">
      <alignment horizontal="center" vertical="center"/>
    </xf>
    <xf numFmtId="177" fontId="3" fillId="0" borderId="22" xfId="0" applyNumberFormat="1" applyFont="1" applyBorder="1" applyAlignment="1">
      <alignment horizontal="center" vertical="center"/>
    </xf>
    <xf numFmtId="177" fontId="3" fillId="0" borderId="23" xfId="0" applyNumberFormat="1" applyFont="1" applyBorder="1" applyAlignment="1">
      <alignment horizontal="center" vertical="center"/>
    </xf>
    <xf numFmtId="177" fontId="3" fillId="0" borderId="17" xfId="0" applyNumberFormat="1" applyFont="1" applyBorder="1" applyAlignment="1">
      <alignment horizontal="right" vertical="center"/>
    </xf>
    <xf numFmtId="177" fontId="3" fillId="0" borderId="0" xfId="0" applyNumberFormat="1" applyFont="1" applyBorder="1" applyAlignment="1">
      <alignment horizontal="right" vertical="center"/>
    </xf>
    <xf numFmtId="177" fontId="3" fillId="0" borderId="13" xfId="0" applyNumberFormat="1" applyFont="1" applyBorder="1" applyAlignment="1">
      <alignment horizontal="right" vertical="center"/>
    </xf>
    <xf numFmtId="176" fontId="3" fillId="0" borderId="0" xfId="0" applyNumberFormat="1" applyFont="1" applyBorder="1" applyAlignment="1">
      <alignment horizontal="center" vertical="center"/>
    </xf>
    <xf numFmtId="177" fontId="3" fillId="0" borderId="16"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5" xfId="0" applyNumberFormat="1" applyFont="1" applyBorder="1" applyAlignment="1">
      <alignment horizontal="right" vertical="center"/>
    </xf>
    <xf numFmtId="177" fontId="3" fillId="0" borderId="16" xfId="0" applyNumberFormat="1" applyFont="1" applyFill="1" applyBorder="1" applyAlignment="1">
      <alignment horizontal="right" vertical="center"/>
    </xf>
    <xf numFmtId="177" fontId="3" fillId="0" borderId="15" xfId="0" applyNumberFormat="1" applyFont="1" applyFill="1" applyBorder="1" applyAlignment="1">
      <alignment horizontal="right" vertical="center"/>
    </xf>
    <xf numFmtId="177" fontId="3" fillId="0" borderId="11" xfId="0" applyNumberFormat="1" applyFont="1" applyFill="1" applyBorder="1" applyAlignment="1">
      <alignment horizontal="right" vertical="center"/>
    </xf>
    <xf numFmtId="200" fontId="3" fillId="0" borderId="16" xfId="0" applyNumberFormat="1" applyFont="1" applyBorder="1" applyAlignment="1">
      <alignment horizontal="right" vertical="center"/>
    </xf>
    <xf numFmtId="200" fontId="3" fillId="0" borderId="15" xfId="0" applyNumberFormat="1" applyFont="1" applyBorder="1" applyAlignment="1">
      <alignment horizontal="right" vertical="center"/>
    </xf>
    <xf numFmtId="177" fontId="3" fillId="0" borderId="11" xfId="0" applyNumberFormat="1" applyFont="1" applyFill="1" applyBorder="1" applyAlignment="1">
      <alignment vertical="center"/>
    </xf>
    <xf numFmtId="177" fontId="3" fillId="0" borderId="15" xfId="0" applyNumberFormat="1" applyFont="1" applyFill="1" applyBorder="1" applyAlignment="1">
      <alignment vertical="center"/>
    </xf>
    <xf numFmtId="177" fontId="3" fillId="0" borderId="17" xfId="0" applyNumberFormat="1" applyFont="1" applyFill="1" applyBorder="1" applyAlignment="1">
      <alignment horizontal="right" vertical="center"/>
    </xf>
    <xf numFmtId="177" fontId="3" fillId="0" borderId="13"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200" fontId="3" fillId="0" borderId="17" xfId="0" applyNumberFormat="1" applyFont="1" applyBorder="1" applyAlignment="1">
      <alignment horizontal="right" vertical="center"/>
    </xf>
    <xf numFmtId="200" fontId="3" fillId="0" borderId="13" xfId="0" applyNumberFormat="1" applyFont="1" applyBorder="1" applyAlignment="1">
      <alignment horizontal="right" vertical="center"/>
    </xf>
    <xf numFmtId="177" fontId="3" fillId="0" borderId="0" xfId="0" applyNumberFormat="1" applyFont="1" applyFill="1" applyBorder="1" applyAlignment="1">
      <alignment vertical="center"/>
    </xf>
    <xf numFmtId="177" fontId="3" fillId="0" borderId="13" xfId="0" applyNumberFormat="1" applyFont="1" applyFill="1" applyBorder="1" applyAlignment="1">
      <alignment vertical="center"/>
    </xf>
    <xf numFmtId="0" fontId="3" fillId="0" borderId="0" xfId="0" applyFont="1" applyBorder="1" applyAlignment="1">
      <alignment horizontal="right" vertical="center"/>
    </xf>
    <xf numFmtId="177" fontId="3" fillId="0" borderId="17" xfId="0" applyNumberFormat="1" applyFont="1" applyFill="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22" fillId="0" borderId="18" xfId="0" applyFont="1" applyBorder="1" applyAlignment="1">
      <alignment horizontal="right" vertical="center"/>
    </xf>
    <xf numFmtId="0" fontId="22" fillId="0" borderId="20" xfId="0" applyFont="1" applyBorder="1" applyAlignment="1">
      <alignment horizontal="right" vertical="center"/>
    </xf>
    <xf numFmtId="176" fontId="3" fillId="0" borderId="22" xfId="0" applyNumberFormat="1" applyFont="1" applyBorder="1" applyAlignment="1">
      <alignment horizontal="center" vertical="center" wrapText="1"/>
    </xf>
    <xf numFmtId="176" fontId="3" fillId="0" borderId="23" xfId="0" applyNumberFormat="1" applyFont="1" applyBorder="1" applyAlignment="1">
      <alignment horizontal="center" vertical="center" wrapText="1"/>
    </xf>
    <xf numFmtId="0" fontId="0" fillId="0" borderId="13" xfId="0" applyBorder="1" applyAlignment="1">
      <alignment vertical="center"/>
    </xf>
    <xf numFmtId="201" fontId="3" fillId="0" borderId="17" xfId="0" applyNumberFormat="1" applyFont="1" applyFill="1" applyBorder="1" applyAlignment="1">
      <alignment horizontal="right" vertical="center"/>
    </xf>
    <xf numFmtId="201" fontId="3" fillId="0" borderId="0" xfId="0" applyNumberFormat="1" applyFont="1" applyFill="1" applyBorder="1" applyAlignment="1">
      <alignment horizontal="right" vertical="center"/>
    </xf>
    <xf numFmtId="177" fontId="3" fillId="0" borderId="16" xfId="0" applyNumberFormat="1" applyFont="1" applyFill="1" applyBorder="1" applyAlignment="1">
      <alignment vertical="center"/>
    </xf>
    <xf numFmtId="201" fontId="5" fillId="0" borderId="16" xfId="0" applyNumberFormat="1" applyFont="1" applyFill="1" applyBorder="1" applyAlignment="1">
      <alignment horizontal="right" vertical="center"/>
    </xf>
    <xf numFmtId="201" fontId="5" fillId="0" borderId="11" xfId="0" applyNumberFormat="1" applyFont="1" applyFill="1" applyBorder="1" applyAlignment="1">
      <alignment horizontal="right" vertical="center"/>
    </xf>
    <xf numFmtId="177" fontId="3" fillId="0" borderId="17" xfId="0" applyNumberFormat="1" applyFont="1" applyBorder="1" applyAlignment="1">
      <alignment vertical="center"/>
    </xf>
    <xf numFmtId="177" fontId="3" fillId="0" borderId="13" xfId="0" applyNumberFormat="1" applyFont="1" applyBorder="1" applyAlignment="1">
      <alignment vertical="center"/>
    </xf>
    <xf numFmtId="181" fontId="3" fillId="0" borderId="0" xfId="0" applyNumberFormat="1" applyFont="1" applyBorder="1" applyAlignment="1">
      <alignment horizontal="right" vertical="center"/>
    </xf>
    <xf numFmtId="181" fontId="3" fillId="0" borderId="14" xfId="0" applyNumberFormat="1" applyFont="1" applyBorder="1" applyAlignment="1">
      <alignment horizontal="center" vertical="center"/>
    </xf>
    <xf numFmtId="181" fontId="3" fillId="0" borderId="22" xfId="0" applyNumberFormat="1" applyFont="1" applyBorder="1" applyAlignment="1">
      <alignment horizontal="center" vertical="center"/>
    </xf>
    <xf numFmtId="176" fontId="3" fillId="0" borderId="17" xfId="0" applyNumberFormat="1" applyFont="1" applyBorder="1" applyAlignment="1">
      <alignment horizontal="right" vertical="center"/>
    </xf>
    <xf numFmtId="176" fontId="3" fillId="0" borderId="0" xfId="0" applyNumberFormat="1" applyFont="1" applyBorder="1" applyAlignment="1">
      <alignment horizontal="right" vertical="center"/>
    </xf>
    <xf numFmtId="189" fontId="3" fillId="0" borderId="0" xfId="0" applyNumberFormat="1" applyFont="1" applyFill="1" applyBorder="1" applyAlignment="1">
      <alignment vertical="center"/>
    </xf>
    <xf numFmtId="181" fontId="3" fillId="0" borderId="22" xfId="0" applyNumberFormat="1" applyFont="1" applyFill="1" applyBorder="1" applyAlignment="1">
      <alignment horizontal="center" vertical="center"/>
    </xf>
    <xf numFmtId="181" fontId="3" fillId="0" borderId="24" xfId="0" applyNumberFormat="1" applyFont="1" applyFill="1" applyBorder="1" applyAlignment="1">
      <alignment horizontal="center" vertical="center"/>
    </xf>
    <xf numFmtId="181" fontId="3" fillId="0" borderId="19" xfId="0" applyNumberFormat="1" applyFont="1" applyFill="1" applyBorder="1" applyAlignment="1">
      <alignment horizontal="center" vertical="center" wrapText="1"/>
    </xf>
    <xf numFmtId="181" fontId="3" fillId="0" borderId="11" xfId="0" applyNumberFormat="1" applyFont="1" applyFill="1" applyBorder="1" applyAlignment="1">
      <alignment horizontal="center" vertical="center" wrapText="1"/>
    </xf>
    <xf numFmtId="181" fontId="3" fillId="0" borderId="23" xfId="0" applyNumberFormat="1" applyFont="1" applyFill="1" applyBorder="1" applyAlignment="1">
      <alignment horizontal="center" vertical="center"/>
    </xf>
    <xf numFmtId="189" fontId="5" fillId="0" borderId="0" xfId="0" applyNumberFormat="1" applyFont="1" applyFill="1" applyBorder="1" applyAlignment="1">
      <alignment vertical="center"/>
    </xf>
    <xf numFmtId="189" fontId="3" fillId="0" borderId="11" xfId="0" applyNumberFormat="1" applyFont="1" applyFill="1" applyBorder="1" applyAlignment="1">
      <alignment vertical="center"/>
    </xf>
    <xf numFmtId="193" fontId="26" fillId="0" borderId="18" xfId="73" applyNumberFormat="1" applyFont="1" applyBorder="1" applyAlignment="1">
      <alignment horizontal="center" vertical="center" wrapText="1"/>
      <protection/>
    </xf>
    <xf numFmtId="193" fontId="26" fillId="0" borderId="16" xfId="73" applyNumberFormat="1" applyFont="1" applyBorder="1" applyAlignment="1">
      <alignment horizontal="center" vertical="center" wrapText="1"/>
      <protection/>
    </xf>
    <xf numFmtId="191" fontId="26" fillId="0" borderId="21" xfId="73" applyNumberFormat="1" applyFont="1" applyBorder="1" applyAlignment="1">
      <alignment horizontal="center" vertical="center" wrapText="1"/>
      <protection/>
    </xf>
    <xf numFmtId="191" fontId="26" fillId="0" borderId="12" xfId="73" applyNumberFormat="1" applyFont="1" applyBorder="1" applyAlignment="1">
      <alignment horizontal="center" vertical="center" wrapText="1"/>
      <protection/>
    </xf>
    <xf numFmtId="0" fontId="26" fillId="0" borderId="19" xfId="73" applyNumberFormat="1" applyFont="1" applyBorder="1" applyAlignment="1">
      <alignment horizontal="right" vertical="center"/>
      <protection/>
    </xf>
    <xf numFmtId="0" fontId="26" fillId="0" borderId="20" xfId="73" applyNumberFormat="1" applyFont="1" applyBorder="1" applyAlignment="1">
      <alignment horizontal="right" vertical="center"/>
      <protection/>
    </xf>
    <xf numFmtId="0" fontId="26" fillId="0" borderId="11" xfId="73" applyFont="1" applyBorder="1">
      <alignment vertical="center"/>
      <protection/>
    </xf>
    <xf numFmtId="0" fontId="26" fillId="0" borderId="15" xfId="73" applyFont="1" applyBorder="1">
      <alignment vertical="center"/>
      <protection/>
    </xf>
    <xf numFmtId="177" fontId="22" fillId="0" borderId="14" xfId="0" applyNumberFormat="1" applyFont="1" applyFill="1" applyBorder="1" applyAlignment="1">
      <alignment horizontal="center" vertical="center" wrapText="1"/>
    </xf>
    <xf numFmtId="177" fontId="24" fillId="0" borderId="14" xfId="0" applyNumberFormat="1" applyFont="1" applyFill="1" applyBorder="1" applyAlignment="1">
      <alignment horizontal="center" vertical="center"/>
    </xf>
    <xf numFmtId="177" fontId="22" fillId="0" borderId="14" xfId="0" applyNumberFormat="1" applyFont="1" applyFill="1" applyBorder="1" applyAlignment="1">
      <alignment horizontal="center" vertical="center"/>
    </xf>
    <xf numFmtId="180" fontId="24" fillId="0" borderId="18" xfId="0" applyNumberFormat="1" applyFont="1" applyFill="1" applyBorder="1" applyAlignment="1">
      <alignment horizontal="center" vertical="center" textRotation="255"/>
    </xf>
    <xf numFmtId="180" fontId="24" fillId="0" borderId="17" xfId="0" applyNumberFormat="1" applyFont="1" applyFill="1" applyBorder="1" applyAlignment="1">
      <alignment horizontal="center" vertical="center" textRotation="255"/>
    </xf>
    <xf numFmtId="180" fontId="24" fillId="0" borderId="16" xfId="0" applyNumberFormat="1" applyFont="1" applyFill="1" applyBorder="1" applyAlignment="1">
      <alignment horizontal="center" vertical="center" textRotation="255"/>
    </xf>
    <xf numFmtId="180" fontId="22" fillId="0" borderId="23" xfId="0" applyNumberFormat="1" applyFont="1" applyFill="1" applyBorder="1" applyAlignment="1">
      <alignment horizontal="center" vertical="center" wrapText="1"/>
    </xf>
    <xf numFmtId="180" fontId="22" fillId="0" borderId="14" xfId="0" applyNumberFormat="1" applyFont="1" applyFill="1" applyBorder="1" applyAlignment="1">
      <alignment horizontal="center" vertical="center" wrapText="1"/>
    </xf>
    <xf numFmtId="187" fontId="22" fillId="0" borderId="18" xfId="0" applyNumberFormat="1" applyFont="1" applyFill="1" applyBorder="1" applyAlignment="1">
      <alignment horizontal="center" vertical="center" wrapText="1"/>
    </xf>
    <xf numFmtId="187" fontId="22" fillId="0" borderId="17" xfId="0" applyNumberFormat="1" applyFont="1" applyFill="1" applyBorder="1" applyAlignment="1">
      <alignment horizontal="center" vertical="center"/>
    </xf>
    <xf numFmtId="187" fontId="22" fillId="0" borderId="16" xfId="0" applyNumberFormat="1" applyFont="1" applyFill="1" applyBorder="1" applyAlignment="1">
      <alignment horizontal="center" vertical="center"/>
    </xf>
    <xf numFmtId="187" fontId="22" fillId="0" borderId="22" xfId="0" applyNumberFormat="1" applyFont="1" applyFill="1" applyBorder="1" applyAlignment="1">
      <alignment horizontal="center" vertical="center"/>
    </xf>
    <xf numFmtId="187" fontId="22" fillId="0" borderId="24" xfId="0" applyNumberFormat="1" applyFont="1" applyFill="1" applyBorder="1" applyAlignment="1">
      <alignment horizontal="center" vertical="center"/>
    </xf>
    <xf numFmtId="187" fontId="22" fillId="0" borderId="23" xfId="0" applyNumberFormat="1" applyFont="1" applyFill="1" applyBorder="1" applyAlignment="1">
      <alignment horizontal="center" vertical="center"/>
    </xf>
    <xf numFmtId="187" fontId="22" fillId="0" borderId="21" xfId="0" applyNumberFormat="1" applyFont="1" applyFill="1" applyBorder="1" applyAlignment="1">
      <alignment horizontal="center" vertical="center" wrapText="1"/>
    </xf>
    <xf numFmtId="187" fontId="22" fillId="0" borderId="10" xfId="0" applyNumberFormat="1" applyFont="1" applyFill="1" applyBorder="1" applyAlignment="1">
      <alignment horizontal="center" vertical="center"/>
    </xf>
    <xf numFmtId="187" fontId="22" fillId="0" borderId="12" xfId="0" applyNumberFormat="1" applyFont="1" applyFill="1" applyBorder="1" applyAlignment="1">
      <alignment horizontal="center" vertical="center"/>
    </xf>
    <xf numFmtId="187" fontId="22" fillId="0" borderId="21" xfId="0" applyNumberFormat="1" applyFont="1" applyFill="1" applyBorder="1" applyAlignment="1">
      <alignment horizontal="center" vertical="center"/>
    </xf>
    <xf numFmtId="187" fontId="22" fillId="0" borderId="12" xfId="0" applyNumberFormat="1" applyFont="1" applyFill="1" applyBorder="1" applyAlignment="1">
      <alignment horizontal="center" vertical="center" wrapText="1"/>
    </xf>
    <xf numFmtId="187" fontId="22" fillId="0" borderId="22" xfId="0" applyNumberFormat="1" applyFont="1" applyFill="1" applyBorder="1" applyAlignment="1">
      <alignment horizontal="center" vertical="center" wrapText="1"/>
    </xf>
    <xf numFmtId="177" fontId="22" fillId="0" borderId="17" xfId="0" applyNumberFormat="1"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3" fillId="0" borderId="16" xfId="0" applyNumberFormat="1" applyFont="1" applyFill="1" applyBorder="1" applyAlignment="1">
      <alignment horizontal="center" vertical="center"/>
    </xf>
    <xf numFmtId="177" fontId="3" fillId="0" borderId="24" xfId="0" applyNumberFormat="1" applyFont="1" applyFill="1" applyBorder="1" applyAlignment="1">
      <alignment horizontal="center" vertical="center"/>
    </xf>
    <xf numFmtId="177" fontId="3" fillId="0" borderId="23"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14" xfId="0" applyNumberFormat="1" applyFont="1" applyFill="1" applyBorder="1" applyAlignment="1">
      <alignment horizontal="center" vertical="center"/>
    </xf>
    <xf numFmtId="0" fontId="22" fillId="0" borderId="10" xfId="0" applyNumberFormat="1" applyFont="1" applyBorder="1" applyAlignment="1">
      <alignment horizontal="right" vertical="center"/>
    </xf>
    <xf numFmtId="0" fontId="22" fillId="0" borderId="17" xfId="0" applyNumberFormat="1" applyFont="1" applyBorder="1" applyAlignment="1">
      <alignment horizontal="right"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2 3"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3" xfId="67"/>
    <cellStyle name="標準 3" xfId="68"/>
    <cellStyle name="標準 4" xfId="69"/>
    <cellStyle name="標準 5" xfId="70"/>
    <cellStyle name="標準_Ｃ版_H19統計表(案)_H18改造" xfId="71"/>
    <cellStyle name="標準_H19個票(八戸市）_加工用" xfId="72"/>
    <cellStyle name="標準_八戸市H18個票_地区別" xfId="73"/>
    <cellStyle name="良い" xfId="74"/>
  </cellStyles>
  <dxfs count="101">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FF00FF"/>
        </patternFill>
      </fill>
    </dxf>
    <dxf>
      <font>
        <color indexed="9"/>
      </font>
    </dxf>
    <dxf>
      <fill>
        <patternFill>
          <bgColor indexed="14"/>
        </patternFill>
      </fill>
    </dxf>
    <dxf>
      <font>
        <color indexed="9"/>
      </font>
    </dxf>
    <dxf>
      <font>
        <color indexed="23"/>
      </font>
    </dxf>
    <dxf>
      <fill>
        <patternFill>
          <bgColor indexed="14"/>
        </patternFill>
      </fill>
    </dxf>
    <dxf>
      <font>
        <color indexed="23"/>
      </font>
    </dxf>
    <dxf>
      <fill>
        <patternFill>
          <bgColor indexed="14"/>
        </patternFill>
      </fill>
    </dxf>
    <dxf>
      <font>
        <color indexed="9"/>
      </font>
    </dxf>
    <dxf>
      <fill>
        <patternFill>
          <bgColor indexed="14"/>
        </patternFill>
      </fill>
    </dxf>
    <dxf>
      <fill>
        <patternFill>
          <bgColor indexed="14"/>
        </patternFill>
      </fill>
    </dxf>
    <dxf>
      <font>
        <color indexed="9"/>
      </font>
    </dxf>
    <dxf>
      <fill>
        <patternFill>
          <bgColor indexed="14"/>
        </patternFill>
      </fill>
    </dxf>
    <dxf>
      <font>
        <color indexed="9"/>
      </font>
    </dxf>
    <dxf>
      <fill>
        <patternFill>
          <bgColor indexed="14"/>
        </patternFill>
      </fill>
    </dxf>
    <dxf>
      <font>
        <color indexed="9"/>
      </font>
    </dxf>
    <dxf>
      <fill>
        <patternFill>
          <bgColor indexed="14"/>
        </patternFill>
      </fill>
    </dxf>
    <dxf>
      <font>
        <color indexed="9"/>
      </font>
    </dxf>
    <dxf>
      <fill>
        <patternFill>
          <bgColor indexed="14"/>
        </patternFill>
      </fill>
    </dxf>
    <dxf>
      <font>
        <color indexed="9"/>
      </font>
    </dxf>
    <dxf>
      <fill>
        <patternFill>
          <bgColor indexed="14"/>
        </patternFill>
      </fill>
    </dxf>
    <dxf>
      <font>
        <color indexed="9"/>
      </font>
    </dxf>
    <dxf>
      <fill>
        <patternFill>
          <bgColor indexed="14"/>
        </patternFill>
      </fill>
    </dxf>
    <dxf>
      <font>
        <color indexed="9"/>
      </font>
    </dxf>
    <dxf>
      <fill>
        <patternFill>
          <bgColor indexed="14"/>
        </patternFill>
      </fill>
    </dxf>
    <dxf>
      <font>
        <color indexed="9"/>
      </font>
    </dxf>
    <dxf>
      <fill>
        <patternFill>
          <bgColor rgb="FFFF00FF"/>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ont>
        <color indexed="9"/>
      </font>
    </dxf>
    <dxf>
      <fill>
        <patternFill>
          <bgColor indexed="14"/>
        </patternFill>
      </fill>
    </dxf>
    <dxf>
      <fill>
        <patternFill>
          <bgColor indexed="14"/>
        </patternFill>
      </fill>
    </dxf>
    <dxf>
      <font>
        <color indexed="9"/>
      </font>
    </dxf>
    <dxf>
      <fill>
        <patternFill>
          <bgColor indexed="14"/>
        </patternFill>
      </fill>
    </dxf>
    <dxf>
      <font>
        <color indexed="9"/>
      </font>
    </dxf>
    <dxf>
      <fill>
        <patternFill>
          <bgColor indexed="14"/>
        </patternFill>
      </fill>
    </dxf>
    <dxf>
      <fill>
        <patternFill>
          <bgColor indexed="14"/>
        </patternFill>
      </fill>
    </dxf>
    <dxf>
      <fill>
        <patternFill>
          <bgColor indexed="14"/>
        </patternFill>
      </fill>
    </dxf>
    <dxf>
      <fill>
        <patternFill>
          <bgColor indexed="14"/>
        </patternFill>
      </fill>
    </dxf>
    <dxf>
      <font>
        <color indexed="9"/>
      </font>
    </dxf>
    <dxf>
      <fill>
        <patternFill>
          <bgColor indexed="14"/>
        </patternFill>
      </fill>
    </dxf>
    <dxf>
      <fill>
        <patternFill>
          <bgColor indexed="14"/>
        </patternFill>
      </fill>
    </dxf>
    <dxf>
      <font>
        <color indexed="9"/>
      </font>
    </dxf>
    <dxf>
      <fill>
        <patternFill>
          <bgColor indexed="14"/>
        </patternFill>
      </fill>
    </dxf>
    <dxf>
      <fill>
        <patternFill>
          <bgColor indexed="14"/>
        </patternFill>
      </fill>
    </dxf>
    <dxf>
      <font>
        <color indexed="9"/>
      </font>
    </dxf>
    <dxf>
      <fill>
        <patternFill>
          <bgColor indexed="14"/>
        </patternFill>
      </fill>
    </dxf>
    <dxf>
      <fill>
        <patternFill>
          <bgColor rgb="FFFF00FF"/>
        </patternFill>
      </fill>
    </dxf>
    <dxf>
      <fill>
        <patternFill>
          <bgColor indexed="14"/>
        </patternFill>
      </fill>
    </dxf>
    <dxf>
      <fill>
        <patternFill>
          <bgColor indexed="14"/>
        </patternFill>
      </fill>
    </dxf>
    <dxf>
      <fill>
        <patternFill>
          <bgColor rgb="FFFF00FF"/>
        </patternFill>
      </fill>
    </dxf>
    <dxf>
      <fill>
        <patternFill>
          <bgColor indexed="14"/>
        </patternFill>
      </fill>
    </dxf>
    <dxf>
      <font>
        <color indexed="23"/>
      </font>
    </dxf>
    <dxf>
      <fill>
        <patternFill>
          <bgColor indexed="14"/>
        </patternFill>
      </fill>
    </dxf>
    <dxf>
      <font>
        <color indexed="9"/>
      </font>
    </dxf>
    <dxf>
      <fill>
        <patternFill>
          <bgColor indexed="14"/>
        </patternFill>
      </fill>
    </dxf>
    <dxf>
      <font>
        <color indexed="23"/>
      </font>
    </dxf>
    <dxf>
      <fill>
        <patternFill>
          <bgColor indexed="14"/>
        </patternFill>
      </fill>
    </dxf>
    <dxf>
      <fill>
        <patternFill>
          <bgColor indexed="14"/>
        </patternFill>
      </fill>
    </dxf>
    <dxf>
      <font>
        <color indexed="9"/>
      </font>
    </dxf>
    <dxf>
      <fill>
        <patternFill>
          <bgColor indexed="14"/>
        </patternFill>
      </fill>
    </dxf>
    <dxf>
      <fill>
        <patternFill>
          <bgColor rgb="FFFF00FF"/>
        </patternFill>
      </fill>
    </dxf>
    <dxf>
      <fill>
        <patternFill>
          <bgColor rgb="FFFF00FF"/>
        </patternFill>
      </fill>
    </dxf>
    <dxf>
      <fill>
        <patternFill>
          <bgColor indexed="14"/>
        </patternFill>
      </fill>
    </dxf>
    <dxf>
      <font>
        <color indexed="9"/>
      </font>
    </dxf>
    <dxf>
      <fill>
        <patternFill>
          <bgColor indexed="14"/>
        </patternFill>
      </fill>
    </dxf>
    <dxf>
      <font>
        <color indexed="23"/>
      </font>
    </dxf>
    <dxf>
      <fill>
        <patternFill>
          <bgColor indexed="14"/>
        </patternFill>
      </fill>
    </dxf>
    <dxf>
      <font>
        <color indexed="9"/>
      </font>
    </dxf>
    <dxf>
      <fill>
        <patternFill>
          <bgColor indexed="14"/>
        </patternFill>
      </fill>
    </dxf>
    <dxf>
      <font>
        <color rgb="FFFFFFFF"/>
      </font>
      <border/>
    </dxf>
    <dxf>
      <font>
        <color rgb="FF80808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externalLink" Target="externalLinks/externalLink4.xml" /><Relationship Id="rId38" Type="http://schemas.openxmlformats.org/officeDocument/2006/relationships/externalLink" Target="externalLinks/externalLink5.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32</xdr:row>
      <xdr:rowOff>104775</xdr:rowOff>
    </xdr:from>
    <xdr:ext cx="76200" cy="209550"/>
    <xdr:sp fLocksText="0">
      <xdr:nvSpPr>
        <xdr:cNvPr id="1" name="Text Box 1"/>
        <xdr:cNvSpPr txBox="1">
          <a:spLocks noChangeArrowheads="1"/>
        </xdr:cNvSpPr>
      </xdr:nvSpPr>
      <xdr:spPr>
        <a:xfrm>
          <a:off x="0" y="1001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38</xdr:row>
      <xdr:rowOff>66675</xdr:rowOff>
    </xdr:from>
    <xdr:to>
      <xdr:col>6</xdr:col>
      <xdr:colOff>0</xdr:colOff>
      <xdr:row>39</xdr:row>
      <xdr:rowOff>47625</xdr:rowOff>
    </xdr:to>
    <xdr:sp>
      <xdr:nvSpPr>
        <xdr:cNvPr id="1" name="Rectangle 2"/>
        <xdr:cNvSpPr>
          <a:spLocks/>
        </xdr:cNvSpPr>
      </xdr:nvSpPr>
      <xdr:spPr>
        <a:xfrm>
          <a:off x="6191250" y="10591800"/>
          <a:ext cx="0" cy="1524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0</xdr:rowOff>
    </xdr:from>
    <xdr:to>
      <xdr:col>2</xdr:col>
      <xdr:colOff>95250</xdr:colOff>
      <xdr:row>0</xdr:row>
      <xdr:rowOff>0</xdr:rowOff>
    </xdr:to>
    <xdr:sp>
      <xdr:nvSpPr>
        <xdr:cNvPr id="1" name="Rectangle 1"/>
        <xdr:cNvSpPr>
          <a:spLocks/>
        </xdr:cNvSpPr>
      </xdr:nvSpPr>
      <xdr:spPr>
        <a:xfrm>
          <a:off x="219075" y="0"/>
          <a:ext cx="13430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0</xdr:row>
      <xdr:rowOff>0</xdr:rowOff>
    </xdr:from>
    <xdr:to>
      <xdr:col>24</xdr:col>
      <xdr:colOff>0</xdr:colOff>
      <xdr:row>0</xdr:row>
      <xdr:rowOff>0</xdr:rowOff>
    </xdr:to>
    <xdr:sp>
      <xdr:nvSpPr>
        <xdr:cNvPr id="2" name="Rectangle 23"/>
        <xdr:cNvSpPr>
          <a:spLocks/>
        </xdr:cNvSpPr>
      </xdr:nvSpPr>
      <xdr:spPr>
        <a:xfrm>
          <a:off x="15582900" y="0"/>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0</xdr:colOff>
      <xdr:row>18</xdr:row>
      <xdr:rowOff>0</xdr:rowOff>
    </xdr:from>
    <xdr:ext cx="2876550" cy="914400"/>
    <xdr:sp>
      <xdr:nvSpPr>
        <xdr:cNvPr id="3" name="Rectangle 24"/>
        <xdr:cNvSpPr>
          <a:spLocks/>
        </xdr:cNvSpPr>
      </xdr:nvSpPr>
      <xdr:spPr>
        <a:xfrm>
          <a:off x="15582900" y="3552825"/>
          <a:ext cx="2876550" cy="9144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0</xdr:rowOff>
    </xdr:from>
    <xdr:to>
      <xdr:col>2</xdr:col>
      <xdr:colOff>95250</xdr:colOff>
      <xdr:row>0</xdr:row>
      <xdr:rowOff>0</xdr:rowOff>
    </xdr:to>
    <xdr:sp>
      <xdr:nvSpPr>
        <xdr:cNvPr id="1" name="Rectangle 1"/>
        <xdr:cNvSpPr>
          <a:spLocks/>
        </xdr:cNvSpPr>
      </xdr:nvSpPr>
      <xdr:spPr>
        <a:xfrm>
          <a:off x="219075" y="0"/>
          <a:ext cx="128587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0</xdr:row>
      <xdr:rowOff>0</xdr:rowOff>
    </xdr:from>
    <xdr:to>
      <xdr:col>24</xdr:col>
      <xdr:colOff>0</xdr:colOff>
      <xdr:row>0</xdr:row>
      <xdr:rowOff>0</xdr:rowOff>
    </xdr:to>
    <xdr:sp>
      <xdr:nvSpPr>
        <xdr:cNvPr id="2" name="Rectangle 23"/>
        <xdr:cNvSpPr>
          <a:spLocks/>
        </xdr:cNvSpPr>
      </xdr:nvSpPr>
      <xdr:spPr>
        <a:xfrm>
          <a:off x="15525750" y="0"/>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0</xdr:colOff>
      <xdr:row>18</xdr:row>
      <xdr:rowOff>38100</xdr:rowOff>
    </xdr:from>
    <xdr:ext cx="2876550" cy="923925"/>
    <xdr:sp>
      <xdr:nvSpPr>
        <xdr:cNvPr id="3" name="Rectangle 24"/>
        <xdr:cNvSpPr>
          <a:spLocks/>
        </xdr:cNvSpPr>
      </xdr:nvSpPr>
      <xdr:spPr>
        <a:xfrm>
          <a:off x="15525750" y="3743325"/>
          <a:ext cx="2876550" cy="9239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5</xdr:row>
      <xdr:rowOff>76200</xdr:rowOff>
    </xdr:from>
    <xdr:to>
      <xdr:col>15</xdr:col>
      <xdr:colOff>466725</xdr:colOff>
      <xdr:row>10</xdr:row>
      <xdr:rowOff>95250</xdr:rowOff>
    </xdr:to>
    <xdr:sp>
      <xdr:nvSpPr>
        <xdr:cNvPr id="1" name="Text Box 2"/>
        <xdr:cNvSpPr txBox="1">
          <a:spLocks noChangeArrowheads="1"/>
        </xdr:cNvSpPr>
      </xdr:nvSpPr>
      <xdr:spPr>
        <a:xfrm>
          <a:off x="3105150" y="885825"/>
          <a:ext cx="3028950" cy="6953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19</a:t>
          </a:r>
          <a:r>
            <a:rPr lang="en-US" cap="none" sz="1000" b="0" i="0" u="none" baseline="0">
              <a:solidFill>
                <a:srgbClr val="000000"/>
              </a:solidFill>
              <a:latin typeface="ＭＳ 明朝"/>
              <a:ea typeface="ＭＳ 明朝"/>
              <a:cs typeface="ＭＳ 明朝"/>
            </a:rPr>
            <a:t>年調査において事業所の補そく及び調査項目の追加を行ったことから、平成</a:t>
          </a:r>
          <a:r>
            <a:rPr lang="en-US" cap="none" sz="1000" b="0" i="0" u="none" baseline="0">
              <a:solidFill>
                <a:srgbClr val="000000"/>
              </a:solidFill>
              <a:latin typeface="ＭＳ 明朝"/>
              <a:ea typeface="ＭＳ 明朝"/>
              <a:cs typeface="ＭＳ 明朝"/>
            </a:rPr>
            <a:t>18</a:t>
          </a:r>
          <a:r>
            <a:rPr lang="en-US" cap="none" sz="1000" b="0" i="0" u="none" baseline="0">
              <a:solidFill>
                <a:srgbClr val="000000"/>
              </a:solidFill>
              <a:latin typeface="ＭＳ 明朝"/>
              <a:ea typeface="ＭＳ 明朝"/>
              <a:cs typeface="ＭＳ 明朝"/>
            </a:rPr>
            <a:t>年以前の数値とは接続しない。</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2</xdr:col>
      <xdr:colOff>0</xdr:colOff>
      <xdr:row>4</xdr:row>
      <xdr:rowOff>0</xdr:rowOff>
    </xdr:to>
    <xdr:sp>
      <xdr:nvSpPr>
        <xdr:cNvPr id="1" name="Line 2"/>
        <xdr:cNvSpPr>
          <a:spLocks/>
        </xdr:cNvSpPr>
      </xdr:nvSpPr>
      <xdr:spPr>
        <a:xfrm>
          <a:off x="0" y="561975"/>
          <a:ext cx="1266825" cy="485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333375</xdr:colOff>
      <xdr:row>1</xdr:row>
      <xdr:rowOff>9525</xdr:rowOff>
    </xdr:from>
    <xdr:to>
      <xdr:col>21</xdr:col>
      <xdr:colOff>400050</xdr:colOff>
      <xdr:row>2</xdr:row>
      <xdr:rowOff>57150</xdr:rowOff>
    </xdr:to>
    <xdr:sp>
      <xdr:nvSpPr>
        <xdr:cNvPr id="2" name="Text Box 8"/>
        <xdr:cNvSpPr txBox="1">
          <a:spLocks noChangeArrowheads="1"/>
        </xdr:cNvSpPr>
      </xdr:nvSpPr>
      <xdr:spPr>
        <a:xfrm>
          <a:off x="12820650" y="285750"/>
          <a:ext cx="704850" cy="32385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22</a:t>
          </a:r>
          <a:r>
            <a:rPr lang="en-US" cap="none" sz="1000" b="0" i="0" u="none" baseline="0">
              <a:solidFill>
                <a:srgbClr val="000000"/>
              </a:solidFill>
              <a:latin typeface="ＭＳ Ｐ明朝"/>
              <a:ea typeface="ＭＳ Ｐ明朝"/>
              <a:cs typeface="ＭＳ Ｐ明朝"/>
            </a:rPr>
            <a:t>年</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2</xdr:col>
      <xdr:colOff>0</xdr:colOff>
      <xdr:row>4</xdr:row>
      <xdr:rowOff>0</xdr:rowOff>
    </xdr:to>
    <xdr:sp>
      <xdr:nvSpPr>
        <xdr:cNvPr id="1" name="Line 3"/>
        <xdr:cNvSpPr>
          <a:spLocks/>
        </xdr:cNvSpPr>
      </xdr:nvSpPr>
      <xdr:spPr>
        <a:xfrm>
          <a:off x="0" y="561975"/>
          <a:ext cx="1266825" cy="485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1</xdr:row>
      <xdr:rowOff>0</xdr:rowOff>
    </xdr:from>
    <xdr:to>
      <xdr:col>21</xdr:col>
      <xdr:colOff>371475</xdr:colOff>
      <xdr:row>2</xdr:row>
      <xdr:rowOff>57150</xdr:rowOff>
    </xdr:to>
    <xdr:sp>
      <xdr:nvSpPr>
        <xdr:cNvPr id="2" name="Text Box 7"/>
        <xdr:cNvSpPr txBox="1">
          <a:spLocks noChangeArrowheads="1"/>
        </xdr:cNvSpPr>
      </xdr:nvSpPr>
      <xdr:spPr>
        <a:xfrm>
          <a:off x="12182475" y="276225"/>
          <a:ext cx="1285875" cy="3333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latin typeface="ＭＳ Ｐ明朝"/>
              <a:ea typeface="ＭＳ Ｐ明朝"/>
              <a:cs typeface="ＭＳ Ｐ明朝"/>
            </a:rPr>
            <a:t>平成</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単位：人</a:t>
          </a:r>
          <a:r>
            <a:rPr lang="en-US" cap="none" sz="900" b="0" i="0" u="none" baseline="0">
              <a:solidFill>
                <a:srgbClr val="000000"/>
              </a:solidFill>
              <a:latin typeface="ＭＳ Ｐ明朝"/>
              <a:ea typeface="ＭＳ Ｐ明朝"/>
              <a:cs typeface="ＭＳ Ｐ明朝"/>
            </a:rPr>
            <a: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2</xdr:col>
      <xdr:colOff>0</xdr:colOff>
      <xdr:row>4</xdr:row>
      <xdr:rowOff>0</xdr:rowOff>
    </xdr:to>
    <xdr:sp>
      <xdr:nvSpPr>
        <xdr:cNvPr id="1" name="Line 4"/>
        <xdr:cNvSpPr>
          <a:spLocks/>
        </xdr:cNvSpPr>
      </xdr:nvSpPr>
      <xdr:spPr>
        <a:xfrm>
          <a:off x="0" y="504825"/>
          <a:ext cx="1266825" cy="485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38100</xdr:rowOff>
    </xdr:from>
    <xdr:to>
      <xdr:col>21</xdr:col>
      <xdr:colOff>390525</xdr:colOff>
      <xdr:row>2</xdr:row>
      <xdr:rowOff>85725</xdr:rowOff>
    </xdr:to>
    <xdr:sp>
      <xdr:nvSpPr>
        <xdr:cNvPr id="2" name="Text Box 7"/>
        <xdr:cNvSpPr txBox="1">
          <a:spLocks noChangeArrowheads="1"/>
        </xdr:cNvSpPr>
      </xdr:nvSpPr>
      <xdr:spPr>
        <a:xfrm>
          <a:off x="12211050" y="314325"/>
          <a:ext cx="1362075" cy="26670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latin typeface="ＭＳ Ｐ明朝"/>
              <a:ea typeface="ＭＳ Ｐ明朝"/>
              <a:cs typeface="ＭＳ Ｐ明朝"/>
            </a:rPr>
            <a:t>平成</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単位：万円</a:t>
          </a:r>
          <a:r>
            <a:rPr lang="en-US" cap="none" sz="900" b="0" i="0" u="none" baseline="0">
              <a:solidFill>
                <a:srgbClr val="000000"/>
              </a:solidFill>
              <a:latin typeface="ＭＳ Ｐ明朝"/>
              <a:ea typeface="ＭＳ Ｐ明朝"/>
              <a:cs typeface="ＭＳ Ｐ明朝"/>
            </a:rPr>
            <a: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2</xdr:col>
      <xdr:colOff>0</xdr:colOff>
      <xdr:row>4</xdr:row>
      <xdr:rowOff>0</xdr:rowOff>
    </xdr:to>
    <xdr:sp>
      <xdr:nvSpPr>
        <xdr:cNvPr id="1" name="Line 5"/>
        <xdr:cNvSpPr>
          <a:spLocks/>
        </xdr:cNvSpPr>
      </xdr:nvSpPr>
      <xdr:spPr>
        <a:xfrm>
          <a:off x="0" y="561975"/>
          <a:ext cx="1266825" cy="485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485775</xdr:colOff>
      <xdr:row>1</xdr:row>
      <xdr:rowOff>19050</xdr:rowOff>
    </xdr:from>
    <xdr:to>
      <xdr:col>21</xdr:col>
      <xdr:colOff>390525</xdr:colOff>
      <xdr:row>2</xdr:row>
      <xdr:rowOff>57150</xdr:rowOff>
    </xdr:to>
    <xdr:sp>
      <xdr:nvSpPr>
        <xdr:cNvPr id="2" name="Text Box 7"/>
        <xdr:cNvSpPr txBox="1">
          <a:spLocks noChangeArrowheads="1"/>
        </xdr:cNvSpPr>
      </xdr:nvSpPr>
      <xdr:spPr>
        <a:xfrm>
          <a:off x="12296775" y="295275"/>
          <a:ext cx="1209675" cy="31432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latin typeface="ＭＳ Ｐ明朝"/>
              <a:ea typeface="ＭＳ Ｐ明朝"/>
              <a:cs typeface="ＭＳ Ｐ明朝"/>
            </a:rPr>
            <a:t>　平成</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単位：万円</a:t>
          </a:r>
          <a:r>
            <a:rPr lang="en-US" cap="none" sz="900" b="0" i="0" u="none" baseline="0">
              <a:solidFill>
                <a:srgbClr val="000000"/>
              </a:solidFill>
              <a:latin typeface="ＭＳ Ｐ明朝"/>
              <a:ea typeface="ＭＳ Ｐ明朝"/>
              <a:cs typeface="ＭＳ Ｐ明朝"/>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33</xdr:row>
      <xdr:rowOff>104775</xdr:rowOff>
    </xdr:from>
    <xdr:ext cx="76200" cy="209550"/>
    <xdr:sp fLocksText="0">
      <xdr:nvSpPr>
        <xdr:cNvPr id="1" name="Text Box 1"/>
        <xdr:cNvSpPr txBox="1">
          <a:spLocks noChangeArrowheads="1"/>
        </xdr:cNvSpPr>
      </xdr:nvSpPr>
      <xdr:spPr>
        <a:xfrm>
          <a:off x="13287375" y="9820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32</xdr:row>
      <xdr:rowOff>104775</xdr:rowOff>
    </xdr:from>
    <xdr:ext cx="76200" cy="209550"/>
    <xdr:sp fLocksText="0">
      <xdr:nvSpPr>
        <xdr:cNvPr id="1" name="Text Box 1"/>
        <xdr:cNvSpPr txBox="1">
          <a:spLocks noChangeArrowheads="1"/>
        </xdr:cNvSpPr>
      </xdr:nvSpPr>
      <xdr:spPr>
        <a:xfrm>
          <a:off x="5657850" y="9906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0</xdr:colOff>
      <xdr:row>31</xdr:row>
      <xdr:rowOff>0</xdr:rowOff>
    </xdr:from>
    <xdr:ext cx="76200" cy="209550"/>
    <xdr:sp fLocksText="0">
      <xdr:nvSpPr>
        <xdr:cNvPr id="1" name="Text Box 1"/>
        <xdr:cNvSpPr txBox="1">
          <a:spLocks noChangeArrowheads="1"/>
        </xdr:cNvSpPr>
      </xdr:nvSpPr>
      <xdr:spPr>
        <a:xfrm>
          <a:off x="15687675" y="9486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32</xdr:row>
      <xdr:rowOff>0</xdr:rowOff>
    </xdr:from>
    <xdr:ext cx="76200" cy="209550"/>
    <xdr:sp fLocksText="0">
      <xdr:nvSpPr>
        <xdr:cNvPr id="1" name="Text Box 1"/>
        <xdr:cNvSpPr txBox="1">
          <a:spLocks noChangeArrowheads="1"/>
        </xdr:cNvSpPr>
      </xdr:nvSpPr>
      <xdr:spPr>
        <a:xfrm>
          <a:off x="6296025" y="980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32</xdr:row>
      <xdr:rowOff>0</xdr:rowOff>
    </xdr:from>
    <xdr:ext cx="76200" cy="209550"/>
    <xdr:sp fLocksText="0">
      <xdr:nvSpPr>
        <xdr:cNvPr id="1" name="Text Box 1"/>
        <xdr:cNvSpPr txBox="1">
          <a:spLocks noChangeArrowheads="1"/>
        </xdr:cNvSpPr>
      </xdr:nvSpPr>
      <xdr:spPr>
        <a:xfrm>
          <a:off x="6686550" y="980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32</xdr:row>
      <xdr:rowOff>0</xdr:rowOff>
    </xdr:from>
    <xdr:ext cx="76200" cy="209550"/>
    <xdr:sp fLocksText="0">
      <xdr:nvSpPr>
        <xdr:cNvPr id="1" name="Text Box 1"/>
        <xdr:cNvSpPr txBox="1">
          <a:spLocks noChangeArrowheads="1"/>
        </xdr:cNvSpPr>
      </xdr:nvSpPr>
      <xdr:spPr>
        <a:xfrm>
          <a:off x="6057900" y="9839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66675</xdr:rowOff>
    </xdr:from>
    <xdr:to>
      <xdr:col>0</xdr:col>
      <xdr:colOff>0</xdr:colOff>
      <xdr:row>40</xdr:row>
      <xdr:rowOff>47625</xdr:rowOff>
    </xdr:to>
    <xdr:sp>
      <xdr:nvSpPr>
        <xdr:cNvPr id="1" name="Rectangle 2"/>
        <xdr:cNvSpPr>
          <a:spLocks/>
        </xdr:cNvSpPr>
      </xdr:nvSpPr>
      <xdr:spPr>
        <a:xfrm>
          <a:off x="0" y="10734675"/>
          <a:ext cx="0" cy="1524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66675</xdr:rowOff>
    </xdr:from>
    <xdr:to>
      <xdr:col>0</xdr:col>
      <xdr:colOff>0</xdr:colOff>
      <xdr:row>39</xdr:row>
      <xdr:rowOff>47625</xdr:rowOff>
    </xdr:to>
    <xdr:sp>
      <xdr:nvSpPr>
        <xdr:cNvPr id="1" name="Rectangle 2"/>
        <xdr:cNvSpPr>
          <a:spLocks/>
        </xdr:cNvSpPr>
      </xdr:nvSpPr>
      <xdr:spPr>
        <a:xfrm>
          <a:off x="0" y="10563225"/>
          <a:ext cx="0" cy="1524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01103ld004\&#32113;&#35336;G\666box\&#8251;&#20843;&#25144;&#24037;&#26989;&#32771;&#23519;\H19_kogyo\00_&#32113;&#35336;&#12487;&#12540;&#12479;master\H19&#20491;&#31080;(&#20843;&#25144;&#24066;&#65289;_&#21152;&#24037;&#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ity.hachinohe.aomori.jp/Documents%20and%20Settings\masayoshi_mitsuke\&#12487;&#12473;&#12463;&#12488;&#12483;&#12503;\h18-k1-data-j.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201103ld004\&#32113;&#35336;g\&#32113;&#35336;&#21002;&#34892;&#29289;\&#20843;&#25144;&#12398;&#24037;&#26989;\H21&#20843;&#25144;&#24066;&#12398;&#24037;&#26989;\&#38598;&#35336;&#34920;\H21&#32113;&#35336;%20(V2.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okei-landisk\tokei\mitsuke_job\hp-deta&#38306;&#36899;\hp-&#24066;&#27665;&#35506;&#12487;&#12540;&#12479;&#22793;&#25563;\jinko-shimin\&#24066;&#27665;&#35506;master&#12487;&#12540;&#12479;\h18-05\&#22320;&#21306;&#27598;&#30010;&#20869;&#27598;&#12398;&#20154;&#21475;&#12392;&#19990;&#24111;&#25968;&#19968;&#35239;&#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72.21.11.11\&#32113;&#35336;g\&#32113;&#35336;&#21002;&#34892;&#29289;\&#20843;&#25144;&#12398;&#24037;&#26989;\H20&#20843;&#25144;&#12398;&#24037;&#26989;\30&#21152;&#24037;&#12501;&#12449;&#12452;&#12523;\H20&#20491;&#31080;&#65288;&#21152;&#2403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上位15事業所"/>
      <sheetName val="各種項目集計"/>
      <sheetName val="H19_名簿"/>
      <sheetName val="H19_産業"/>
      <sheetName val="H19_02UKHHMT(品目）"/>
      <sheetName val="DB"/>
      <sheetName val="4_地区別概要"/>
      <sheetName val="2"/>
      <sheetName val="02UKHHMT(品目）"/>
      <sheetName val="H19個票(八戸市）_加工用"/>
    </sheetNames>
    <sheetDataSet>
      <sheetData sheetId="1">
        <row r="3">
          <cell r="E3">
            <v>4</v>
          </cell>
          <cell r="H3">
            <v>32</v>
          </cell>
          <cell r="AF3">
            <v>698</v>
          </cell>
        </row>
        <row r="4">
          <cell r="E4">
            <v>1</v>
          </cell>
          <cell r="H4">
            <v>9</v>
          </cell>
          <cell r="AF4">
            <v>800</v>
          </cell>
        </row>
        <row r="5">
          <cell r="E5">
            <v>1</v>
          </cell>
          <cell r="H5">
            <v>10</v>
          </cell>
          <cell r="AF5">
            <v>7475</v>
          </cell>
        </row>
        <row r="6">
          <cell r="E6">
            <v>1</v>
          </cell>
          <cell r="H6">
            <v>9</v>
          </cell>
          <cell r="AF6">
            <v>935</v>
          </cell>
        </row>
        <row r="7">
          <cell r="E7">
            <v>1</v>
          </cell>
          <cell r="H7">
            <v>9</v>
          </cell>
          <cell r="AF7">
            <v>52748</v>
          </cell>
        </row>
        <row r="8">
          <cell r="E8">
            <v>4</v>
          </cell>
          <cell r="H8">
            <v>32</v>
          </cell>
          <cell r="AF8">
            <v>470</v>
          </cell>
        </row>
        <row r="9">
          <cell r="E9">
            <v>4</v>
          </cell>
          <cell r="H9">
            <v>9</v>
          </cell>
          <cell r="AF9">
            <v>889</v>
          </cell>
        </row>
        <row r="10">
          <cell r="E10">
            <v>4</v>
          </cell>
          <cell r="H10">
            <v>16</v>
          </cell>
          <cell r="AF10">
            <v>182</v>
          </cell>
        </row>
        <row r="11">
          <cell r="E11">
            <v>4</v>
          </cell>
          <cell r="H11">
            <v>16</v>
          </cell>
          <cell r="AF11">
            <v>2932</v>
          </cell>
        </row>
        <row r="12">
          <cell r="E12">
            <v>4</v>
          </cell>
          <cell r="H12">
            <v>9</v>
          </cell>
          <cell r="AF12">
            <v>4300</v>
          </cell>
        </row>
        <row r="13">
          <cell r="E13">
            <v>4</v>
          </cell>
          <cell r="H13">
            <v>14</v>
          </cell>
          <cell r="AF13">
            <v>2709</v>
          </cell>
        </row>
        <row r="14">
          <cell r="E14">
            <v>5</v>
          </cell>
          <cell r="H14">
            <v>9</v>
          </cell>
          <cell r="AF14">
            <v>11094</v>
          </cell>
        </row>
        <row r="15">
          <cell r="E15">
            <v>5</v>
          </cell>
          <cell r="H15">
            <v>22</v>
          </cell>
          <cell r="AF15">
            <v>11986</v>
          </cell>
        </row>
        <row r="16">
          <cell r="E16">
            <v>4</v>
          </cell>
          <cell r="H16">
            <v>9</v>
          </cell>
          <cell r="AF16">
            <v>3306</v>
          </cell>
        </row>
        <row r="17">
          <cell r="E17">
            <v>4</v>
          </cell>
          <cell r="H17">
            <v>10</v>
          </cell>
          <cell r="AF17">
            <v>3397</v>
          </cell>
        </row>
        <row r="18">
          <cell r="E18">
            <v>5</v>
          </cell>
          <cell r="H18">
            <v>9</v>
          </cell>
          <cell r="AF18">
            <v>447</v>
          </cell>
        </row>
        <row r="19">
          <cell r="E19">
            <v>1</v>
          </cell>
          <cell r="H19">
            <v>9</v>
          </cell>
          <cell r="AF19">
            <v>450</v>
          </cell>
        </row>
        <row r="20">
          <cell r="E20">
            <v>5</v>
          </cell>
          <cell r="H20">
            <v>9</v>
          </cell>
          <cell r="AF20">
            <v>240</v>
          </cell>
        </row>
        <row r="21">
          <cell r="E21">
            <v>12</v>
          </cell>
          <cell r="H21">
            <v>18</v>
          </cell>
          <cell r="AF21">
            <v>32500</v>
          </cell>
        </row>
        <row r="22">
          <cell r="E22">
            <v>1</v>
          </cell>
          <cell r="H22">
            <v>16</v>
          </cell>
          <cell r="AF22">
            <v>5469</v>
          </cell>
        </row>
        <row r="23">
          <cell r="E23">
            <v>6</v>
          </cell>
          <cell r="H23">
            <v>12</v>
          </cell>
          <cell r="AF23">
            <v>600</v>
          </cell>
        </row>
        <row r="24">
          <cell r="E24">
            <v>1</v>
          </cell>
          <cell r="H24">
            <v>9</v>
          </cell>
          <cell r="AF24">
            <v>2565</v>
          </cell>
        </row>
        <row r="25">
          <cell r="E25">
            <v>10</v>
          </cell>
          <cell r="H25">
            <v>16</v>
          </cell>
          <cell r="AF25">
            <v>2913</v>
          </cell>
        </row>
        <row r="26">
          <cell r="E26">
            <v>1</v>
          </cell>
          <cell r="H26">
            <v>16</v>
          </cell>
          <cell r="AF26">
            <v>450</v>
          </cell>
        </row>
        <row r="27">
          <cell r="E27">
            <v>1</v>
          </cell>
          <cell r="H27">
            <v>12</v>
          </cell>
          <cell r="AF27">
            <v>4160</v>
          </cell>
        </row>
        <row r="28">
          <cell r="E28">
            <v>10</v>
          </cell>
          <cell r="H28">
            <v>9</v>
          </cell>
          <cell r="AF28">
            <v>850</v>
          </cell>
        </row>
        <row r="29">
          <cell r="E29">
            <v>1</v>
          </cell>
          <cell r="H29">
            <v>16</v>
          </cell>
          <cell r="AF29">
            <v>610</v>
          </cell>
        </row>
        <row r="30">
          <cell r="E30">
            <v>6</v>
          </cell>
          <cell r="H30">
            <v>14</v>
          </cell>
          <cell r="AF30">
            <v>6200</v>
          </cell>
        </row>
        <row r="31">
          <cell r="E31">
            <v>17</v>
          </cell>
          <cell r="H31">
            <v>23</v>
          </cell>
          <cell r="AF31">
            <v>5205977</v>
          </cell>
        </row>
        <row r="32">
          <cell r="E32">
            <v>17</v>
          </cell>
          <cell r="H32">
            <v>17</v>
          </cell>
          <cell r="AF32">
            <v>13766</v>
          </cell>
        </row>
        <row r="33">
          <cell r="E33">
            <v>17</v>
          </cell>
          <cell r="H33">
            <v>17</v>
          </cell>
          <cell r="AF33">
            <v>19202</v>
          </cell>
        </row>
        <row r="34">
          <cell r="E34">
            <v>17</v>
          </cell>
          <cell r="H34">
            <v>24</v>
          </cell>
          <cell r="AF34">
            <v>20</v>
          </cell>
        </row>
        <row r="35">
          <cell r="E35">
            <v>17</v>
          </cell>
          <cell r="H35">
            <v>12</v>
          </cell>
          <cell r="AF35">
            <v>11052</v>
          </cell>
        </row>
        <row r="36">
          <cell r="E36">
            <v>17</v>
          </cell>
          <cell r="H36">
            <v>25</v>
          </cell>
          <cell r="AF36">
            <v>324714</v>
          </cell>
        </row>
        <row r="37">
          <cell r="E37">
            <v>3</v>
          </cell>
          <cell r="H37">
            <v>26</v>
          </cell>
          <cell r="AF37">
            <v>3000</v>
          </cell>
        </row>
        <row r="38">
          <cell r="E38">
            <v>3</v>
          </cell>
          <cell r="H38">
            <v>13</v>
          </cell>
          <cell r="AF38">
            <v>6545</v>
          </cell>
        </row>
        <row r="39">
          <cell r="E39">
            <v>3</v>
          </cell>
          <cell r="H39">
            <v>9</v>
          </cell>
          <cell r="AF39">
            <v>122543</v>
          </cell>
        </row>
        <row r="40">
          <cell r="E40">
            <v>3</v>
          </cell>
          <cell r="H40">
            <v>9</v>
          </cell>
          <cell r="AF40">
            <v>153307</v>
          </cell>
        </row>
        <row r="41">
          <cell r="E41">
            <v>3</v>
          </cell>
          <cell r="H41">
            <v>25</v>
          </cell>
          <cell r="AF41">
            <v>3741</v>
          </cell>
        </row>
        <row r="42">
          <cell r="E42">
            <v>3</v>
          </cell>
          <cell r="H42">
            <v>9</v>
          </cell>
          <cell r="AF42">
            <v>80165</v>
          </cell>
        </row>
        <row r="43">
          <cell r="E43">
            <v>3</v>
          </cell>
          <cell r="H43">
            <v>15</v>
          </cell>
          <cell r="AF43">
            <v>3256</v>
          </cell>
        </row>
        <row r="44">
          <cell r="E44">
            <v>3</v>
          </cell>
          <cell r="H44">
            <v>22</v>
          </cell>
          <cell r="AF44">
            <v>147005</v>
          </cell>
        </row>
        <row r="45">
          <cell r="E45">
            <v>3</v>
          </cell>
          <cell r="H45">
            <v>30</v>
          </cell>
          <cell r="AF45">
            <v>1623285</v>
          </cell>
        </row>
        <row r="46">
          <cell r="E46">
            <v>3</v>
          </cell>
          <cell r="H46">
            <v>10</v>
          </cell>
          <cell r="AF46">
            <v>27200</v>
          </cell>
        </row>
        <row r="47">
          <cell r="E47">
            <v>3</v>
          </cell>
          <cell r="H47">
            <v>26</v>
          </cell>
          <cell r="AF47">
            <v>5111</v>
          </cell>
        </row>
        <row r="48">
          <cell r="E48">
            <v>3</v>
          </cell>
          <cell r="H48">
            <v>9</v>
          </cell>
          <cell r="AF48">
            <v>73418</v>
          </cell>
        </row>
        <row r="49">
          <cell r="E49">
            <v>3</v>
          </cell>
          <cell r="H49">
            <v>17</v>
          </cell>
          <cell r="AF49">
            <v>195029</v>
          </cell>
        </row>
        <row r="50">
          <cell r="E50">
            <v>3</v>
          </cell>
          <cell r="H50">
            <v>9</v>
          </cell>
          <cell r="AF50">
            <v>2897</v>
          </cell>
        </row>
        <row r="51">
          <cell r="E51">
            <v>3</v>
          </cell>
          <cell r="H51">
            <v>16</v>
          </cell>
          <cell r="AF51">
            <v>2930</v>
          </cell>
        </row>
        <row r="52">
          <cell r="E52">
            <v>3</v>
          </cell>
          <cell r="H52">
            <v>17</v>
          </cell>
          <cell r="AF52">
            <v>187987</v>
          </cell>
        </row>
        <row r="53">
          <cell r="E53">
            <v>2</v>
          </cell>
          <cell r="H53">
            <v>30</v>
          </cell>
          <cell r="AF53">
            <v>6725</v>
          </cell>
        </row>
        <row r="54">
          <cell r="E54">
            <v>2</v>
          </cell>
          <cell r="H54">
            <v>23</v>
          </cell>
          <cell r="AF54">
            <v>434040</v>
          </cell>
        </row>
        <row r="55">
          <cell r="E55">
            <v>2</v>
          </cell>
          <cell r="H55">
            <v>30</v>
          </cell>
          <cell r="AF55">
            <v>12602</v>
          </cell>
        </row>
        <row r="56">
          <cell r="E56">
            <v>2</v>
          </cell>
          <cell r="H56">
            <v>30</v>
          </cell>
          <cell r="AF56">
            <v>3015</v>
          </cell>
        </row>
        <row r="57">
          <cell r="E57">
            <v>2</v>
          </cell>
          <cell r="H57">
            <v>18</v>
          </cell>
          <cell r="AF57">
            <v>40381</v>
          </cell>
        </row>
        <row r="58">
          <cell r="E58">
            <v>2</v>
          </cell>
          <cell r="H58">
            <v>23</v>
          </cell>
          <cell r="AF58">
            <v>14245</v>
          </cell>
        </row>
        <row r="59">
          <cell r="E59">
            <v>2</v>
          </cell>
          <cell r="H59">
            <v>23</v>
          </cell>
          <cell r="AF59">
            <v>28746</v>
          </cell>
        </row>
        <row r="60">
          <cell r="E60">
            <v>2</v>
          </cell>
          <cell r="H60">
            <v>24</v>
          </cell>
          <cell r="AF60">
            <v>24752</v>
          </cell>
        </row>
        <row r="61">
          <cell r="E61">
            <v>2</v>
          </cell>
          <cell r="H61">
            <v>30</v>
          </cell>
          <cell r="AF61">
            <v>2295</v>
          </cell>
        </row>
        <row r="62">
          <cell r="E62">
            <v>2</v>
          </cell>
          <cell r="H62">
            <v>12</v>
          </cell>
          <cell r="AF62">
            <v>350</v>
          </cell>
        </row>
        <row r="63">
          <cell r="E63">
            <v>2</v>
          </cell>
          <cell r="H63">
            <v>16</v>
          </cell>
          <cell r="AF63">
            <v>652</v>
          </cell>
        </row>
        <row r="64">
          <cell r="E64">
            <v>2</v>
          </cell>
          <cell r="H64">
            <v>32</v>
          </cell>
          <cell r="AF64">
            <v>550</v>
          </cell>
        </row>
        <row r="65">
          <cell r="E65">
            <v>2</v>
          </cell>
          <cell r="H65">
            <v>12</v>
          </cell>
          <cell r="AF65">
            <v>419</v>
          </cell>
        </row>
        <row r="66">
          <cell r="E66">
            <v>2</v>
          </cell>
          <cell r="H66">
            <v>32</v>
          </cell>
          <cell r="AF66">
            <v>876</v>
          </cell>
        </row>
        <row r="67">
          <cell r="E67">
            <v>2</v>
          </cell>
          <cell r="H67">
            <v>16</v>
          </cell>
          <cell r="AF67">
            <v>1706</v>
          </cell>
        </row>
        <row r="68">
          <cell r="E68">
            <v>2</v>
          </cell>
          <cell r="H68">
            <v>9</v>
          </cell>
          <cell r="AF68">
            <v>27420</v>
          </cell>
        </row>
        <row r="69">
          <cell r="E69">
            <v>2</v>
          </cell>
          <cell r="H69">
            <v>16</v>
          </cell>
          <cell r="AF69">
            <v>10200</v>
          </cell>
        </row>
        <row r="70">
          <cell r="E70">
            <v>2</v>
          </cell>
          <cell r="H70">
            <v>9</v>
          </cell>
          <cell r="AF70">
            <v>126716</v>
          </cell>
        </row>
        <row r="71">
          <cell r="E71">
            <v>3</v>
          </cell>
          <cell r="H71">
            <v>25</v>
          </cell>
          <cell r="AF71">
            <v>1300</v>
          </cell>
        </row>
        <row r="72">
          <cell r="E72">
            <v>3</v>
          </cell>
          <cell r="H72">
            <v>16</v>
          </cell>
          <cell r="AF72">
            <v>1800</v>
          </cell>
        </row>
        <row r="73">
          <cell r="E73">
            <v>3</v>
          </cell>
          <cell r="H73">
            <v>16</v>
          </cell>
          <cell r="AF73">
            <v>112</v>
          </cell>
        </row>
        <row r="74">
          <cell r="E74">
            <v>3</v>
          </cell>
          <cell r="H74">
            <v>9</v>
          </cell>
          <cell r="AF74">
            <v>126559</v>
          </cell>
        </row>
        <row r="75">
          <cell r="E75">
            <v>2</v>
          </cell>
          <cell r="H75">
            <v>16</v>
          </cell>
          <cell r="AF75">
            <v>10693</v>
          </cell>
        </row>
        <row r="76">
          <cell r="E76">
            <v>2</v>
          </cell>
          <cell r="H76">
            <v>16</v>
          </cell>
          <cell r="AF76">
            <v>3074</v>
          </cell>
        </row>
        <row r="77">
          <cell r="E77">
            <v>2</v>
          </cell>
          <cell r="H77">
            <v>9</v>
          </cell>
          <cell r="AF77">
            <v>5021</v>
          </cell>
        </row>
        <row r="78">
          <cell r="E78">
            <v>2</v>
          </cell>
          <cell r="H78">
            <v>16</v>
          </cell>
          <cell r="AF78">
            <v>6907</v>
          </cell>
        </row>
        <row r="79">
          <cell r="E79">
            <v>2</v>
          </cell>
          <cell r="H79">
            <v>12</v>
          </cell>
          <cell r="AF79">
            <v>4500</v>
          </cell>
        </row>
        <row r="80">
          <cell r="E80">
            <v>2</v>
          </cell>
          <cell r="H80">
            <v>17</v>
          </cell>
          <cell r="AF80">
            <v>137090</v>
          </cell>
        </row>
        <row r="81">
          <cell r="E81">
            <v>2</v>
          </cell>
          <cell r="H81">
            <v>12</v>
          </cell>
          <cell r="AF81">
            <v>2996</v>
          </cell>
        </row>
        <row r="82">
          <cell r="E82">
            <v>3</v>
          </cell>
          <cell r="H82">
            <v>16</v>
          </cell>
          <cell r="AF82">
            <v>1799</v>
          </cell>
        </row>
        <row r="83">
          <cell r="E83">
            <v>3</v>
          </cell>
          <cell r="H83">
            <v>12</v>
          </cell>
          <cell r="AF83">
            <v>728</v>
          </cell>
        </row>
        <row r="84">
          <cell r="E84">
            <v>3</v>
          </cell>
          <cell r="H84">
            <v>25</v>
          </cell>
          <cell r="AF84">
            <v>1893</v>
          </cell>
        </row>
        <row r="85">
          <cell r="E85">
            <v>3</v>
          </cell>
          <cell r="H85">
            <v>9</v>
          </cell>
          <cell r="AF85">
            <v>3200</v>
          </cell>
        </row>
        <row r="86">
          <cell r="E86">
            <v>3</v>
          </cell>
          <cell r="H86">
            <v>9</v>
          </cell>
          <cell r="AF86">
            <v>374</v>
          </cell>
        </row>
        <row r="87">
          <cell r="E87">
            <v>3</v>
          </cell>
          <cell r="H87">
            <v>22</v>
          </cell>
          <cell r="AF87">
            <v>9200</v>
          </cell>
        </row>
        <row r="88">
          <cell r="E88">
            <v>3</v>
          </cell>
          <cell r="H88">
            <v>14</v>
          </cell>
          <cell r="AF88">
            <v>2000</v>
          </cell>
        </row>
        <row r="89">
          <cell r="E89">
            <v>16</v>
          </cell>
          <cell r="H89">
            <v>22</v>
          </cell>
          <cell r="AF89">
            <v>548838</v>
          </cell>
        </row>
        <row r="90">
          <cell r="E90">
            <v>16</v>
          </cell>
          <cell r="H90">
            <v>22</v>
          </cell>
          <cell r="AF90">
            <v>4000</v>
          </cell>
        </row>
        <row r="91">
          <cell r="E91">
            <v>16</v>
          </cell>
          <cell r="H91">
            <v>25</v>
          </cell>
          <cell r="AF91">
            <v>1050</v>
          </cell>
        </row>
        <row r="92">
          <cell r="E92">
            <v>16</v>
          </cell>
          <cell r="H92">
            <v>16</v>
          </cell>
          <cell r="AF92">
            <v>7204</v>
          </cell>
        </row>
        <row r="93">
          <cell r="E93">
            <v>16</v>
          </cell>
          <cell r="H93">
            <v>9</v>
          </cell>
          <cell r="AF93">
            <v>98816</v>
          </cell>
        </row>
        <row r="94">
          <cell r="E94">
            <v>16</v>
          </cell>
          <cell r="H94">
            <v>22</v>
          </cell>
          <cell r="AF94">
            <v>1200</v>
          </cell>
        </row>
        <row r="95">
          <cell r="E95">
            <v>16</v>
          </cell>
          <cell r="H95">
            <v>9</v>
          </cell>
          <cell r="AF95">
            <v>499</v>
          </cell>
        </row>
        <row r="96">
          <cell r="E96">
            <v>16</v>
          </cell>
          <cell r="H96">
            <v>14</v>
          </cell>
          <cell r="AF96">
            <v>6300</v>
          </cell>
        </row>
        <row r="97">
          <cell r="E97">
            <v>16</v>
          </cell>
          <cell r="H97">
            <v>16</v>
          </cell>
          <cell r="AF97">
            <v>520</v>
          </cell>
        </row>
        <row r="98">
          <cell r="E98">
            <v>16</v>
          </cell>
          <cell r="H98">
            <v>25</v>
          </cell>
          <cell r="AF98">
            <v>1790</v>
          </cell>
        </row>
        <row r="99">
          <cell r="E99">
            <v>16</v>
          </cell>
          <cell r="H99">
            <v>14</v>
          </cell>
          <cell r="AF99">
            <v>1370</v>
          </cell>
        </row>
        <row r="100">
          <cell r="E100">
            <v>16</v>
          </cell>
          <cell r="H100">
            <v>14</v>
          </cell>
          <cell r="AF100">
            <v>3290</v>
          </cell>
        </row>
        <row r="101">
          <cell r="E101">
            <v>16</v>
          </cell>
          <cell r="H101">
            <v>14</v>
          </cell>
          <cell r="AF101">
            <v>3795</v>
          </cell>
        </row>
        <row r="102">
          <cell r="E102">
            <v>16</v>
          </cell>
          <cell r="H102">
            <v>16</v>
          </cell>
          <cell r="AF102">
            <v>2200</v>
          </cell>
        </row>
        <row r="103">
          <cell r="E103">
            <v>16</v>
          </cell>
          <cell r="H103">
            <v>16</v>
          </cell>
          <cell r="AF103">
            <v>1158</v>
          </cell>
        </row>
        <row r="104">
          <cell r="E104">
            <v>8</v>
          </cell>
          <cell r="H104">
            <v>25</v>
          </cell>
          <cell r="AF104">
            <v>2166</v>
          </cell>
        </row>
        <row r="105">
          <cell r="E105">
            <v>16</v>
          </cell>
          <cell r="H105">
            <v>25</v>
          </cell>
          <cell r="AF105">
            <v>2790</v>
          </cell>
        </row>
        <row r="106">
          <cell r="E106">
            <v>16</v>
          </cell>
          <cell r="H106">
            <v>25</v>
          </cell>
          <cell r="AF106">
            <v>2256</v>
          </cell>
        </row>
        <row r="107">
          <cell r="E107">
            <v>11</v>
          </cell>
          <cell r="H107">
            <v>32</v>
          </cell>
          <cell r="AF107">
            <v>687</v>
          </cell>
        </row>
        <row r="108">
          <cell r="E108">
            <v>11</v>
          </cell>
          <cell r="H108">
            <v>25</v>
          </cell>
          <cell r="AF108">
            <v>13132</v>
          </cell>
        </row>
        <row r="109">
          <cell r="E109">
            <v>11</v>
          </cell>
          <cell r="H109">
            <v>25</v>
          </cell>
          <cell r="AF109">
            <v>4694</v>
          </cell>
        </row>
        <row r="110">
          <cell r="E110">
            <v>11</v>
          </cell>
          <cell r="H110">
            <v>9</v>
          </cell>
          <cell r="AF110">
            <v>13008</v>
          </cell>
        </row>
        <row r="111">
          <cell r="E111">
            <v>11</v>
          </cell>
          <cell r="H111">
            <v>18</v>
          </cell>
          <cell r="AF111">
            <v>12514</v>
          </cell>
        </row>
        <row r="112">
          <cell r="E112">
            <v>14</v>
          </cell>
          <cell r="H112">
            <v>9</v>
          </cell>
          <cell r="AF112">
            <v>1651</v>
          </cell>
        </row>
        <row r="113">
          <cell r="E113">
            <v>14</v>
          </cell>
          <cell r="H113">
            <v>25</v>
          </cell>
          <cell r="AF113">
            <v>4505</v>
          </cell>
        </row>
        <row r="114">
          <cell r="E114">
            <v>14</v>
          </cell>
          <cell r="H114">
            <v>25</v>
          </cell>
          <cell r="AF114">
            <v>500</v>
          </cell>
        </row>
        <row r="115">
          <cell r="E115">
            <v>10</v>
          </cell>
          <cell r="H115">
            <v>9</v>
          </cell>
          <cell r="AF115">
            <v>588</v>
          </cell>
        </row>
        <row r="116">
          <cell r="E116">
            <v>12</v>
          </cell>
          <cell r="H116">
            <v>12</v>
          </cell>
          <cell r="AF116">
            <v>43335</v>
          </cell>
        </row>
        <row r="117">
          <cell r="E117">
            <v>17</v>
          </cell>
          <cell r="H117">
            <v>26</v>
          </cell>
          <cell r="AF117">
            <v>20700</v>
          </cell>
        </row>
        <row r="118">
          <cell r="E118">
            <v>12</v>
          </cell>
          <cell r="H118">
            <v>9</v>
          </cell>
          <cell r="AF118">
            <v>2901</v>
          </cell>
        </row>
        <row r="119">
          <cell r="E119">
            <v>12</v>
          </cell>
          <cell r="H119">
            <v>12</v>
          </cell>
          <cell r="AF119">
            <v>944</v>
          </cell>
        </row>
        <row r="120">
          <cell r="E120">
            <v>17</v>
          </cell>
          <cell r="H120">
            <v>13</v>
          </cell>
          <cell r="AF120">
            <v>6484</v>
          </cell>
        </row>
        <row r="121">
          <cell r="E121">
            <v>12</v>
          </cell>
          <cell r="H121">
            <v>12</v>
          </cell>
          <cell r="AF121">
            <v>2880</v>
          </cell>
        </row>
        <row r="122">
          <cell r="E122">
            <v>12</v>
          </cell>
          <cell r="H122">
            <v>9</v>
          </cell>
          <cell r="AF122">
            <v>47612</v>
          </cell>
        </row>
        <row r="123">
          <cell r="E123">
            <v>12</v>
          </cell>
          <cell r="H123">
            <v>16</v>
          </cell>
          <cell r="AF123">
            <v>2387</v>
          </cell>
        </row>
        <row r="124">
          <cell r="E124">
            <v>17</v>
          </cell>
          <cell r="H124">
            <v>22</v>
          </cell>
          <cell r="AF124">
            <v>9064</v>
          </cell>
        </row>
        <row r="125">
          <cell r="E125">
            <v>17</v>
          </cell>
          <cell r="H125">
            <v>9</v>
          </cell>
          <cell r="AF125">
            <v>51697</v>
          </cell>
        </row>
        <row r="126">
          <cell r="E126">
            <v>17</v>
          </cell>
          <cell r="H126">
            <v>32</v>
          </cell>
          <cell r="AF126">
            <v>2589</v>
          </cell>
        </row>
        <row r="127">
          <cell r="E127">
            <v>17</v>
          </cell>
          <cell r="H127">
            <v>25</v>
          </cell>
          <cell r="AF127">
            <v>1300</v>
          </cell>
        </row>
        <row r="128">
          <cell r="E128">
            <v>17</v>
          </cell>
          <cell r="H128">
            <v>16</v>
          </cell>
          <cell r="AF128">
            <v>3915</v>
          </cell>
        </row>
        <row r="129">
          <cell r="E129">
            <v>17</v>
          </cell>
          <cell r="H129">
            <v>14</v>
          </cell>
          <cell r="AF129">
            <v>3604</v>
          </cell>
        </row>
        <row r="130">
          <cell r="E130">
            <v>17</v>
          </cell>
          <cell r="H130">
            <v>12</v>
          </cell>
          <cell r="AF130">
            <v>4951</v>
          </cell>
        </row>
        <row r="131">
          <cell r="E131">
            <v>17</v>
          </cell>
          <cell r="H131">
            <v>9</v>
          </cell>
          <cell r="AF131">
            <v>1258</v>
          </cell>
        </row>
        <row r="132">
          <cell r="E132">
            <v>17</v>
          </cell>
          <cell r="H132">
            <v>30</v>
          </cell>
          <cell r="AF132">
            <v>296</v>
          </cell>
        </row>
        <row r="133">
          <cell r="E133">
            <v>17</v>
          </cell>
          <cell r="H133">
            <v>20</v>
          </cell>
          <cell r="AF133">
            <v>1900</v>
          </cell>
        </row>
        <row r="134">
          <cell r="E134">
            <v>17</v>
          </cell>
          <cell r="H134">
            <v>22</v>
          </cell>
          <cell r="AF134">
            <v>23701</v>
          </cell>
        </row>
        <row r="135">
          <cell r="E135">
            <v>17</v>
          </cell>
          <cell r="H135">
            <v>15</v>
          </cell>
          <cell r="AF135">
            <v>6061090</v>
          </cell>
        </row>
        <row r="136">
          <cell r="E136">
            <v>17</v>
          </cell>
          <cell r="H136">
            <v>13</v>
          </cell>
          <cell r="AF136">
            <v>293280</v>
          </cell>
        </row>
        <row r="137">
          <cell r="E137">
            <v>17</v>
          </cell>
          <cell r="H137">
            <v>17</v>
          </cell>
          <cell r="AF137">
            <v>20633</v>
          </cell>
        </row>
        <row r="138">
          <cell r="E138">
            <v>17</v>
          </cell>
          <cell r="H138">
            <v>23</v>
          </cell>
          <cell r="AF138">
            <v>216875</v>
          </cell>
        </row>
        <row r="139">
          <cell r="E139">
            <v>17</v>
          </cell>
          <cell r="H139">
            <v>25</v>
          </cell>
          <cell r="AF139">
            <v>12683</v>
          </cell>
        </row>
        <row r="140">
          <cell r="E140">
            <v>17</v>
          </cell>
          <cell r="H140">
            <v>24</v>
          </cell>
          <cell r="AF140">
            <v>784857</v>
          </cell>
        </row>
        <row r="141">
          <cell r="E141">
            <v>17</v>
          </cell>
          <cell r="H141">
            <v>16</v>
          </cell>
          <cell r="AF141">
            <v>50819</v>
          </cell>
        </row>
        <row r="142">
          <cell r="E142">
            <v>17</v>
          </cell>
          <cell r="H142">
            <v>25</v>
          </cell>
          <cell r="AF142">
            <v>5281</v>
          </cell>
        </row>
        <row r="143">
          <cell r="E143">
            <v>17</v>
          </cell>
          <cell r="H143">
            <v>25</v>
          </cell>
          <cell r="AF143">
            <v>66629</v>
          </cell>
        </row>
        <row r="144">
          <cell r="E144">
            <v>17</v>
          </cell>
          <cell r="H144">
            <v>25</v>
          </cell>
          <cell r="AF144">
            <v>65547</v>
          </cell>
        </row>
        <row r="145">
          <cell r="E145">
            <v>17</v>
          </cell>
          <cell r="H145">
            <v>23</v>
          </cell>
          <cell r="AF145">
            <v>15044</v>
          </cell>
        </row>
        <row r="146">
          <cell r="E146">
            <v>17</v>
          </cell>
          <cell r="H146">
            <v>26</v>
          </cell>
          <cell r="AF146">
            <v>115064</v>
          </cell>
        </row>
        <row r="147">
          <cell r="E147">
            <v>17</v>
          </cell>
          <cell r="H147">
            <v>25</v>
          </cell>
          <cell r="AF147">
            <v>20892</v>
          </cell>
        </row>
        <row r="148">
          <cell r="E148">
            <v>17</v>
          </cell>
          <cell r="H148">
            <v>26</v>
          </cell>
          <cell r="AF148">
            <v>5074</v>
          </cell>
        </row>
        <row r="149">
          <cell r="E149">
            <v>17</v>
          </cell>
          <cell r="H149">
            <v>25</v>
          </cell>
          <cell r="AF149">
            <v>8000</v>
          </cell>
        </row>
        <row r="150">
          <cell r="E150">
            <v>17</v>
          </cell>
          <cell r="H150">
            <v>10</v>
          </cell>
          <cell r="AF150">
            <v>2039629</v>
          </cell>
        </row>
        <row r="151">
          <cell r="E151">
            <v>17</v>
          </cell>
          <cell r="H151">
            <v>10</v>
          </cell>
          <cell r="AF151">
            <v>554601</v>
          </cell>
        </row>
        <row r="152">
          <cell r="E152">
            <v>17</v>
          </cell>
          <cell r="H152">
            <v>10</v>
          </cell>
          <cell r="AF152">
            <v>1595013</v>
          </cell>
        </row>
        <row r="153">
          <cell r="E153">
            <v>17</v>
          </cell>
          <cell r="H153">
            <v>10</v>
          </cell>
          <cell r="AF153">
            <v>1093143</v>
          </cell>
        </row>
        <row r="154">
          <cell r="E154">
            <v>17</v>
          </cell>
          <cell r="H154">
            <v>10</v>
          </cell>
          <cell r="AF154">
            <v>5816</v>
          </cell>
        </row>
        <row r="155">
          <cell r="E155">
            <v>17</v>
          </cell>
          <cell r="H155">
            <v>22</v>
          </cell>
          <cell r="AF155">
            <v>21264</v>
          </cell>
        </row>
        <row r="156">
          <cell r="E156">
            <v>17</v>
          </cell>
          <cell r="H156">
            <v>22</v>
          </cell>
          <cell r="AF156">
            <v>17325</v>
          </cell>
        </row>
        <row r="157">
          <cell r="E157">
            <v>17</v>
          </cell>
          <cell r="H157">
            <v>27</v>
          </cell>
          <cell r="AF157">
            <v>29030</v>
          </cell>
        </row>
        <row r="158">
          <cell r="E158">
            <v>17</v>
          </cell>
          <cell r="H158">
            <v>27</v>
          </cell>
          <cell r="AF158">
            <v>12394</v>
          </cell>
        </row>
        <row r="159">
          <cell r="E159">
            <v>17</v>
          </cell>
          <cell r="H159">
            <v>28</v>
          </cell>
          <cell r="AF159">
            <v>1500</v>
          </cell>
        </row>
        <row r="160">
          <cell r="E160">
            <v>7</v>
          </cell>
          <cell r="H160">
            <v>10</v>
          </cell>
          <cell r="AF160">
            <v>1943</v>
          </cell>
        </row>
        <row r="161">
          <cell r="E161">
            <v>7</v>
          </cell>
          <cell r="H161">
            <v>12</v>
          </cell>
          <cell r="AF161">
            <v>1232</v>
          </cell>
        </row>
        <row r="162">
          <cell r="E162">
            <v>7</v>
          </cell>
          <cell r="H162">
            <v>9</v>
          </cell>
          <cell r="AF162">
            <v>5600</v>
          </cell>
        </row>
        <row r="163">
          <cell r="E163">
            <v>7</v>
          </cell>
          <cell r="H163">
            <v>9</v>
          </cell>
          <cell r="AF163">
            <v>17116</v>
          </cell>
        </row>
        <row r="164">
          <cell r="E164">
            <v>7</v>
          </cell>
          <cell r="H164">
            <v>12</v>
          </cell>
          <cell r="AF164">
            <v>1264</v>
          </cell>
        </row>
        <row r="165">
          <cell r="E165">
            <v>7</v>
          </cell>
          <cell r="H165">
            <v>26</v>
          </cell>
          <cell r="AF165">
            <v>5634</v>
          </cell>
        </row>
        <row r="166">
          <cell r="E166">
            <v>7</v>
          </cell>
          <cell r="H166">
            <v>9</v>
          </cell>
          <cell r="AF166">
            <v>2450</v>
          </cell>
        </row>
        <row r="167">
          <cell r="E167">
            <v>7</v>
          </cell>
          <cell r="H167">
            <v>9</v>
          </cell>
          <cell r="AF167">
            <v>4915</v>
          </cell>
        </row>
        <row r="168">
          <cell r="E168">
            <v>7</v>
          </cell>
          <cell r="H168">
            <v>9</v>
          </cell>
          <cell r="AF168">
            <v>15109</v>
          </cell>
        </row>
        <row r="169">
          <cell r="E169">
            <v>7</v>
          </cell>
          <cell r="H169">
            <v>26</v>
          </cell>
          <cell r="AF169">
            <v>10732</v>
          </cell>
        </row>
        <row r="170">
          <cell r="E170">
            <v>7</v>
          </cell>
          <cell r="H170">
            <v>9</v>
          </cell>
          <cell r="AF170">
            <v>2270</v>
          </cell>
        </row>
        <row r="171">
          <cell r="E171">
            <v>8</v>
          </cell>
          <cell r="H171">
            <v>9</v>
          </cell>
          <cell r="AF171">
            <v>11733</v>
          </cell>
        </row>
        <row r="172">
          <cell r="E172">
            <v>8</v>
          </cell>
          <cell r="H172">
            <v>9</v>
          </cell>
          <cell r="AF172">
            <v>440</v>
          </cell>
        </row>
        <row r="173">
          <cell r="E173">
            <v>8</v>
          </cell>
          <cell r="H173">
            <v>9</v>
          </cell>
          <cell r="AF173">
            <v>11000</v>
          </cell>
        </row>
        <row r="174">
          <cell r="E174">
            <v>8</v>
          </cell>
          <cell r="H174">
            <v>9</v>
          </cell>
          <cell r="AF174">
            <v>60</v>
          </cell>
        </row>
        <row r="175">
          <cell r="E175">
            <v>8</v>
          </cell>
          <cell r="H175">
            <v>9</v>
          </cell>
          <cell r="AF175">
            <v>628358</v>
          </cell>
        </row>
        <row r="176">
          <cell r="E176">
            <v>8</v>
          </cell>
          <cell r="H176">
            <v>9</v>
          </cell>
          <cell r="AF176">
            <v>42118</v>
          </cell>
        </row>
        <row r="177">
          <cell r="E177">
            <v>8</v>
          </cell>
          <cell r="H177">
            <v>9</v>
          </cell>
          <cell r="AF177">
            <v>12150</v>
          </cell>
        </row>
        <row r="178">
          <cell r="E178">
            <v>8</v>
          </cell>
          <cell r="H178">
            <v>9</v>
          </cell>
          <cell r="AF178">
            <v>303836</v>
          </cell>
        </row>
        <row r="179">
          <cell r="E179">
            <v>8</v>
          </cell>
          <cell r="H179">
            <v>10</v>
          </cell>
          <cell r="AF179">
            <v>4258</v>
          </cell>
        </row>
        <row r="180">
          <cell r="E180">
            <v>8</v>
          </cell>
          <cell r="H180">
            <v>26</v>
          </cell>
          <cell r="AF180">
            <v>10230</v>
          </cell>
        </row>
        <row r="181">
          <cell r="E181">
            <v>8</v>
          </cell>
          <cell r="H181">
            <v>9</v>
          </cell>
          <cell r="AF181">
            <v>234811</v>
          </cell>
        </row>
        <row r="182">
          <cell r="E182">
            <v>8</v>
          </cell>
          <cell r="H182">
            <v>9</v>
          </cell>
          <cell r="AF182">
            <v>112255</v>
          </cell>
        </row>
        <row r="183">
          <cell r="E183">
            <v>8</v>
          </cell>
          <cell r="H183">
            <v>9</v>
          </cell>
          <cell r="AF183">
            <v>16395</v>
          </cell>
        </row>
        <row r="184">
          <cell r="E184">
            <v>8</v>
          </cell>
          <cell r="H184">
            <v>19</v>
          </cell>
          <cell r="AF184">
            <v>1806</v>
          </cell>
        </row>
        <row r="185">
          <cell r="E185">
            <v>8</v>
          </cell>
          <cell r="H185">
            <v>9</v>
          </cell>
          <cell r="AF185">
            <v>32925</v>
          </cell>
        </row>
        <row r="186">
          <cell r="E186">
            <v>8</v>
          </cell>
          <cell r="H186">
            <v>10</v>
          </cell>
          <cell r="AF186">
            <v>3168</v>
          </cell>
        </row>
        <row r="187">
          <cell r="E187">
            <v>8</v>
          </cell>
          <cell r="H187">
            <v>9</v>
          </cell>
          <cell r="AF187">
            <v>3400</v>
          </cell>
        </row>
        <row r="188">
          <cell r="E188">
            <v>8</v>
          </cell>
          <cell r="H188">
            <v>9</v>
          </cell>
          <cell r="AF188">
            <v>5032</v>
          </cell>
        </row>
        <row r="189">
          <cell r="E189">
            <v>8</v>
          </cell>
          <cell r="H189">
            <v>9</v>
          </cell>
          <cell r="AF189">
            <v>13305</v>
          </cell>
        </row>
        <row r="190">
          <cell r="E190">
            <v>8</v>
          </cell>
          <cell r="H190">
            <v>9</v>
          </cell>
          <cell r="AF190">
            <v>159</v>
          </cell>
        </row>
        <row r="191">
          <cell r="E191">
            <v>8</v>
          </cell>
          <cell r="H191">
            <v>9</v>
          </cell>
          <cell r="AF191">
            <v>13700</v>
          </cell>
        </row>
        <row r="192">
          <cell r="E192">
            <v>8</v>
          </cell>
          <cell r="H192">
            <v>9</v>
          </cell>
          <cell r="AF192">
            <v>2307</v>
          </cell>
        </row>
        <row r="193">
          <cell r="E193">
            <v>8</v>
          </cell>
          <cell r="H193">
            <v>9</v>
          </cell>
          <cell r="AF193">
            <v>33568</v>
          </cell>
        </row>
        <row r="194">
          <cell r="E194">
            <v>8</v>
          </cell>
          <cell r="H194">
            <v>9</v>
          </cell>
          <cell r="AF194">
            <v>30595</v>
          </cell>
        </row>
        <row r="195">
          <cell r="E195">
            <v>8</v>
          </cell>
          <cell r="H195">
            <v>9</v>
          </cell>
          <cell r="AF195">
            <v>4697</v>
          </cell>
        </row>
        <row r="196">
          <cell r="E196">
            <v>8</v>
          </cell>
          <cell r="H196">
            <v>9</v>
          </cell>
          <cell r="AF196">
            <v>28000</v>
          </cell>
        </row>
        <row r="197">
          <cell r="E197">
            <v>8</v>
          </cell>
          <cell r="H197">
            <v>9</v>
          </cell>
          <cell r="AF197">
            <v>3500</v>
          </cell>
        </row>
        <row r="198">
          <cell r="E198">
            <v>8</v>
          </cell>
          <cell r="H198">
            <v>9</v>
          </cell>
          <cell r="AF198">
            <v>1333</v>
          </cell>
        </row>
        <row r="199">
          <cell r="E199">
            <v>8</v>
          </cell>
          <cell r="H199">
            <v>9</v>
          </cell>
          <cell r="AF199">
            <v>7167</v>
          </cell>
        </row>
        <row r="200">
          <cell r="E200">
            <v>8</v>
          </cell>
          <cell r="H200">
            <v>25</v>
          </cell>
          <cell r="AF200">
            <v>6400</v>
          </cell>
        </row>
        <row r="201">
          <cell r="E201">
            <v>8</v>
          </cell>
          <cell r="H201">
            <v>25</v>
          </cell>
          <cell r="AF201">
            <v>3865</v>
          </cell>
        </row>
        <row r="202">
          <cell r="E202">
            <v>7</v>
          </cell>
          <cell r="H202">
            <v>9</v>
          </cell>
          <cell r="AF202">
            <v>77178</v>
          </cell>
        </row>
        <row r="203">
          <cell r="E203">
            <v>7</v>
          </cell>
          <cell r="H203">
            <v>9</v>
          </cell>
          <cell r="AF203">
            <v>5000</v>
          </cell>
        </row>
        <row r="204">
          <cell r="E204">
            <v>7</v>
          </cell>
          <cell r="H204">
            <v>9</v>
          </cell>
          <cell r="AF204">
            <v>3876</v>
          </cell>
        </row>
        <row r="205">
          <cell r="E205">
            <v>8</v>
          </cell>
          <cell r="H205">
            <v>9</v>
          </cell>
          <cell r="AF205">
            <v>28163</v>
          </cell>
        </row>
        <row r="206">
          <cell r="E206">
            <v>8</v>
          </cell>
          <cell r="H206">
            <v>26</v>
          </cell>
          <cell r="AF206">
            <v>8095</v>
          </cell>
        </row>
        <row r="207">
          <cell r="E207">
            <v>8</v>
          </cell>
          <cell r="H207">
            <v>25</v>
          </cell>
          <cell r="AF207">
            <v>1700</v>
          </cell>
        </row>
        <row r="208">
          <cell r="E208">
            <v>9</v>
          </cell>
          <cell r="H208">
            <v>25</v>
          </cell>
          <cell r="AF208">
            <v>259832</v>
          </cell>
        </row>
        <row r="209">
          <cell r="E209">
            <v>8</v>
          </cell>
          <cell r="H209">
            <v>9</v>
          </cell>
          <cell r="AF209">
            <v>41764</v>
          </cell>
        </row>
        <row r="210">
          <cell r="E210">
            <v>8</v>
          </cell>
          <cell r="H210">
            <v>26</v>
          </cell>
          <cell r="AF210">
            <v>9100</v>
          </cell>
        </row>
        <row r="211">
          <cell r="E211">
            <v>8</v>
          </cell>
          <cell r="H211">
            <v>29</v>
          </cell>
          <cell r="AF211">
            <v>1057</v>
          </cell>
        </row>
        <row r="212">
          <cell r="E212">
            <v>8</v>
          </cell>
          <cell r="H212">
            <v>12</v>
          </cell>
          <cell r="AF212">
            <v>104</v>
          </cell>
        </row>
        <row r="213">
          <cell r="E213">
            <v>14</v>
          </cell>
          <cell r="H213">
            <v>16</v>
          </cell>
          <cell r="AF213">
            <v>820</v>
          </cell>
        </row>
        <row r="214">
          <cell r="E214">
            <v>14</v>
          </cell>
          <cell r="H214">
            <v>15</v>
          </cell>
          <cell r="AF214">
            <v>322030</v>
          </cell>
        </row>
        <row r="215">
          <cell r="E215">
            <v>14</v>
          </cell>
          <cell r="H215">
            <v>14</v>
          </cell>
          <cell r="AF215">
            <v>2960</v>
          </cell>
        </row>
        <row r="216">
          <cell r="E216">
            <v>14</v>
          </cell>
          <cell r="H216">
            <v>13</v>
          </cell>
          <cell r="AF216">
            <v>11600</v>
          </cell>
        </row>
        <row r="217">
          <cell r="E217">
            <v>14</v>
          </cell>
          <cell r="H217">
            <v>13</v>
          </cell>
          <cell r="AF217">
            <v>12096</v>
          </cell>
        </row>
        <row r="218">
          <cell r="E218">
            <v>12</v>
          </cell>
          <cell r="H218">
            <v>25</v>
          </cell>
          <cell r="AF218">
            <v>21393</v>
          </cell>
        </row>
        <row r="219">
          <cell r="E219">
            <v>12</v>
          </cell>
          <cell r="H219">
            <v>22</v>
          </cell>
          <cell r="AF219">
            <v>1215</v>
          </cell>
        </row>
        <row r="220">
          <cell r="E220">
            <v>12</v>
          </cell>
          <cell r="H220">
            <v>25</v>
          </cell>
          <cell r="AF220">
            <v>1074</v>
          </cell>
        </row>
        <row r="221">
          <cell r="E221">
            <v>12</v>
          </cell>
          <cell r="H221">
            <v>23</v>
          </cell>
          <cell r="AF221">
            <v>33950</v>
          </cell>
        </row>
        <row r="222">
          <cell r="E222">
            <v>17</v>
          </cell>
          <cell r="H222">
            <v>13</v>
          </cell>
          <cell r="AF222">
            <v>67</v>
          </cell>
        </row>
        <row r="223">
          <cell r="E223">
            <v>13</v>
          </cell>
          <cell r="H223">
            <v>16</v>
          </cell>
          <cell r="AF223">
            <v>3523</v>
          </cell>
        </row>
        <row r="224">
          <cell r="E224">
            <v>13</v>
          </cell>
          <cell r="H224">
            <v>19</v>
          </cell>
          <cell r="AF224">
            <v>295869</v>
          </cell>
        </row>
        <row r="225">
          <cell r="E225">
            <v>13</v>
          </cell>
          <cell r="H225">
            <v>26</v>
          </cell>
          <cell r="AF225">
            <v>1843277</v>
          </cell>
        </row>
        <row r="226">
          <cell r="E226">
            <v>13</v>
          </cell>
          <cell r="H226">
            <v>29</v>
          </cell>
          <cell r="AF226">
            <v>704073</v>
          </cell>
        </row>
        <row r="227">
          <cell r="E227">
            <v>13</v>
          </cell>
          <cell r="H227">
            <v>24</v>
          </cell>
          <cell r="AF227">
            <v>65801</v>
          </cell>
        </row>
        <row r="228">
          <cell r="E228">
            <v>13</v>
          </cell>
          <cell r="H228">
            <v>24</v>
          </cell>
          <cell r="AF228">
            <v>133305</v>
          </cell>
        </row>
        <row r="229">
          <cell r="E229">
            <v>13</v>
          </cell>
          <cell r="H229">
            <v>27</v>
          </cell>
          <cell r="AF229">
            <v>469800</v>
          </cell>
        </row>
        <row r="230">
          <cell r="E230">
            <v>13</v>
          </cell>
          <cell r="H230">
            <v>22</v>
          </cell>
          <cell r="AF230">
            <v>40688</v>
          </cell>
        </row>
        <row r="231">
          <cell r="E231">
            <v>17</v>
          </cell>
          <cell r="H231">
            <v>23</v>
          </cell>
          <cell r="AF231">
            <v>72853</v>
          </cell>
        </row>
        <row r="232">
          <cell r="E232">
            <v>13</v>
          </cell>
          <cell r="H232">
            <v>9</v>
          </cell>
          <cell r="AF232">
            <v>216052</v>
          </cell>
        </row>
        <row r="233">
          <cell r="E233">
            <v>13</v>
          </cell>
          <cell r="H233">
            <v>25</v>
          </cell>
          <cell r="AF233">
            <v>5236</v>
          </cell>
        </row>
        <row r="234">
          <cell r="E234">
            <v>13</v>
          </cell>
          <cell r="H234">
            <v>23</v>
          </cell>
          <cell r="AF234">
            <v>225413</v>
          </cell>
        </row>
        <row r="235">
          <cell r="E235">
            <v>13</v>
          </cell>
          <cell r="H235">
            <v>26</v>
          </cell>
          <cell r="AF235">
            <v>10074</v>
          </cell>
        </row>
        <row r="236">
          <cell r="E236">
            <v>13</v>
          </cell>
          <cell r="H236">
            <v>25</v>
          </cell>
          <cell r="AF236">
            <v>1027</v>
          </cell>
        </row>
        <row r="237">
          <cell r="E237">
            <v>13</v>
          </cell>
          <cell r="H237">
            <v>26</v>
          </cell>
          <cell r="AF237">
            <v>7181</v>
          </cell>
        </row>
        <row r="238">
          <cell r="E238">
            <v>13</v>
          </cell>
          <cell r="H238">
            <v>23</v>
          </cell>
          <cell r="AF238">
            <v>41511</v>
          </cell>
        </row>
        <row r="239">
          <cell r="E239">
            <v>13</v>
          </cell>
          <cell r="H239">
            <v>25</v>
          </cell>
          <cell r="AF239">
            <v>4200</v>
          </cell>
        </row>
        <row r="240">
          <cell r="E240">
            <v>13</v>
          </cell>
          <cell r="H240">
            <v>23</v>
          </cell>
          <cell r="AF240">
            <v>23379</v>
          </cell>
        </row>
        <row r="241">
          <cell r="E241">
            <v>13</v>
          </cell>
          <cell r="H241">
            <v>25</v>
          </cell>
          <cell r="AF241">
            <v>6000</v>
          </cell>
        </row>
        <row r="242">
          <cell r="E242">
            <v>13</v>
          </cell>
          <cell r="H242">
            <v>26</v>
          </cell>
          <cell r="AF242">
            <v>41348</v>
          </cell>
        </row>
        <row r="243">
          <cell r="E243">
            <v>13</v>
          </cell>
          <cell r="H243">
            <v>27</v>
          </cell>
          <cell r="AF243">
            <v>53669</v>
          </cell>
        </row>
        <row r="244">
          <cell r="E244">
            <v>13</v>
          </cell>
          <cell r="H244">
            <v>26</v>
          </cell>
          <cell r="AF244">
            <v>40477</v>
          </cell>
        </row>
        <row r="245">
          <cell r="E245">
            <v>13</v>
          </cell>
          <cell r="H245">
            <v>26</v>
          </cell>
          <cell r="AF245">
            <v>40442</v>
          </cell>
        </row>
        <row r="246">
          <cell r="E246">
            <v>13</v>
          </cell>
          <cell r="H246">
            <v>16</v>
          </cell>
          <cell r="AF246">
            <v>72348</v>
          </cell>
        </row>
        <row r="247">
          <cell r="E247">
            <v>13</v>
          </cell>
          <cell r="H247">
            <v>13</v>
          </cell>
          <cell r="AF247">
            <v>1250</v>
          </cell>
        </row>
        <row r="248">
          <cell r="E248">
            <v>13</v>
          </cell>
          <cell r="H248">
            <v>9</v>
          </cell>
          <cell r="AF248">
            <v>25966</v>
          </cell>
        </row>
        <row r="249">
          <cell r="E249">
            <v>13</v>
          </cell>
          <cell r="H249">
            <v>9</v>
          </cell>
          <cell r="AF249">
            <v>474784</v>
          </cell>
        </row>
        <row r="250">
          <cell r="E250">
            <v>13</v>
          </cell>
          <cell r="H250">
            <v>9</v>
          </cell>
          <cell r="AF250">
            <v>69978</v>
          </cell>
        </row>
        <row r="251">
          <cell r="E251">
            <v>13</v>
          </cell>
          <cell r="H251">
            <v>26</v>
          </cell>
          <cell r="AF251">
            <v>100219</v>
          </cell>
        </row>
        <row r="252">
          <cell r="E252">
            <v>13</v>
          </cell>
          <cell r="H252">
            <v>25</v>
          </cell>
          <cell r="AF252">
            <v>120</v>
          </cell>
        </row>
        <row r="253">
          <cell r="E253">
            <v>13</v>
          </cell>
          <cell r="H253">
            <v>27</v>
          </cell>
          <cell r="AF253">
            <v>18859</v>
          </cell>
        </row>
        <row r="254">
          <cell r="E254">
            <v>13</v>
          </cell>
          <cell r="H254">
            <v>9</v>
          </cell>
          <cell r="AF254">
            <v>175800</v>
          </cell>
        </row>
        <row r="255">
          <cell r="E255">
            <v>13</v>
          </cell>
          <cell r="H255">
            <v>27</v>
          </cell>
          <cell r="AF255">
            <v>42815</v>
          </cell>
        </row>
        <row r="256">
          <cell r="E256">
            <v>13</v>
          </cell>
          <cell r="H256">
            <v>27</v>
          </cell>
          <cell r="AF256">
            <v>68967</v>
          </cell>
        </row>
        <row r="257">
          <cell r="E257">
            <v>13</v>
          </cell>
          <cell r="H257">
            <v>32</v>
          </cell>
          <cell r="AF257">
            <v>186</v>
          </cell>
        </row>
        <row r="258">
          <cell r="E258">
            <v>13</v>
          </cell>
          <cell r="H258">
            <v>22</v>
          </cell>
          <cell r="AF258">
            <v>441</v>
          </cell>
        </row>
        <row r="259">
          <cell r="E259">
            <v>13</v>
          </cell>
          <cell r="H259">
            <v>9</v>
          </cell>
          <cell r="AF259">
            <v>50715</v>
          </cell>
        </row>
        <row r="260">
          <cell r="E260">
            <v>13</v>
          </cell>
          <cell r="H260">
            <v>19</v>
          </cell>
          <cell r="AF260">
            <v>7209</v>
          </cell>
        </row>
        <row r="261">
          <cell r="E261">
            <v>13</v>
          </cell>
          <cell r="H261">
            <v>14</v>
          </cell>
          <cell r="AF261">
            <v>10253</v>
          </cell>
        </row>
        <row r="262">
          <cell r="E262">
            <v>13</v>
          </cell>
          <cell r="H262">
            <v>22</v>
          </cell>
          <cell r="AF262">
            <v>11658</v>
          </cell>
        </row>
        <row r="263">
          <cell r="E263">
            <v>13</v>
          </cell>
          <cell r="H263">
            <v>26</v>
          </cell>
          <cell r="AF263">
            <v>81053</v>
          </cell>
        </row>
        <row r="264">
          <cell r="E264">
            <v>13</v>
          </cell>
          <cell r="H264">
            <v>29</v>
          </cell>
          <cell r="AF264">
            <v>73137</v>
          </cell>
        </row>
        <row r="265">
          <cell r="E265">
            <v>13</v>
          </cell>
          <cell r="H265">
            <v>29</v>
          </cell>
          <cell r="AF265">
            <v>939927</v>
          </cell>
        </row>
        <row r="266">
          <cell r="E266">
            <v>9</v>
          </cell>
          <cell r="H266">
            <v>11</v>
          </cell>
          <cell r="AF266">
            <v>3155</v>
          </cell>
        </row>
        <row r="267">
          <cell r="E267">
            <v>8</v>
          </cell>
          <cell r="H267">
            <v>12</v>
          </cell>
          <cell r="AF267">
            <v>280</v>
          </cell>
        </row>
        <row r="268">
          <cell r="E268">
            <v>8</v>
          </cell>
          <cell r="H268">
            <v>9</v>
          </cell>
          <cell r="AF268">
            <v>60937</v>
          </cell>
        </row>
        <row r="269">
          <cell r="E269">
            <v>13</v>
          </cell>
          <cell r="H269">
            <v>22</v>
          </cell>
          <cell r="AF269">
            <v>15903</v>
          </cell>
        </row>
        <row r="270">
          <cell r="E270">
            <v>13</v>
          </cell>
          <cell r="H270">
            <v>9</v>
          </cell>
          <cell r="AF270">
            <v>56270</v>
          </cell>
        </row>
        <row r="271">
          <cell r="E271">
            <v>13</v>
          </cell>
          <cell r="H271">
            <v>9</v>
          </cell>
          <cell r="AF271">
            <v>104498</v>
          </cell>
        </row>
        <row r="272">
          <cell r="E272">
            <v>13</v>
          </cell>
          <cell r="H272">
            <v>9</v>
          </cell>
          <cell r="AF272">
            <v>171202</v>
          </cell>
        </row>
        <row r="273">
          <cell r="E273">
            <v>13</v>
          </cell>
          <cell r="H273">
            <v>10</v>
          </cell>
          <cell r="AF273">
            <v>10182</v>
          </cell>
        </row>
        <row r="274">
          <cell r="E274">
            <v>13</v>
          </cell>
          <cell r="H274">
            <v>10</v>
          </cell>
          <cell r="AF274">
            <v>31661</v>
          </cell>
        </row>
        <row r="275">
          <cell r="E275">
            <v>13</v>
          </cell>
          <cell r="H275">
            <v>10</v>
          </cell>
          <cell r="AF275">
            <v>52632</v>
          </cell>
        </row>
        <row r="276">
          <cell r="E276">
            <v>13</v>
          </cell>
          <cell r="H276">
            <v>9</v>
          </cell>
          <cell r="AF276">
            <v>41278</v>
          </cell>
        </row>
        <row r="277">
          <cell r="E277">
            <v>13</v>
          </cell>
          <cell r="H277">
            <v>9</v>
          </cell>
          <cell r="AF277">
            <v>153227</v>
          </cell>
        </row>
        <row r="278">
          <cell r="E278">
            <v>13</v>
          </cell>
          <cell r="H278">
            <v>19</v>
          </cell>
          <cell r="AF278">
            <v>9509</v>
          </cell>
        </row>
        <row r="279">
          <cell r="E279">
            <v>13</v>
          </cell>
          <cell r="H279">
            <v>9</v>
          </cell>
          <cell r="AF279">
            <v>165337</v>
          </cell>
        </row>
        <row r="280">
          <cell r="E280">
            <v>13</v>
          </cell>
          <cell r="H280">
            <v>10</v>
          </cell>
          <cell r="AF280">
            <v>2888</v>
          </cell>
        </row>
        <row r="281">
          <cell r="E281">
            <v>13</v>
          </cell>
          <cell r="H281">
            <v>9</v>
          </cell>
          <cell r="AF281">
            <v>98400</v>
          </cell>
        </row>
        <row r="282">
          <cell r="E282">
            <v>13</v>
          </cell>
          <cell r="H282">
            <v>32</v>
          </cell>
          <cell r="AF282">
            <v>7917</v>
          </cell>
        </row>
        <row r="283">
          <cell r="E283">
            <v>9</v>
          </cell>
          <cell r="H283">
            <v>9</v>
          </cell>
          <cell r="AF283">
            <v>163180</v>
          </cell>
        </row>
        <row r="284">
          <cell r="E284">
            <v>9</v>
          </cell>
          <cell r="H284">
            <v>9</v>
          </cell>
          <cell r="AF284">
            <v>2263</v>
          </cell>
        </row>
        <row r="285">
          <cell r="E285">
            <v>9</v>
          </cell>
          <cell r="H285">
            <v>9</v>
          </cell>
          <cell r="AF285">
            <v>1900</v>
          </cell>
        </row>
        <row r="286">
          <cell r="E286">
            <v>9</v>
          </cell>
          <cell r="H286">
            <v>30</v>
          </cell>
          <cell r="AF286">
            <v>1145</v>
          </cell>
        </row>
        <row r="287">
          <cell r="E287">
            <v>9</v>
          </cell>
          <cell r="H287">
            <v>9</v>
          </cell>
          <cell r="AF287">
            <v>187934</v>
          </cell>
        </row>
        <row r="288">
          <cell r="E288">
            <v>9</v>
          </cell>
          <cell r="H288">
            <v>9</v>
          </cell>
          <cell r="AF288">
            <v>29389</v>
          </cell>
        </row>
        <row r="289">
          <cell r="E289">
            <v>9</v>
          </cell>
          <cell r="H289">
            <v>9</v>
          </cell>
          <cell r="AF289">
            <v>224506</v>
          </cell>
        </row>
        <row r="290">
          <cell r="E290">
            <v>9</v>
          </cell>
          <cell r="H290">
            <v>24</v>
          </cell>
          <cell r="AF290">
            <v>629</v>
          </cell>
        </row>
        <row r="291">
          <cell r="E291">
            <v>9</v>
          </cell>
          <cell r="H291">
            <v>9</v>
          </cell>
          <cell r="AF291">
            <v>2597</v>
          </cell>
        </row>
        <row r="292">
          <cell r="E292">
            <v>9</v>
          </cell>
          <cell r="H292">
            <v>28</v>
          </cell>
          <cell r="AF292">
            <v>1051</v>
          </cell>
        </row>
        <row r="293">
          <cell r="E293">
            <v>9</v>
          </cell>
          <cell r="H293">
            <v>9</v>
          </cell>
          <cell r="AF293">
            <v>47814</v>
          </cell>
        </row>
        <row r="294">
          <cell r="E294">
            <v>10</v>
          </cell>
          <cell r="H294">
            <v>32</v>
          </cell>
          <cell r="AF294">
            <v>5611</v>
          </cell>
        </row>
        <row r="295">
          <cell r="E295">
            <v>5</v>
          </cell>
          <cell r="H295">
            <v>9</v>
          </cell>
          <cell r="AF295">
            <v>5891</v>
          </cell>
        </row>
        <row r="296">
          <cell r="E296">
            <v>3</v>
          </cell>
          <cell r="H296">
            <v>30</v>
          </cell>
          <cell r="AF296">
            <v>20299</v>
          </cell>
        </row>
        <row r="297">
          <cell r="E297">
            <v>3</v>
          </cell>
          <cell r="H297">
            <v>9</v>
          </cell>
          <cell r="AF297">
            <v>7887</v>
          </cell>
        </row>
        <row r="298">
          <cell r="E298">
            <v>17</v>
          </cell>
          <cell r="H298">
            <v>23</v>
          </cell>
          <cell r="AF298">
            <v>1488984</v>
          </cell>
        </row>
        <row r="299">
          <cell r="E299">
            <v>7</v>
          </cell>
          <cell r="H299">
            <v>9</v>
          </cell>
          <cell r="AF299">
            <v>800</v>
          </cell>
        </row>
        <row r="300">
          <cell r="E300">
            <v>17</v>
          </cell>
          <cell r="H300">
            <v>12</v>
          </cell>
          <cell r="AF300">
            <v>65</v>
          </cell>
        </row>
        <row r="301">
          <cell r="E301">
            <v>7</v>
          </cell>
          <cell r="H301">
            <v>9</v>
          </cell>
          <cell r="AF301">
            <v>12000</v>
          </cell>
        </row>
        <row r="302">
          <cell r="E302">
            <v>7</v>
          </cell>
          <cell r="H302">
            <v>9</v>
          </cell>
          <cell r="AF302">
            <v>675</v>
          </cell>
        </row>
        <row r="303">
          <cell r="E303">
            <v>8</v>
          </cell>
          <cell r="H303">
            <v>9</v>
          </cell>
          <cell r="AF303">
            <v>198106</v>
          </cell>
        </row>
        <row r="304">
          <cell r="E304">
            <v>8</v>
          </cell>
          <cell r="H304">
            <v>9</v>
          </cell>
          <cell r="AF304">
            <v>64237</v>
          </cell>
        </row>
        <row r="305">
          <cell r="E305">
            <v>8</v>
          </cell>
          <cell r="H305">
            <v>9</v>
          </cell>
          <cell r="AF305">
            <v>2500</v>
          </cell>
        </row>
        <row r="306">
          <cell r="E306">
            <v>17</v>
          </cell>
          <cell r="H306">
            <v>16</v>
          </cell>
          <cell r="AF306">
            <v>1400</v>
          </cell>
        </row>
        <row r="307">
          <cell r="E307">
            <v>16</v>
          </cell>
          <cell r="H307">
            <v>13</v>
          </cell>
          <cell r="AF307">
            <v>1955</v>
          </cell>
        </row>
        <row r="308">
          <cell r="E308">
            <v>16</v>
          </cell>
          <cell r="H308">
            <v>25</v>
          </cell>
          <cell r="AF308">
            <v>2403</v>
          </cell>
        </row>
        <row r="309">
          <cell r="E309">
            <v>8</v>
          </cell>
          <cell r="H309">
            <v>25</v>
          </cell>
          <cell r="AF309">
            <v>35780</v>
          </cell>
        </row>
        <row r="310">
          <cell r="E310">
            <v>2</v>
          </cell>
          <cell r="H310">
            <v>16</v>
          </cell>
          <cell r="AF310">
            <v>400</v>
          </cell>
        </row>
        <row r="311">
          <cell r="E311">
            <v>18</v>
          </cell>
          <cell r="H311">
            <v>26</v>
          </cell>
          <cell r="AF311">
            <v>7464</v>
          </cell>
        </row>
        <row r="312">
          <cell r="E312">
            <v>18</v>
          </cell>
          <cell r="H312">
            <v>25</v>
          </cell>
          <cell r="AF312">
            <v>45837</v>
          </cell>
        </row>
        <row r="313">
          <cell r="E313">
            <v>18</v>
          </cell>
          <cell r="H313">
            <v>19</v>
          </cell>
          <cell r="AF313">
            <v>94643</v>
          </cell>
        </row>
        <row r="314">
          <cell r="E314">
            <v>18</v>
          </cell>
          <cell r="H314">
            <v>10</v>
          </cell>
          <cell r="AF314">
            <v>960</v>
          </cell>
        </row>
        <row r="315">
          <cell r="E315">
            <v>18</v>
          </cell>
          <cell r="H315">
            <v>13</v>
          </cell>
          <cell r="AF315">
            <v>2200</v>
          </cell>
        </row>
        <row r="316">
          <cell r="E316">
            <v>18</v>
          </cell>
          <cell r="H316">
            <v>14</v>
          </cell>
          <cell r="AF316">
            <v>1128</v>
          </cell>
        </row>
        <row r="317">
          <cell r="E317">
            <v>18</v>
          </cell>
          <cell r="H317">
            <v>25</v>
          </cell>
          <cell r="AF317">
            <v>7902</v>
          </cell>
        </row>
        <row r="318">
          <cell r="E318">
            <v>4</v>
          </cell>
          <cell r="H318">
            <v>9</v>
          </cell>
          <cell r="AF318">
            <v>4758</v>
          </cell>
        </row>
        <row r="319">
          <cell r="E319">
            <v>10</v>
          </cell>
          <cell r="H319">
            <v>9</v>
          </cell>
          <cell r="AF319">
            <v>180</v>
          </cell>
        </row>
        <row r="320">
          <cell r="E320">
            <v>2</v>
          </cell>
          <cell r="H320">
            <v>9</v>
          </cell>
          <cell r="AF320">
            <v>36708</v>
          </cell>
        </row>
        <row r="321">
          <cell r="E321">
            <v>2</v>
          </cell>
          <cell r="H321">
            <v>9</v>
          </cell>
          <cell r="AF321">
            <v>36643</v>
          </cell>
        </row>
        <row r="322">
          <cell r="E322">
            <v>8</v>
          </cell>
          <cell r="H322">
            <v>9</v>
          </cell>
          <cell r="AF322">
            <v>38775</v>
          </cell>
        </row>
        <row r="323">
          <cell r="E323">
            <v>13</v>
          </cell>
          <cell r="H323">
            <v>9</v>
          </cell>
          <cell r="AF323">
            <v>465276</v>
          </cell>
        </row>
        <row r="324">
          <cell r="E324">
            <v>16</v>
          </cell>
          <cell r="H324">
            <v>29</v>
          </cell>
          <cell r="AF324">
            <v>58294</v>
          </cell>
        </row>
        <row r="325">
          <cell r="E325">
            <v>17</v>
          </cell>
          <cell r="H325">
            <v>9</v>
          </cell>
          <cell r="AF325">
            <v>15000</v>
          </cell>
        </row>
        <row r="326">
          <cell r="E326">
            <v>17</v>
          </cell>
          <cell r="H326">
            <v>30</v>
          </cell>
          <cell r="AF326">
            <v>2968</v>
          </cell>
        </row>
        <row r="327">
          <cell r="E327">
            <v>17</v>
          </cell>
          <cell r="H327">
            <v>25</v>
          </cell>
          <cell r="AF327">
            <v>36751</v>
          </cell>
        </row>
        <row r="328">
          <cell r="E328">
            <v>13</v>
          </cell>
          <cell r="H328">
            <v>13</v>
          </cell>
          <cell r="AF328">
            <v>72609</v>
          </cell>
        </row>
        <row r="329">
          <cell r="E329">
            <v>13</v>
          </cell>
          <cell r="H329">
            <v>22</v>
          </cell>
          <cell r="AF329">
            <v>11762</v>
          </cell>
        </row>
        <row r="330">
          <cell r="E330">
            <v>10</v>
          </cell>
          <cell r="H330">
            <v>9</v>
          </cell>
          <cell r="AF330">
            <v>31538</v>
          </cell>
        </row>
        <row r="331">
          <cell r="E331">
            <v>18</v>
          </cell>
          <cell r="H331">
            <v>9</v>
          </cell>
          <cell r="AF331">
            <v>1420</v>
          </cell>
        </row>
        <row r="332">
          <cell r="E332">
            <v>3</v>
          </cell>
          <cell r="H332">
            <v>10</v>
          </cell>
          <cell r="AF332">
            <v>29247</v>
          </cell>
        </row>
        <row r="333">
          <cell r="E333">
            <v>4</v>
          </cell>
          <cell r="H333">
            <v>25</v>
          </cell>
          <cell r="AF333">
            <v>5686</v>
          </cell>
        </row>
        <row r="334">
          <cell r="E334">
            <v>17</v>
          </cell>
          <cell r="H334">
            <v>23</v>
          </cell>
          <cell r="AF334">
            <v>0</v>
          </cell>
        </row>
        <row r="335">
          <cell r="E335">
            <v>3</v>
          </cell>
          <cell r="H335">
            <v>9</v>
          </cell>
          <cell r="AF335">
            <v>25966</v>
          </cell>
        </row>
        <row r="336">
          <cell r="E336">
            <v>3</v>
          </cell>
          <cell r="H336">
            <v>17</v>
          </cell>
          <cell r="AF336">
            <v>4477</v>
          </cell>
        </row>
        <row r="337">
          <cell r="E337">
            <v>3</v>
          </cell>
          <cell r="H337">
            <v>30</v>
          </cell>
          <cell r="AF337">
            <v>0</v>
          </cell>
        </row>
        <row r="338">
          <cell r="E338">
            <v>3</v>
          </cell>
          <cell r="H338">
            <v>10</v>
          </cell>
          <cell r="AF338">
            <v>1480</v>
          </cell>
        </row>
        <row r="339">
          <cell r="E339">
            <v>3</v>
          </cell>
          <cell r="H339">
            <v>22</v>
          </cell>
          <cell r="AF339">
            <v>4007</v>
          </cell>
        </row>
        <row r="340">
          <cell r="E340">
            <v>2</v>
          </cell>
          <cell r="H340">
            <v>9</v>
          </cell>
          <cell r="AF340">
            <v>2086</v>
          </cell>
        </row>
        <row r="341">
          <cell r="E341">
            <v>16</v>
          </cell>
          <cell r="H341">
            <v>25</v>
          </cell>
          <cell r="AF341">
            <v>10000</v>
          </cell>
        </row>
        <row r="342">
          <cell r="E342">
            <v>16</v>
          </cell>
          <cell r="H342">
            <v>9</v>
          </cell>
          <cell r="AF342">
            <v>2000</v>
          </cell>
        </row>
        <row r="343">
          <cell r="E343">
            <v>16</v>
          </cell>
          <cell r="H343">
            <v>15</v>
          </cell>
          <cell r="AF343">
            <v>464</v>
          </cell>
        </row>
        <row r="344">
          <cell r="E344">
            <v>16</v>
          </cell>
          <cell r="H344">
            <v>16</v>
          </cell>
          <cell r="AF344">
            <v>2627</v>
          </cell>
        </row>
        <row r="345">
          <cell r="E345">
            <v>16</v>
          </cell>
          <cell r="H345">
            <v>25</v>
          </cell>
          <cell r="AF345">
            <v>501</v>
          </cell>
        </row>
        <row r="346">
          <cell r="E346">
            <v>11</v>
          </cell>
          <cell r="H346">
            <v>22</v>
          </cell>
          <cell r="AF346">
            <v>14520</v>
          </cell>
        </row>
        <row r="347">
          <cell r="E347">
            <v>17</v>
          </cell>
          <cell r="H347">
            <v>27</v>
          </cell>
          <cell r="AF347">
            <v>241</v>
          </cell>
        </row>
        <row r="348">
          <cell r="E348">
            <v>17</v>
          </cell>
          <cell r="H348">
            <v>9</v>
          </cell>
          <cell r="AF348">
            <v>14759</v>
          </cell>
        </row>
        <row r="349">
          <cell r="E349">
            <v>17</v>
          </cell>
          <cell r="H349">
            <v>26</v>
          </cell>
          <cell r="AF349">
            <v>3147</v>
          </cell>
        </row>
        <row r="350">
          <cell r="E350">
            <v>17</v>
          </cell>
          <cell r="H350">
            <v>9</v>
          </cell>
          <cell r="AF350">
            <v>600</v>
          </cell>
        </row>
        <row r="351">
          <cell r="E351">
            <v>17</v>
          </cell>
          <cell r="H351">
            <v>24</v>
          </cell>
          <cell r="AF351">
            <v>3697</v>
          </cell>
        </row>
        <row r="352">
          <cell r="E352">
            <v>17</v>
          </cell>
          <cell r="H352">
            <v>15</v>
          </cell>
          <cell r="AF352">
            <v>14032</v>
          </cell>
        </row>
        <row r="353">
          <cell r="E353">
            <v>17</v>
          </cell>
          <cell r="H353">
            <v>15</v>
          </cell>
          <cell r="AF353">
            <v>566695</v>
          </cell>
        </row>
        <row r="354">
          <cell r="E354">
            <v>17</v>
          </cell>
          <cell r="H354">
            <v>22</v>
          </cell>
          <cell r="AF354">
            <v>76469</v>
          </cell>
        </row>
        <row r="355">
          <cell r="E355">
            <v>17</v>
          </cell>
          <cell r="H355">
            <v>25</v>
          </cell>
          <cell r="AF355">
            <v>20673</v>
          </cell>
        </row>
        <row r="356">
          <cell r="E356">
            <v>17</v>
          </cell>
          <cell r="H356">
            <v>9</v>
          </cell>
          <cell r="AF356">
            <v>21523</v>
          </cell>
        </row>
        <row r="357">
          <cell r="E357">
            <v>17</v>
          </cell>
          <cell r="H357">
            <v>10</v>
          </cell>
          <cell r="AF357">
            <v>10080</v>
          </cell>
        </row>
        <row r="358">
          <cell r="E358">
            <v>17</v>
          </cell>
          <cell r="H358">
            <v>17</v>
          </cell>
          <cell r="AF358">
            <v>12160</v>
          </cell>
        </row>
        <row r="359">
          <cell r="E359">
            <v>17</v>
          </cell>
          <cell r="H359">
            <v>26</v>
          </cell>
          <cell r="AF359">
            <v>10459</v>
          </cell>
        </row>
        <row r="360">
          <cell r="E360">
            <v>17</v>
          </cell>
          <cell r="H360">
            <v>28</v>
          </cell>
          <cell r="AF360">
            <v>698</v>
          </cell>
        </row>
        <row r="361">
          <cell r="E361">
            <v>7</v>
          </cell>
          <cell r="H361">
            <v>9</v>
          </cell>
          <cell r="AF361">
            <v>24031</v>
          </cell>
        </row>
        <row r="362">
          <cell r="E362">
            <v>8</v>
          </cell>
          <cell r="H362">
            <v>9</v>
          </cell>
          <cell r="AF362">
            <v>42455</v>
          </cell>
        </row>
        <row r="363">
          <cell r="E363">
            <v>8</v>
          </cell>
          <cell r="H363">
            <v>9</v>
          </cell>
          <cell r="AF363">
            <v>3683</v>
          </cell>
        </row>
        <row r="364">
          <cell r="E364">
            <v>7</v>
          </cell>
          <cell r="H364">
            <v>9</v>
          </cell>
          <cell r="AF364">
            <v>4300</v>
          </cell>
        </row>
        <row r="365">
          <cell r="E365">
            <v>8</v>
          </cell>
          <cell r="H365">
            <v>12</v>
          </cell>
          <cell r="AF365">
            <v>1357</v>
          </cell>
        </row>
        <row r="366">
          <cell r="E366">
            <v>7</v>
          </cell>
          <cell r="H366">
            <v>9</v>
          </cell>
          <cell r="AF366">
            <v>929</v>
          </cell>
        </row>
        <row r="367">
          <cell r="E367">
            <v>8</v>
          </cell>
          <cell r="H367">
            <v>25</v>
          </cell>
          <cell r="AF367">
            <v>1200</v>
          </cell>
        </row>
        <row r="368">
          <cell r="E368">
            <v>15</v>
          </cell>
          <cell r="H368">
            <v>9</v>
          </cell>
          <cell r="AF368">
            <v>2500</v>
          </cell>
        </row>
        <row r="369">
          <cell r="E369">
            <v>12</v>
          </cell>
          <cell r="H369">
            <v>13</v>
          </cell>
          <cell r="AF369">
            <v>3939</v>
          </cell>
        </row>
        <row r="370">
          <cell r="E370">
            <v>12</v>
          </cell>
          <cell r="H370">
            <v>26</v>
          </cell>
          <cell r="AF370">
            <v>600</v>
          </cell>
        </row>
        <row r="371">
          <cell r="E371">
            <v>13</v>
          </cell>
          <cell r="H371">
            <v>28</v>
          </cell>
          <cell r="AF371">
            <v>32995</v>
          </cell>
        </row>
        <row r="372">
          <cell r="E372">
            <v>13</v>
          </cell>
          <cell r="H372">
            <v>26</v>
          </cell>
          <cell r="AF372">
            <v>2290</v>
          </cell>
        </row>
        <row r="373">
          <cell r="E373">
            <v>13</v>
          </cell>
          <cell r="H373">
            <v>30</v>
          </cell>
          <cell r="AF373">
            <v>53103</v>
          </cell>
        </row>
        <row r="374">
          <cell r="E374">
            <v>13</v>
          </cell>
          <cell r="H374">
            <v>17</v>
          </cell>
          <cell r="AF374">
            <v>12668</v>
          </cell>
        </row>
        <row r="375">
          <cell r="E375">
            <v>13</v>
          </cell>
          <cell r="H375">
            <v>29</v>
          </cell>
          <cell r="AF375">
            <v>69280</v>
          </cell>
        </row>
        <row r="376">
          <cell r="E376">
            <v>13</v>
          </cell>
          <cell r="H376">
            <v>26</v>
          </cell>
          <cell r="AF376">
            <v>3038</v>
          </cell>
        </row>
        <row r="377">
          <cell r="E377">
            <v>13</v>
          </cell>
          <cell r="H377">
            <v>25</v>
          </cell>
          <cell r="AF377">
            <v>504</v>
          </cell>
        </row>
        <row r="378">
          <cell r="E378">
            <v>9</v>
          </cell>
          <cell r="H378">
            <v>13</v>
          </cell>
          <cell r="AF378">
            <v>793</v>
          </cell>
        </row>
        <row r="379">
          <cell r="E379">
            <v>5</v>
          </cell>
          <cell r="H379">
            <v>27</v>
          </cell>
          <cell r="AF379">
            <v>2197</v>
          </cell>
        </row>
      </sheetData>
      <sheetData sheetId="3">
        <row r="4">
          <cell r="DD4">
            <v>5671</v>
          </cell>
          <cell r="DE4">
            <v>0</v>
          </cell>
        </row>
        <row r="5">
          <cell r="DB5">
            <v>2176</v>
          </cell>
          <cell r="DD5">
            <v>1150</v>
          </cell>
          <cell r="DE5">
            <v>0</v>
          </cell>
        </row>
        <row r="6">
          <cell r="DD6">
            <v>13154</v>
          </cell>
          <cell r="DE6">
            <v>0</v>
          </cell>
        </row>
        <row r="7">
          <cell r="DD7">
            <v>2500</v>
          </cell>
          <cell r="DE7">
            <v>0</v>
          </cell>
        </row>
        <row r="8">
          <cell r="DD8">
            <v>133543</v>
          </cell>
          <cell r="DE8">
            <v>1000</v>
          </cell>
        </row>
        <row r="9">
          <cell r="DD9">
            <v>2100</v>
          </cell>
          <cell r="DE9">
            <v>0</v>
          </cell>
        </row>
        <row r="10">
          <cell r="DD10">
            <v>5237</v>
          </cell>
          <cell r="DE10">
            <v>0</v>
          </cell>
        </row>
        <row r="11">
          <cell r="DB11">
            <v>1480</v>
          </cell>
          <cell r="DD11">
            <v>0</v>
          </cell>
          <cell r="DE11">
            <v>0</v>
          </cell>
        </row>
        <row r="12">
          <cell r="DD12">
            <v>7578</v>
          </cell>
          <cell r="DE12">
            <v>0</v>
          </cell>
        </row>
        <row r="13">
          <cell r="DD13">
            <v>32400</v>
          </cell>
          <cell r="DE13">
            <v>0</v>
          </cell>
        </row>
        <row r="14">
          <cell r="DD14">
            <v>5362</v>
          </cell>
          <cell r="DE14">
            <v>0</v>
          </cell>
        </row>
        <row r="15">
          <cell r="DD15">
            <v>19577</v>
          </cell>
          <cell r="DE15">
            <v>4279</v>
          </cell>
        </row>
        <row r="16">
          <cell r="DD16">
            <v>23736</v>
          </cell>
          <cell r="DE16">
            <v>3398</v>
          </cell>
        </row>
        <row r="17">
          <cell r="DD17">
            <v>10567</v>
          </cell>
          <cell r="DE17">
            <v>0</v>
          </cell>
        </row>
        <row r="18">
          <cell r="DD18">
            <v>19676</v>
          </cell>
          <cell r="DE18">
            <v>987</v>
          </cell>
        </row>
        <row r="19">
          <cell r="DD19">
            <v>4384</v>
          </cell>
          <cell r="DE19">
            <v>0</v>
          </cell>
        </row>
        <row r="20">
          <cell r="DD20">
            <v>980</v>
          </cell>
          <cell r="DE20">
            <v>0</v>
          </cell>
        </row>
        <row r="21">
          <cell r="DD21">
            <v>860</v>
          </cell>
          <cell r="DE21">
            <v>0</v>
          </cell>
        </row>
        <row r="22">
          <cell r="DD22">
            <v>38000</v>
          </cell>
          <cell r="DE22">
            <v>0</v>
          </cell>
        </row>
        <row r="23">
          <cell r="DD23">
            <v>11284</v>
          </cell>
          <cell r="DE23">
            <v>0</v>
          </cell>
        </row>
        <row r="24">
          <cell r="DB24">
            <v>900</v>
          </cell>
          <cell r="DD24">
            <v>0</v>
          </cell>
          <cell r="DE24">
            <v>0</v>
          </cell>
        </row>
        <row r="25">
          <cell r="DD25">
            <v>4100</v>
          </cell>
          <cell r="DE25">
            <v>0</v>
          </cell>
        </row>
        <row r="26">
          <cell r="DD26">
            <v>6785</v>
          </cell>
          <cell r="DE26">
            <v>0</v>
          </cell>
        </row>
        <row r="27">
          <cell r="DB27">
            <v>60</v>
          </cell>
          <cell r="DD27">
            <v>1550</v>
          </cell>
          <cell r="DE27">
            <v>0</v>
          </cell>
        </row>
        <row r="28">
          <cell r="DC28">
            <v>20</v>
          </cell>
          <cell r="DD28">
            <v>11068</v>
          </cell>
          <cell r="DE28">
            <v>20</v>
          </cell>
        </row>
        <row r="29">
          <cell r="DD29">
            <v>3200</v>
          </cell>
          <cell r="DE29">
            <v>0</v>
          </cell>
        </row>
        <row r="30">
          <cell r="DD30">
            <v>2614</v>
          </cell>
          <cell r="DE30">
            <v>0</v>
          </cell>
        </row>
        <row r="31">
          <cell r="DD31">
            <v>14728</v>
          </cell>
          <cell r="DE31">
            <v>0</v>
          </cell>
        </row>
        <row r="32">
          <cell r="DB32">
            <v>19054</v>
          </cell>
          <cell r="DD32">
            <v>12152447</v>
          </cell>
          <cell r="DE32">
            <v>70643</v>
          </cell>
        </row>
        <row r="33">
          <cell r="DB33">
            <v>1213</v>
          </cell>
          <cell r="DD33">
            <v>46493</v>
          </cell>
          <cell r="DE33">
            <v>0</v>
          </cell>
        </row>
        <row r="34">
          <cell r="DD34">
            <v>31817</v>
          </cell>
          <cell r="DE34">
            <v>0</v>
          </cell>
        </row>
        <row r="35">
          <cell r="DB35">
            <v>22725</v>
          </cell>
          <cell r="DD35">
            <v>0</v>
          </cell>
          <cell r="DE35">
            <v>0</v>
          </cell>
        </row>
        <row r="36">
          <cell r="DB36">
            <v>2500</v>
          </cell>
          <cell r="DC36">
            <v>236</v>
          </cell>
          <cell r="DD36">
            <v>13609</v>
          </cell>
          <cell r="DE36">
            <v>236</v>
          </cell>
        </row>
        <row r="37">
          <cell r="DD37">
            <v>548156</v>
          </cell>
          <cell r="DE37">
            <v>930</v>
          </cell>
        </row>
        <row r="38">
          <cell r="DD38">
            <v>6000</v>
          </cell>
          <cell r="DE38">
            <v>0</v>
          </cell>
        </row>
        <row r="39">
          <cell r="DB39">
            <v>1300</v>
          </cell>
          <cell r="DD39">
            <v>4500</v>
          </cell>
          <cell r="DE39">
            <v>6000</v>
          </cell>
        </row>
        <row r="40">
          <cell r="DD40">
            <v>206569</v>
          </cell>
          <cell r="DE40">
            <v>0</v>
          </cell>
        </row>
        <row r="41">
          <cell r="DD41">
            <v>50037</v>
          </cell>
          <cell r="DE41">
            <v>0</v>
          </cell>
        </row>
        <row r="42">
          <cell r="DD42">
            <v>12373</v>
          </cell>
          <cell r="DE42">
            <v>0</v>
          </cell>
        </row>
        <row r="43">
          <cell r="DD43">
            <v>124497</v>
          </cell>
          <cell r="DE43">
            <v>25037</v>
          </cell>
        </row>
        <row r="44">
          <cell r="DB44">
            <v>3085</v>
          </cell>
          <cell r="DD44">
            <v>0</v>
          </cell>
          <cell r="DE44">
            <v>1000</v>
          </cell>
        </row>
        <row r="45">
          <cell r="DD45">
            <v>260689</v>
          </cell>
          <cell r="DE45">
            <v>12822</v>
          </cell>
        </row>
        <row r="46">
          <cell r="DD46">
            <v>1737466</v>
          </cell>
          <cell r="DE46">
            <v>0</v>
          </cell>
        </row>
        <row r="47">
          <cell r="DD47">
            <v>32830</v>
          </cell>
          <cell r="DE47">
            <v>2650</v>
          </cell>
        </row>
        <row r="48">
          <cell r="DB48">
            <v>2034</v>
          </cell>
          <cell r="DC48">
            <v>6103</v>
          </cell>
          <cell r="DD48">
            <v>12205</v>
          </cell>
          <cell r="DE48">
            <v>6103</v>
          </cell>
        </row>
        <row r="49">
          <cell r="DD49">
            <v>29811</v>
          </cell>
          <cell r="DE49">
            <v>60223</v>
          </cell>
        </row>
        <row r="50">
          <cell r="DD50">
            <v>294968</v>
          </cell>
          <cell r="DE50">
            <v>0</v>
          </cell>
        </row>
        <row r="51">
          <cell r="DD51">
            <v>6620</v>
          </cell>
          <cell r="DE51">
            <v>0</v>
          </cell>
        </row>
        <row r="52">
          <cell r="DD52">
            <v>6155</v>
          </cell>
          <cell r="DE52">
            <v>0</v>
          </cell>
        </row>
        <row r="53">
          <cell r="DD53">
            <v>249168</v>
          </cell>
          <cell r="DE53">
            <v>74227</v>
          </cell>
        </row>
        <row r="54">
          <cell r="DD54">
            <v>10542</v>
          </cell>
          <cell r="DE54">
            <v>0</v>
          </cell>
        </row>
        <row r="55">
          <cell r="DD55">
            <v>753844</v>
          </cell>
          <cell r="DE55">
            <v>0</v>
          </cell>
        </row>
        <row r="56">
          <cell r="DD56">
            <v>30811</v>
          </cell>
          <cell r="DE56">
            <v>0</v>
          </cell>
        </row>
        <row r="57">
          <cell r="DD57">
            <v>12675</v>
          </cell>
          <cell r="DE57">
            <v>0</v>
          </cell>
        </row>
        <row r="58">
          <cell r="DB58">
            <v>1594</v>
          </cell>
          <cell r="DD58">
            <v>57815</v>
          </cell>
          <cell r="DE58">
            <v>0</v>
          </cell>
        </row>
        <row r="59">
          <cell r="DB59">
            <v>743</v>
          </cell>
          <cell r="DD59">
            <v>36963</v>
          </cell>
          <cell r="DE59">
            <v>0</v>
          </cell>
        </row>
        <row r="60">
          <cell r="DB60">
            <v>6647</v>
          </cell>
          <cell r="DC60">
            <v>756</v>
          </cell>
          <cell r="DD60">
            <v>41614</v>
          </cell>
          <cell r="DE60">
            <v>756</v>
          </cell>
        </row>
        <row r="61">
          <cell r="DB61">
            <v>87466</v>
          </cell>
          <cell r="DD61">
            <v>0</v>
          </cell>
          <cell r="DE61">
            <v>0</v>
          </cell>
        </row>
        <row r="62">
          <cell r="DB62">
            <v>8289</v>
          </cell>
          <cell r="DD62">
            <v>0</v>
          </cell>
          <cell r="DE62">
            <v>1015</v>
          </cell>
        </row>
        <row r="63">
          <cell r="DB63">
            <v>105</v>
          </cell>
          <cell r="DD63">
            <v>1764</v>
          </cell>
          <cell r="DE63">
            <v>0</v>
          </cell>
        </row>
        <row r="64">
          <cell r="DB64">
            <v>1003</v>
          </cell>
          <cell r="DD64">
            <v>1887</v>
          </cell>
          <cell r="DE64">
            <v>0</v>
          </cell>
        </row>
        <row r="65">
          <cell r="DD65">
            <v>790</v>
          </cell>
          <cell r="DE65">
            <v>4651</v>
          </cell>
        </row>
        <row r="66">
          <cell r="DB66">
            <v>7664</v>
          </cell>
          <cell r="DD66">
            <v>0</v>
          </cell>
          <cell r="DE66">
            <v>0</v>
          </cell>
        </row>
        <row r="67">
          <cell r="DB67">
            <v>343</v>
          </cell>
          <cell r="DD67">
            <v>4700</v>
          </cell>
          <cell r="DE67">
            <v>0</v>
          </cell>
        </row>
        <row r="68">
          <cell r="DB68">
            <v>100</v>
          </cell>
          <cell r="DD68">
            <v>5921</v>
          </cell>
          <cell r="DE68">
            <v>0</v>
          </cell>
        </row>
        <row r="69">
          <cell r="DD69">
            <v>50731</v>
          </cell>
          <cell r="DE69">
            <v>0</v>
          </cell>
        </row>
        <row r="70">
          <cell r="DB70">
            <v>1200</v>
          </cell>
          <cell r="DD70">
            <v>22000</v>
          </cell>
          <cell r="DE70">
            <v>0</v>
          </cell>
        </row>
        <row r="71">
          <cell r="DD71">
            <v>194905</v>
          </cell>
          <cell r="DE71">
            <v>0</v>
          </cell>
        </row>
        <row r="72">
          <cell r="DB72">
            <v>3000</v>
          </cell>
          <cell r="DD72">
            <v>1200</v>
          </cell>
          <cell r="DE72">
            <v>0</v>
          </cell>
        </row>
        <row r="73">
          <cell r="DD73">
            <v>8000</v>
          </cell>
          <cell r="DE73">
            <v>0</v>
          </cell>
        </row>
        <row r="74">
          <cell r="DB74">
            <v>2048</v>
          </cell>
          <cell r="DD74">
            <v>0</v>
          </cell>
          <cell r="DE74">
            <v>0</v>
          </cell>
        </row>
        <row r="75">
          <cell r="DD75">
            <v>169312</v>
          </cell>
          <cell r="DE75">
            <v>0</v>
          </cell>
        </row>
        <row r="76">
          <cell r="DD76">
            <v>23382</v>
          </cell>
          <cell r="DE76">
            <v>0</v>
          </cell>
        </row>
        <row r="77">
          <cell r="DD77">
            <v>6144</v>
          </cell>
          <cell r="DE77">
            <v>0</v>
          </cell>
        </row>
        <row r="78">
          <cell r="DD78">
            <v>15827</v>
          </cell>
          <cell r="DE78">
            <v>0</v>
          </cell>
        </row>
        <row r="79">
          <cell r="DD79">
            <v>13772</v>
          </cell>
          <cell r="DE79">
            <v>1971</v>
          </cell>
        </row>
        <row r="80">
          <cell r="DB80">
            <v>6030</v>
          </cell>
          <cell r="DD80">
            <v>0</v>
          </cell>
          <cell r="DE80">
            <v>0</v>
          </cell>
        </row>
        <row r="81">
          <cell r="DD81">
            <v>231945</v>
          </cell>
          <cell r="DE81">
            <v>0</v>
          </cell>
        </row>
        <row r="82">
          <cell r="DB82">
            <v>3768</v>
          </cell>
          <cell r="DD82">
            <v>8229</v>
          </cell>
          <cell r="DE82">
            <v>0</v>
          </cell>
        </row>
        <row r="83">
          <cell r="DD83">
            <v>4302</v>
          </cell>
          <cell r="DE83">
            <v>0</v>
          </cell>
        </row>
        <row r="84">
          <cell r="DB84">
            <v>6524</v>
          </cell>
          <cell r="DD84">
            <v>0</v>
          </cell>
          <cell r="DE84">
            <v>0</v>
          </cell>
        </row>
        <row r="85">
          <cell r="DD85">
            <v>4618</v>
          </cell>
          <cell r="DE85">
            <v>0</v>
          </cell>
        </row>
        <row r="86">
          <cell r="DD86">
            <v>6320</v>
          </cell>
          <cell r="DE86">
            <v>0</v>
          </cell>
        </row>
        <row r="87">
          <cell r="DB87">
            <v>4420</v>
          </cell>
          <cell r="DD87">
            <v>0</v>
          </cell>
          <cell r="DE87">
            <v>0</v>
          </cell>
        </row>
        <row r="88">
          <cell r="DD88">
            <v>8500</v>
          </cell>
          <cell r="DE88">
            <v>6500</v>
          </cell>
        </row>
        <row r="89">
          <cell r="DD89">
            <v>5400</v>
          </cell>
          <cell r="DE89">
            <v>0</v>
          </cell>
        </row>
        <row r="90">
          <cell r="DD90">
            <v>547992</v>
          </cell>
          <cell r="DE90">
            <v>264180</v>
          </cell>
        </row>
        <row r="91">
          <cell r="DD91">
            <v>7800</v>
          </cell>
          <cell r="DE91">
            <v>0</v>
          </cell>
        </row>
        <row r="92">
          <cell r="DC92">
            <v>3155</v>
          </cell>
          <cell r="DD92">
            <v>3055</v>
          </cell>
          <cell r="DE92">
            <v>3155</v>
          </cell>
        </row>
        <row r="93">
          <cell r="DD93">
            <v>20137</v>
          </cell>
          <cell r="DE93">
            <v>0</v>
          </cell>
        </row>
        <row r="94">
          <cell r="DD94">
            <v>162811</v>
          </cell>
          <cell r="DE94">
            <v>0</v>
          </cell>
        </row>
        <row r="95">
          <cell r="DD95">
            <v>3880</v>
          </cell>
          <cell r="DE95">
            <v>0</v>
          </cell>
        </row>
        <row r="96">
          <cell r="DD96">
            <v>1139</v>
          </cell>
          <cell r="DE96">
            <v>0</v>
          </cell>
        </row>
        <row r="97">
          <cell r="DB97">
            <v>350</v>
          </cell>
          <cell r="DD97">
            <v>14875</v>
          </cell>
          <cell r="DE97">
            <v>0</v>
          </cell>
        </row>
        <row r="98">
          <cell r="DD98">
            <v>1100</v>
          </cell>
          <cell r="DE98">
            <v>0</v>
          </cell>
        </row>
        <row r="99">
          <cell r="DD99">
            <v>1702</v>
          </cell>
          <cell r="DE99">
            <v>1547</v>
          </cell>
        </row>
        <row r="100">
          <cell r="DD100">
            <v>3900</v>
          </cell>
          <cell r="DE100">
            <v>0</v>
          </cell>
        </row>
        <row r="101">
          <cell r="DD101">
            <v>8164</v>
          </cell>
          <cell r="DE101">
            <v>0</v>
          </cell>
        </row>
        <row r="102">
          <cell r="DD102">
            <v>6721</v>
          </cell>
          <cell r="DE102">
            <v>0</v>
          </cell>
        </row>
        <row r="103">
          <cell r="DD103">
            <v>5400</v>
          </cell>
          <cell r="DE103">
            <v>0</v>
          </cell>
        </row>
        <row r="104">
          <cell r="DB104">
            <v>17822</v>
          </cell>
          <cell r="DD104">
            <v>0</v>
          </cell>
          <cell r="DE104">
            <v>0</v>
          </cell>
        </row>
        <row r="105">
          <cell r="DB105">
            <v>1108</v>
          </cell>
          <cell r="DD105">
            <v>6835</v>
          </cell>
          <cell r="DE105">
            <v>0</v>
          </cell>
        </row>
        <row r="106">
          <cell r="DD106">
            <v>7190</v>
          </cell>
          <cell r="DE106">
            <v>0</v>
          </cell>
        </row>
        <row r="107">
          <cell r="DB107">
            <v>5757</v>
          </cell>
          <cell r="DD107">
            <v>0</v>
          </cell>
          <cell r="DE107">
            <v>0</v>
          </cell>
        </row>
        <row r="108">
          <cell r="DC108">
            <v>686</v>
          </cell>
          <cell r="DD108">
            <v>1150</v>
          </cell>
          <cell r="DE108">
            <v>686</v>
          </cell>
        </row>
        <row r="109">
          <cell r="DD109">
            <v>57217</v>
          </cell>
          <cell r="DE109">
            <v>536</v>
          </cell>
        </row>
        <row r="110">
          <cell r="DB110">
            <v>5434</v>
          </cell>
          <cell r="DC110">
            <v>1165</v>
          </cell>
          <cell r="DD110">
            <v>6839</v>
          </cell>
          <cell r="DE110">
            <v>1165</v>
          </cell>
        </row>
        <row r="111">
          <cell r="DD111">
            <v>16919</v>
          </cell>
          <cell r="DE111">
            <v>0</v>
          </cell>
        </row>
        <row r="112">
          <cell r="DD112">
            <v>12432</v>
          </cell>
          <cell r="DE112">
            <v>872</v>
          </cell>
        </row>
        <row r="113">
          <cell r="DD113">
            <v>6757</v>
          </cell>
          <cell r="DE113">
            <v>53</v>
          </cell>
        </row>
        <row r="114">
          <cell r="DB114">
            <v>11838</v>
          </cell>
          <cell r="DC114">
            <v>1968</v>
          </cell>
          <cell r="DD114">
            <v>0</v>
          </cell>
          <cell r="DE114">
            <v>1968</v>
          </cell>
        </row>
        <row r="115">
          <cell r="DB115">
            <v>4200</v>
          </cell>
          <cell r="DD115">
            <v>0</v>
          </cell>
          <cell r="DE115">
            <v>0</v>
          </cell>
        </row>
        <row r="116">
          <cell r="DD116">
            <v>1818</v>
          </cell>
          <cell r="DE116">
            <v>0</v>
          </cell>
        </row>
        <row r="117">
          <cell r="DB117">
            <v>64086</v>
          </cell>
          <cell r="DD117">
            <v>0</v>
          </cell>
          <cell r="DE117">
            <v>0</v>
          </cell>
        </row>
        <row r="118">
          <cell r="DB118">
            <v>9500</v>
          </cell>
          <cell r="DD118">
            <v>35500</v>
          </cell>
          <cell r="DE118">
            <v>0</v>
          </cell>
        </row>
        <row r="119">
          <cell r="DD119">
            <v>4011</v>
          </cell>
          <cell r="DE119">
            <v>0</v>
          </cell>
        </row>
        <row r="120">
          <cell r="DB120">
            <v>2183</v>
          </cell>
          <cell r="DD120">
            <v>0</v>
          </cell>
          <cell r="DE120">
            <v>0</v>
          </cell>
        </row>
        <row r="121">
          <cell r="DB121">
            <v>5</v>
          </cell>
          <cell r="DD121">
            <v>11583</v>
          </cell>
          <cell r="DE121">
            <v>0</v>
          </cell>
        </row>
        <row r="122">
          <cell r="DB122">
            <v>4880</v>
          </cell>
          <cell r="DD122">
            <v>0</v>
          </cell>
          <cell r="DE122">
            <v>0</v>
          </cell>
        </row>
        <row r="123">
          <cell r="DD123">
            <v>76148</v>
          </cell>
          <cell r="DE123">
            <v>0</v>
          </cell>
        </row>
        <row r="124">
          <cell r="DD124">
            <v>9083</v>
          </cell>
          <cell r="DE124">
            <v>0</v>
          </cell>
        </row>
        <row r="125">
          <cell r="DD125">
            <v>15974</v>
          </cell>
          <cell r="DE125">
            <v>0</v>
          </cell>
        </row>
        <row r="126">
          <cell r="DD126">
            <v>92553</v>
          </cell>
          <cell r="DE126">
            <v>20000</v>
          </cell>
        </row>
        <row r="127">
          <cell r="DB127">
            <v>16143</v>
          </cell>
          <cell r="DD127">
            <v>0</v>
          </cell>
          <cell r="DE127">
            <v>0</v>
          </cell>
        </row>
        <row r="128">
          <cell r="DB128">
            <v>9200</v>
          </cell>
          <cell r="DD128">
            <v>1000</v>
          </cell>
          <cell r="DE128">
            <v>0</v>
          </cell>
        </row>
        <row r="129">
          <cell r="DD129">
            <v>8824</v>
          </cell>
          <cell r="DE129">
            <v>0</v>
          </cell>
        </row>
        <row r="130">
          <cell r="DD130">
            <v>7135</v>
          </cell>
          <cell r="DE130">
            <v>0</v>
          </cell>
        </row>
        <row r="131">
          <cell r="DB131">
            <v>9085</v>
          </cell>
          <cell r="DD131">
            <v>0</v>
          </cell>
          <cell r="DE131">
            <v>0</v>
          </cell>
        </row>
        <row r="132">
          <cell r="DD132">
            <v>2923</v>
          </cell>
          <cell r="DE132">
            <v>0</v>
          </cell>
        </row>
        <row r="133">
          <cell r="DB133">
            <v>53345</v>
          </cell>
          <cell r="DD133">
            <v>0</v>
          </cell>
          <cell r="DE133">
            <v>0</v>
          </cell>
        </row>
        <row r="134">
          <cell r="DB134">
            <v>1620</v>
          </cell>
          <cell r="DC134">
            <v>80</v>
          </cell>
          <cell r="DD134">
            <v>1700</v>
          </cell>
          <cell r="DE134">
            <v>80</v>
          </cell>
        </row>
        <row r="135">
          <cell r="DD135">
            <v>35199</v>
          </cell>
          <cell r="DE135">
            <v>0</v>
          </cell>
        </row>
        <row r="136">
          <cell r="DD136">
            <v>9059006</v>
          </cell>
          <cell r="DE136">
            <v>0</v>
          </cell>
        </row>
        <row r="137">
          <cell r="DD137">
            <v>131390</v>
          </cell>
          <cell r="DE137">
            <v>174524</v>
          </cell>
        </row>
        <row r="138">
          <cell r="DD138">
            <v>27129</v>
          </cell>
          <cell r="DE138">
            <v>0</v>
          </cell>
        </row>
        <row r="139">
          <cell r="DD139">
            <v>272683</v>
          </cell>
          <cell r="DE139">
            <v>0</v>
          </cell>
        </row>
        <row r="140">
          <cell r="DB140">
            <v>34771</v>
          </cell>
          <cell r="DD140">
            <v>0</v>
          </cell>
          <cell r="DE140">
            <v>0</v>
          </cell>
        </row>
        <row r="141">
          <cell r="DB141">
            <v>516565</v>
          </cell>
          <cell r="DD141">
            <v>711529</v>
          </cell>
          <cell r="DE141">
            <v>13164</v>
          </cell>
        </row>
        <row r="142">
          <cell r="DD142">
            <v>55844</v>
          </cell>
          <cell r="DE142">
            <v>0</v>
          </cell>
        </row>
        <row r="143">
          <cell r="DD143">
            <v>15054</v>
          </cell>
          <cell r="DE143">
            <v>0</v>
          </cell>
        </row>
        <row r="144">
          <cell r="DB144">
            <v>51589</v>
          </cell>
          <cell r="DD144">
            <v>33905</v>
          </cell>
          <cell r="DE144">
            <v>28188</v>
          </cell>
        </row>
        <row r="145">
          <cell r="DD145">
            <v>27584</v>
          </cell>
          <cell r="DE145">
            <v>56994</v>
          </cell>
        </row>
        <row r="146">
          <cell r="DD146">
            <v>36537</v>
          </cell>
          <cell r="DE146">
            <v>0</v>
          </cell>
        </row>
        <row r="147">
          <cell r="DD147">
            <v>118900</v>
          </cell>
          <cell r="DE147">
            <v>34600</v>
          </cell>
        </row>
        <row r="148">
          <cell r="DB148">
            <v>34593</v>
          </cell>
          <cell r="DD148">
            <v>0</v>
          </cell>
          <cell r="DE148">
            <v>0</v>
          </cell>
        </row>
        <row r="149">
          <cell r="DB149">
            <v>33058</v>
          </cell>
          <cell r="DD149">
            <v>0</v>
          </cell>
          <cell r="DE149">
            <v>0</v>
          </cell>
        </row>
        <row r="150">
          <cell r="DD150">
            <v>16000</v>
          </cell>
          <cell r="DE150">
            <v>0</v>
          </cell>
        </row>
        <row r="151">
          <cell r="DD151">
            <v>2404860</v>
          </cell>
          <cell r="DE151">
            <v>0</v>
          </cell>
        </row>
        <row r="152">
          <cell r="DD152">
            <v>580364</v>
          </cell>
          <cell r="DE152">
            <v>0</v>
          </cell>
        </row>
        <row r="153">
          <cell r="DD153">
            <v>1688342</v>
          </cell>
          <cell r="DE153">
            <v>0</v>
          </cell>
        </row>
        <row r="154">
          <cell r="DD154">
            <v>1179118</v>
          </cell>
          <cell r="DE154">
            <v>4591</v>
          </cell>
        </row>
        <row r="155">
          <cell r="DB155">
            <v>34036</v>
          </cell>
          <cell r="DD155">
            <v>0</v>
          </cell>
          <cell r="DE155">
            <v>0</v>
          </cell>
        </row>
        <row r="156">
          <cell r="DD156">
            <v>30933</v>
          </cell>
          <cell r="DE156">
            <v>3421</v>
          </cell>
        </row>
        <row r="157">
          <cell r="DD157">
            <v>25382</v>
          </cell>
          <cell r="DE157">
            <v>0</v>
          </cell>
        </row>
        <row r="158">
          <cell r="DC158">
            <v>989</v>
          </cell>
          <cell r="DD158">
            <v>46986</v>
          </cell>
          <cell r="DE158">
            <v>989</v>
          </cell>
        </row>
        <row r="159">
          <cell r="DB159">
            <v>690</v>
          </cell>
          <cell r="DD159">
            <v>12000</v>
          </cell>
          <cell r="DE159">
            <v>6900</v>
          </cell>
        </row>
        <row r="160">
          <cell r="DB160">
            <v>2378</v>
          </cell>
          <cell r="DD160">
            <v>0</v>
          </cell>
          <cell r="DE160">
            <v>0</v>
          </cell>
        </row>
        <row r="161">
          <cell r="DD161">
            <v>6911</v>
          </cell>
          <cell r="DE161">
            <v>766</v>
          </cell>
        </row>
        <row r="162">
          <cell r="DC162">
            <v>767</v>
          </cell>
          <cell r="DD162">
            <v>3470</v>
          </cell>
          <cell r="DE162">
            <v>767</v>
          </cell>
        </row>
        <row r="163">
          <cell r="DB163">
            <v>1800</v>
          </cell>
          <cell r="DD163">
            <v>6900</v>
          </cell>
          <cell r="DE163">
            <v>0</v>
          </cell>
        </row>
        <row r="164">
          <cell r="DB164">
            <v>312</v>
          </cell>
          <cell r="DD164">
            <v>22129</v>
          </cell>
          <cell r="DE164">
            <v>0</v>
          </cell>
        </row>
        <row r="165">
          <cell r="DB165">
            <v>19</v>
          </cell>
          <cell r="DC165">
            <v>113</v>
          </cell>
          <cell r="DD165">
            <v>3775</v>
          </cell>
          <cell r="DE165">
            <v>113</v>
          </cell>
        </row>
        <row r="166">
          <cell r="DB166">
            <v>900</v>
          </cell>
          <cell r="DC166">
            <v>4997</v>
          </cell>
          <cell r="DD166">
            <v>800</v>
          </cell>
          <cell r="DE166">
            <v>4997</v>
          </cell>
        </row>
        <row r="167">
          <cell r="DD167">
            <v>5239</v>
          </cell>
          <cell r="DE167">
            <v>0</v>
          </cell>
        </row>
        <row r="168">
          <cell r="DB168">
            <v>57</v>
          </cell>
          <cell r="DD168">
            <v>6278</v>
          </cell>
          <cell r="DE168">
            <v>0</v>
          </cell>
        </row>
        <row r="169">
          <cell r="DD169">
            <v>19000</v>
          </cell>
          <cell r="DE169">
            <v>3045</v>
          </cell>
        </row>
        <row r="170">
          <cell r="DD170">
            <v>25563</v>
          </cell>
          <cell r="DE170">
            <v>0</v>
          </cell>
        </row>
        <row r="171">
          <cell r="DD171">
            <v>3400</v>
          </cell>
          <cell r="DE171">
            <v>0</v>
          </cell>
        </row>
        <row r="172">
          <cell r="DD172">
            <v>42942</v>
          </cell>
          <cell r="DE172">
            <v>0</v>
          </cell>
        </row>
        <row r="173">
          <cell r="DD173">
            <v>2895</v>
          </cell>
          <cell r="DE173">
            <v>0</v>
          </cell>
        </row>
        <row r="174">
          <cell r="DD174">
            <v>19579</v>
          </cell>
          <cell r="DE174">
            <v>0</v>
          </cell>
        </row>
        <row r="175">
          <cell r="DB175">
            <v>1100</v>
          </cell>
          <cell r="DD175">
            <v>0</v>
          </cell>
          <cell r="DE175">
            <v>0</v>
          </cell>
        </row>
        <row r="176">
          <cell r="DD176">
            <v>533955</v>
          </cell>
          <cell r="DE176">
            <v>250141</v>
          </cell>
        </row>
        <row r="177">
          <cell r="DD177">
            <v>119160</v>
          </cell>
          <cell r="DE177">
            <v>0</v>
          </cell>
        </row>
        <row r="178">
          <cell r="DB178">
            <v>1430</v>
          </cell>
          <cell r="DD178">
            <v>16766</v>
          </cell>
          <cell r="DE178">
            <v>0</v>
          </cell>
        </row>
        <row r="179">
          <cell r="DD179">
            <v>49775</v>
          </cell>
          <cell r="DE179">
            <v>292625</v>
          </cell>
        </row>
        <row r="180">
          <cell r="DD180">
            <v>13402</v>
          </cell>
          <cell r="DE180">
            <v>0</v>
          </cell>
        </row>
        <row r="181">
          <cell r="DD181">
            <v>22976</v>
          </cell>
          <cell r="DE181">
            <v>0</v>
          </cell>
        </row>
        <row r="182">
          <cell r="DD182">
            <v>272684</v>
          </cell>
          <cell r="DE182">
            <v>0</v>
          </cell>
        </row>
        <row r="183">
          <cell r="DB183">
            <v>17593</v>
          </cell>
          <cell r="DD183">
            <v>51481</v>
          </cell>
          <cell r="DE183">
            <v>72703</v>
          </cell>
        </row>
        <row r="184">
          <cell r="DD184">
            <v>27966</v>
          </cell>
          <cell r="DE184">
            <v>0</v>
          </cell>
        </row>
        <row r="185">
          <cell r="DC185">
            <v>257</v>
          </cell>
          <cell r="DD185">
            <v>3912</v>
          </cell>
          <cell r="DE185">
            <v>257</v>
          </cell>
        </row>
        <row r="186">
          <cell r="DD186">
            <v>46730</v>
          </cell>
          <cell r="DE186">
            <v>0</v>
          </cell>
        </row>
        <row r="187">
          <cell r="DD187">
            <v>10324</v>
          </cell>
          <cell r="DE187">
            <v>1912</v>
          </cell>
        </row>
        <row r="188">
          <cell r="DD188">
            <v>5900</v>
          </cell>
          <cell r="DE188">
            <v>0</v>
          </cell>
        </row>
        <row r="189">
          <cell r="DD189">
            <v>15971</v>
          </cell>
          <cell r="DE189">
            <v>0</v>
          </cell>
        </row>
        <row r="190">
          <cell r="DD190">
            <v>19549</v>
          </cell>
          <cell r="DE190">
            <v>0</v>
          </cell>
        </row>
        <row r="191">
          <cell r="DB191">
            <v>3355</v>
          </cell>
          <cell r="DD191">
            <v>0</v>
          </cell>
          <cell r="DE191">
            <v>0</v>
          </cell>
        </row>
        <row r="192">
          <cell r="DD192">
            <v>15400</v>
          </cell>
          <cell r="DE192">
            <v>0</v>
          </cell>
        </row>
        <row r="193">
          <cell r="DD193">
            <v>3836</v>
          </cell>
          <cell r="DE193">
            <v>0</v>
          </cell>
        </row>
        <row r="194">
          <cell r="DB194">
            <v>709</v>
          </cell>
          <cell r="DD194">
            <v>45427</v>
          </cell>
          <cell r="DE194">
            <v>0</v>
          </cell>
        </row>
        <row r="195">
          <cell r="DB195">
            <v>5668</v>
          </cell>
          <cell r="DD195">
            <v>35362</v>
          </cell>
          <cell r="DE195">
            <v>0</v>
          </cell>
        </row>
        <row r="196">
          <cell r="DD196">
            <v>10050</v>
          </cell>
          <cell r="DE196">
            <v>0</v>
          </cell>
        </row>
        <row r="197">
          <cell r="DD197">
            <v>35000</v>
          </cell>
          <cell r="DE197">
            <v>0</v>
          </cell>
        </row>
        <row r="198">
          <cell r="DD198">
            <v>5500</v>
          </cell>
          <cell r="DE198">
            <v>0</v>
          </cell>
        </row>
        <row r="199">
          <cell r="DD199">
            <v>4895</v>
          </cell>
          <cell r="DE199">
            <v>0</v>
          </cell>
        </row>
        <row r="200">
          <cell r="DD200">
            <v>12257</v>
          </cell>
          <cell r="DE200">
            <v>0</v>
          </cell>
        </row>
        <row r="201">
          <cell r="DD201">
            <v>9900</v>
          </cell>
          <cell r="DE201">
            <v>0</v>
          </cell>
        </row>
        <row r="202">
          <cell r="DD202">
            <v>10050</v>
          </cell>
          <cell r="DE202">
            <v>0</v>
          </cell>
        </row>
        <row r="203">
          <cell r="DD203">
            <v>97651</v>
          </cell>
          <cell r="DE203">
            <v>0</v>
          </cell>
        </row>
        <row r="204">
          <cell r="DD204">
            <v>7100</v>
          </cell>
          <cell r="DE204">
            <v>0</v>
          </cell>
        </row>
        <row r="205">
          <cell r="DD205">
            <v>10031</v>
          </cell>
          <cell r="DE205">
            <v>0</v>
          </cell>
        </row>
        <row r="206">
          <cell r="DD206">
            <v>34330</v>
          </cell>
          <cell r="DE206">
            <v>0</v>
          </cell>
        </row>
        <row r="207">
          <cell r="DC207">
            <v>8864</v>
          </cell>
          <cell r="DD207">
            <v>5247</v>
          </cell>
          <cell r="DE207">
            <v>8904</v>
          </cell>
        </row>
        <row r="208">
          <cell r="DD208">
            <v>9600</v>
          </cell>
          <cell r="DE208">
            <v>0</v>
          </cell>
        </row>
        <row r="209">
          <cell r="DD209">
            <v>303579</v>
          </cell>
          <cell r="DE209">
            <v>56501</v>
          </cell>
        </row>
        <row r="210">
          <cell r="DD210">
            <v>56700</v>
          </cell>
          <cell r="DE210">
            <v>0</v>
          </cell>
        </row>
        <row r="211">
          <cell r="DC211">
            <v>3000</v>
          </cell>
          <cell r="DD211">
            <v>14300</v>
          </cell>
          <cell r="DE211">
            <v>3000</v>
          </cell>
        </row>
        <row r="212">
          <cell r="DB212">
            <v>12618</v>
          </cell>
          <cell r="DD212">
            <v>0</v>
          </cell>
          <cell r="DE212">
            <v>0</v>
          </cell>
        </row>
        <row r="213">
          <cell r="DB213">
            <v>1910</v>
          </cell>
          <cell r="DD213">
            <v>0</v>
          </cell>
          <cell r="DE213">
            <v>0</v>
          </cell>
        </row>
        <row r="214">
          <cell r="DD214">
            <v>2605</v>
          </cell>
          <cell r="DE214">
            <v>0</v>
          </cell>
        </row>
        <row r="215">
          <cell r="DD215">
            <v>438836</v>
          </cell>
          <cell r="DE215">
            <v>18079</v>
          </cell>
        </row>
        <row r="216">
          <cell r="DD216">
            <v>9387</v>
          </cell>
          <cell r="DE216">
            <v>0</v>
          </cell>
        </row>
        <row r="217">
          <cell r="DB217">
            <v>500</v>
          </cell>
          <cell r="DD217">
            <v>17300</v>
          </cell>
          <cell r="DE217">
            <v>0</v>
          </cell>
        </row>
        <row r="218">
          <cell r="DD218">
            <v>15649</v>
          </cell>
          <cell r="DE218">
            <v>0</v>
          </cell>
        </row>
        <row r="219">
          <cell r="DB219">
            <v>21804</v>
          </cell>
          <cell r="DD219">
            <v>14536</v>
          </cell>
          <cell r="DE219">
            <v>102</v>
          </cell>
        </row>
        <row r="220">
          <cell r="DD220">
            <v>6044</v>
          </cell>
          <cell r="DE220">
            <v>0</v>
          </cell>
        </row>
        <row r="221">
          <cell r="DB221">
            <v>199</v>
          </cell>
          <cell r="DD221">
            <v>2442</v>
          </cell>
          <cell r="DE221">
            <v>0</v>
          </cell>
        </row>
        <row r="222">
          <cell r="DD222">
            <v>68460</v>
          </cell>
          <cell r="DE222">
            <v>0</v>
          </cell>
        </row>
        <row r="223">
          <cell r="DB223">
            <v>327</v>
          </cell>
          <cell r="DD223">
            <v>342</v>
          </cell>
          <cell r="DE223">
            <v>0</v>
          </cell>
        </row>
        <row r="224">
          <cell r="DD224">
            <v>13494</v>
          </cell>
          <cell r="DE224">
            <v>0</v>
          </cell>
        </row>
        <row r="225">
          <cell r="DD225">
            <v>35239</v>
          </cell>
          <cell r="DE225">
            <v>412978</v>
          </cell>
        </row>
        <row r="226">
          <cell r="DD226">
            <v>2101220</v>
          </cell>
          <cell r="DE226">
            <v>0</v>
          </cell>
        </row>
        <row r="227">
          <cell r="DD227">
            <v>650980</v>
          </cell>
          <cell r="DE227">
            <v>4980</v>
          </cell>
        </row>
        <row r="228">
          <cell r="DD228">
            <v>148133</v>
          </cell>
          <cell r="DE228">
            <v>3231</v>
          </cell>
        </row>
        <row r="229">
          <cell r="DD229">
            <v>355793</v>
          </cell>
          <cell r="DE229">
            <v>0</v>
          </cell>
        </row>
        <row r="230">
          <cell r="DD230">
            <v>643807</v>
          </cell>
          <cell r="DE230">
            <v>0</v>
          </cell>
        </row>
        <row r="231">
          <cell r="DD231">
            <v>77488</v>
          </cell>
          <cell r="DE231">
            <v>0</v>
          </cell>
        </row>
        <row r="232">
          <cell r="DD232">
            <v>111839</v>
          </cell>
          <cell r="DE232">
            <v>4267</v>
          </cell>
        </row>
        <row r="233">
          <cell r="DD233">
            <v>266995</v>
          </cell>
          <cell r="DE233">
            <v>0</v>
          </cell>
        </row>
        <row r="234">
          <cell r="DD234">
            <v>9816</v>
          </cell>
          <cell r="DE234">
            <v>0</v>
          </cell>
        </row>
        <row r="235">
          <cell r="DD235">
            <v>218138</v>
          </cell>
          <cell r="DE235">
            <v>59330</v>
          </cell>
        </row>
        <row r="236">
          <cell r="DD236">
            <v>27826</v>
          </cell>
          <cell r="DE236">
            <v>0</v>
          </cell>
        </row>
        <row r="237">
          <cell r="DB237">
            <v>8454</v>
          </cell>
          <cell r="DD237">
            <v>0</v>
          </cell>
          <cell r="DE237">
            <v>0</v>
          </cell>
        </row>
        <row r="238">
          <cell r="DB238">
            <v>21967</v>
          </cell>
          <cell r="DD238">
            <v>0</v>
          </cell>
          <cell r="DE238">
            <v>0</v>
          </cell>
        </row>
        <row r="239">
          <cell r="DB239">
            <v>40827</v>
          </cell>
          <cell r="DD239">
            <v>0</v>
          </cell>
          <cell r="DE239">
            <v>0</v>
          </cell>
        </row>
        <row r="240">
          <cell r="DB240">
            <v>13820</v>
          </cell>
          <cell r="DD240">
            <v>0</v>
          </cell>
          <cell r="DE240">
            <v>0</v>
          </cell>
        </row>
        <row r="241">
          <cell r="DD241">
            <v>43826</v>
          </cell>
          <cell r="DE241">
            <v>6917</v>
          </cell>
        </row>
        <row r="242">
          <cell r="DD242">
            <v>21950</v>
          </cell>
          <cell r="DE242">
            <v>0</v>
          </cell>
        </row>
        <row r="243">
          <cell r="DB243">
            <v>56580</v>
          </cell>
          <cell r="DC243">
            <v>7735</v>
          </cell>
          <cell r="DD243">
            <v>728</v>
          </cell>
          <cell r="DE243">
            <v>7735</v>
          </cell>
        </row>
        <row r="244">
          <cell r="DC244">
            <v>12385</v>
          </cell>
          <cell r="DD244">
            <v>69607</v>
          </cell>
          <cell r="DE244">
            <v>12385</v>
          </cell>
        </row>
        <row r="245">
          <cell r="DD245">
            <v>43374</v>
          </cell>
          <cell r="DE245">
            <v>10843</v>
          </cell>
        </row>
        <row r="246">
          <cell r="DB246">
            <v>61841</v>
          </cell>
          <cell r="DD246">
            <v>0</v>
          </cell>
          <cell r="DE246">
            <v>0</v>
          </cell>
        </row>
        <row r="247">
          <cell r="DD247">
            <v>119324</v>
          </cell>
          <cell r="DE247">
            <v>0</v>
          </cell>
        </row>
        <row r="248">
          <cell r="DB248">
            <v>512</v>
          </cell>
          <cell r="DC248">
            <v>10</v>
          </cell>
          <cell r="DD248">
            <v>1320</v>
          </cell>
          <cell r="DE248">
            <v>10</v>
          </cell>
        </row>
        <row r="249">
          <cell r="DD249">
            <v>36158</v>
          </cell>
          <cell r="DE249">
            <v>0</v>
          </cell>
        </row>
        <row r="250">
          <cell r="DD250">
            <v>742257</v>
          </cell>
          <cell r="DE250">
            <v>0</v>
          </cell>
        </row>
        <row r="251">
          <cell r="DD251">
            <v>129759</v>
          </cell>
          <cell r="DE251">
            <v>0</v>
          </cell>
        </row>
        <row r="252">
          <cell r="DD252">
            <v>197848</v>
          </cell>
          <cell r="DE252">
            <v>0</v>
          </cell>
        </row>
        <row r="253">
          <cell r="DB253">
            <v>3200</v>
          </cell>
          <cell r="DD253">
            <v>0</v>
          </cell>
          <cell r="DE253">
            <v>0</v>
          </cell>
        </row>
        <row r="254">
          <cell r="DD254">
            <v>26297</v>
          </cell>
          <cell r="DE254">
            <v>0</v>
          </cell>
        </row>
        <row r="255">
          <cell r="DB255">
            <v>4600</v>
          </cell>
          <cell r="DD255">
            <v>211200</v>
          </cell>
          <cell r="DE255">
            <v>0</v>
          </cell>
        </row>
        <row r="256">
          <cell r="DD256">
            <v>81240</v>
          </cell>
          <cell r="DE256">
            <v>0</v>
          </cell>
        </row>
        <row r="257">
          <cell r="DB257">
            <v>127371</v>
          </cell>
          <cell r="DD257">
            <v>0</v>
          </cell>
          <cell r="DE257">
            <v>0</v>
          </cell>
        </row>
        <row r="258">
          <cell r="DD258">
            <v>1434</v>
          </cell>
          <cell r="DE258">
            <v>0</v>
          </cell>
        </row>
        <row r="259">
          <cell r="DD259">
            <v>631</v>
          </cell>
          <cell r="DE259">
            <v>785</v>
          </cell>
        </row>
        <row r="260">
          <cell r="DD260">
            <v>75059</v>
          </cell>
          <cell r="DE260">
            <v>0</v>
          </cell>
        </row>
        <row r="261">
          <cell r="DB261">
            <v>200</v>
          </cell>
          <cell r="DD261">
            <v>15027</v>
          </cell>
          <cell r="DE261">
            <v>0</v>
          </cell>
        </row>
        <row r="262">
          <cell r="DD262">
            <v>18000</v>
          </cell>
          <cell r="DE262">
            <v>0</v>
          </cell>
        </row>
        <row r="263">
          <cell r="DD263">
            <v>24130</v>
          </cell>
          <cell r="DE263">
            <v>0</v>
          </cell>
        </row>
        <row r="264">
          <cell r="DD264">
            <v>125345</v>
          </cell>
          <cell r="DE264">
            <v>0</v>
          </cell>
        </row>
        <row r="265">
          <cell r="DB265">
            <v>73781</v>
          </cell>
          <cell r="DD265">
            <v>83662</v>
          </cell>
          <cell r="DE265">
            <v>0</v>
          </cell>
        </row>
        <row r="266">
          <cell r="DD266">
            <v>1110270</v>
          </cell>
          <cell r="DE266">
            <v>0</v>
          </cell>
        </row>
        <row r="267">
          <cell r="DB267">
            <v>9407</v>
          </cell>
          <cell r="DD267">
            <v>0</v>
          </cell>
          <cell r="DE267">
            <v>0</v>
          </cell>
        </row>
        <row r="268">
          <cell r="DB268">
            <v>3000</v>
          </cell>
          <cell r="DD268">
            <v>0</v>
          </cell>
          <cell r="DE268">
            <v>0</v>
          </cell>
        </row>
        <row r="269">
          <cell r="DD269">
            <v>98362</v>
          </cell>
          <cell r="DE269">
            <v>0</v>
          </cell>
        </row>
        <row r="270">
          <cell r="DD270">
            <v>30176</v>
          </cell>
          <cell r="DE270">
            <v>0</v>
          </cell>
        </row>
        <row r="271">
          <cell r="DD271">
            <v>24921</v>
          </cell>
          <cell r="DE271">
            <v>0</v>
          </cell>
        </row>
        <row r="272">
          <cell r="DD272">
            <v>141621</v>
          </cell>
          <cell r="DE272">
            <v>0</v>
          </cell>
        </row>
        <row r="273">
          <cell r="DD273">
            <v>213385</v>
          </cell>
          <cell r="DE273">
            <v>0</v>
          </cell>
        </row>
        <row r="274">
          <cell r="DD274">
            <v>44670</v>
          </cell>
          <cell r="DE274">
            <v>0</v>
          </cell>
        </row>
        <row r="275">
          <cell r="DD275">
            <v>42271</v>
          </cell>
          <cell r="DE275">
            <v>0</v>
          </cell>
        </row>
        <row r="276">
          <cell r="DD276">
            <v>73229</v>
          </cell>
          <cell r="DE276">
            <v>55</v>
          </cell>
        </row>
        <row r="277">
          <cell r="DB277">
            <v>2289</v>
          </cell>
          <cell r="DD277">
            <v>41373</v>
          </cell>
          <cell r="DE277">
            <v>11282</v>
          </cell>
        </row>
        <row r="278">
          <cell r="DD278">
            <v>203931</v>
          </cell>
          <cell r="DE278">
            <v>35711</v>
          </cell>
        </row>
        <row r="279">
          <cell r="DD279">
            <v>12477</v>
          </cell>
          <cell r="DE279">
            <v>0</v>
          </cell>
        </row>
        <row r="280">
          <cell r="DD280">
            <v>280065</v>
          </cell>
          <cell r="DE280">
            <v>0</v>
          </cell>
        </row>
        <row r="281">
          <cell r="DD281">
            <v>5554</v>
          </cell>
          <cell r="DE281">
            <v>2431</v>
          </cell>
        </row>
        <row r="282">
          <cell r="DD282">
            <v>240225</v>
          </cell>
          <cell r="DE282">
            <v>0</v>
          </cell>
        </row>
        <row r="283">
          <cell r="DD283">
            <v>18861</v>
          </cell>
          <cell r="DE283">
            <v>0</v>
          </cell>
        </row>
        <row r="284">
          <cell r="DD284">
            <v>394790</v>
          </cell>
          <cell r="DE284">
            <v>737</v>
          </cell>
        </row>
        <row r="285">
          <cell r="DD285">
            <v>5157</v>
          </cell>
          <cell r="DE285">
            <v>0</v>
          </cell>
        </row>
        <row r="286">
          <cell r="DD286">
            <v>5920</v>
          </cell>
          <cell r="DE286">
            <v>0</v>
          </cell>
        </row>
        <row r="287">
          <cell r="DD287">
            <v>3713</v>
          </cell>
          <cell r="DE287">
            <v>0</v>
          </cell>
        </row>
        <row r="288">
          <cell r="DD288">
            <v>231283</v>
          </cell>
          <cell r="DE288">
            <v>0</v>
          </cell>
        </row>
        <row r="289">
          <cell r="DD289">
            <v>47137</v>
          </cell>
          <cell r="DE289">
            <v>0</v>
          </cell>
        </row>
        <row r="290">
          <cell r="DD290">
            <v>265869</v>
          </cell>
          <cell r="DE290">
            <v>0</v>
          </cell>
        </row>
        <row r="291">
          <cell r="DB291">
            <v>7073</v>
          </cell>
          <cell r="DD291">
            <v>0</v>
          </cell>
          <cell r="DE291">
            <v>0</v>
          </cell>
        </row>
        <row r="292">
          <cell r="DD292">
            <v>8324</v>
          </cell>
          <cell r="DE292">
            <v>0</v>
          </cell>
        </row>
        <row r="293">
          <cell r="DB293">
            <v>15641</v>
          </cell>
          <cell r="DD293">
            <v>0</v>
          </cell>
          <cell r="DE293">
            <v>0</v>
          </cell>
        </row>
        <row r="294">
          <cell r="DD294">
            <v>71500</v>
          </cell>
          <cell r="DE294">
            <v>0</v>
          </cell>
        </row>
        <row r="295">
          <cell r="DD295">
            <v>25634</v>
          </cell>
          <cell r="DE295">
            <v>0</v>
          </cell>
        </row>
        <row r="296">
          <cell r="DD296">
            <v>17193</v>
          </cell>
          <cell r="DE296">
            <v>0</v>
          </cell>
        </row>
        <row r="297">
          <cell r="DB297">
            <v>64577</v>
          </cell>
          <cell r="DD297">
            <v>0</v>
          </cell>
          <cell r="DE297">
            <v>0</v>
          </cell>
        </row>
        <row r="298">
          <cell r="DD298">
            <v>18496</v>
          </cell>
          <cell r="DE298">
            <v>0</v>
          </cell>
        </row>
        <row r="299">
          <cell r="DB299">
            <v>143885</v>
          </cell>
          <cell r="DD299">
            <v>1338761</v>
          </cell>
          <cell r="DE299">
            <v>172793</v>
          </cell>
        </row>
        <row r="300">
          <cell r="DD300">
            <v>1300</v>
          </cell>
          <cell r="DE300">
            <v>0</v>
          </cell>
        </row>
        <row r="301">
          <cell r="DB301">
            <v>6000</v>
          </cell>
          <cell r="DD301">
            <v>0</v>
          </cell>
          <cell r="DE301">
            <v>0</v>
          </cell>
        </row>
        <row r="302">
          <cell r="DD302">
            <v>14699</v>
          </cell>
          <cell r="DE302">
            <v>3500</v>
          </cell>
        </row>
        <row r="303">
          <cell r="DD303">
            <v>2000</v>
          </cell>
          <cell r="DE303">
            <v>0</v>
          </cell>
        </row>
        <row r="304">
          <cell r="DD304">
            <v>21978</v>
          </cell>
          <cell r="DE304">
            <v>190982</v>
          </cell>
        </row>
        <row r="305">
          <cell r="DD305">
            <v>73912</v>
          </cell>
          <cell r="DE305">
            <v>0</v>
          </cell>
        </row>
        <row r="306">
          <cell r="DB306">
            <v>1700</v>
          </cell>
          <cell r="DD306">
            <v>2700</v>
          </cell>
          <cell r="DE306">
            <v>0</v>
          </cell>
        </row>
        <row r="307">
          <cell r="DB307">
            <v>96</v>
          </cell>
          <cell r="DD307">
            <v>3501</v>
          </cell>
          <cell r="DE307">
            <v>1100</v>
          </cell>
        </row>
        <row r="308">
          <cell r="DB308">
            <v>6200</v>
          </cell>
          <cell r="DD308">
            <v>0</v>
          </cell>
          <cell r="DE308">
            <v>0</v>
          </cell>
        </row>
        <row r="309">
          <cell r="DD309">
            <v>4888</v>
          </cell>
          <cell r="DE309">
            <v>0</v>
          </cell>
        </row>
        <row r="310">
          <cell r="DB310">
            <v>9000</v>
          </cell>
          <cell r="DD310">
            <v>80500</v>
          </cell>
          <cell r="DE310">
            <v>0</v>
          </cell>
        </row>
        <row r="311">
          <cell r="DB311">
            <v>3150</v>
          </cell>
          <cell r="DD311">
            <v>0</v>
          </cell>
          <cell r="DE311">
            <v>0</v>
          </cell>
        </row>
        <row r="312">
          <cell r="DD312">
            <v>21327</v>
          </cell>
          <cell r="DE312">
            <v>0</v>
          </cell>
        </row>
        <row r="313">
          <cell r="DB313">
            <v>87</v>
          </cell>
          <cell r="DC313">
            <v>7820</v>
          </cell>
          <cell r="DD313">
            <v>61352</v>
          </cell>
          <cell r="DE313">
            <v>8012</v>
          </cell>
        </row>
        <row r="314">
          <cell r="DD314">
            <v>165555</v>
          </cell>
          <cell r="DE314">
            <v>317</v>
          </cell>
        </row>
        <row r="315">
          <cell r="DD315">
            <v>2060</v>
          </cell>
          <cell r="DE315">
            <v>0</v>
          </cell>
        </row>
        <row r="316">
          <cell r="DD316">
            <v>5000</v>
          </cell>
          <cell r="DE316">
            <v>0</v>
          </cell>
        </row>
        <row r="317">
          <cell r="DB317">
            <v>1162</v>
          </cell>
          <cell r="DC317">
            <v>94</v>
          </cell>
          <cell r="DD317">
            <v>4559</v>
          </cell>
          <cell r="DE317">
            <v>94</v>
          </cell>
        </row>
        <row r="318">
          <cell r="DD318">
            <v>20900</v>
          </cell>
          <cell r="DE318">
            <v>0</v>
          </cell>
        </row>
        <row r="319">
          <cell r="DD319">
            <v>3172</v>
          </cell>
          <cell r="DE319">
            <v>0</v>
          </cell>
        </row>
        <row r="320">
          <cell r="DD320">
            <v>936</v>
          </cell>
          <cell r="DE320">
            <v>0</v>
          </cell>
        </row>
        <row r="321">
          <cell r="DD321">
            <v>47889</v>
          </cell>
          <cell r="DE321">
            <v>1910</v>
          </cell>
        </row>
        <row r="322">
          <cell r="DD322">
            <v>51861</v>
          </cell>
          <cell r="DE322">
            <v>0</v>
          </cell>
        </row>
        <row r="323">
          <cell r="DD323">
            <v>42820</v>
          </cell>
          <cell r="DE323">
            <v>0</v>
          </cell>
        </row>
        <row r="324">
          <cell r="DD324">
            <v>706355</v>
          </cell>
          <cell r="DE324">
            <v>0</v>
          </cell>
        </row>
        <row r="325">
          <cell r="DB325">
            <v>2871</v>
          </cell>
          <cell r="DD325">
            <v>102236</v>
          </cell>
          <cell r="DE325">
            <v>0</v>
          </cell>
        </row>
        <row r="326">
          <cell r="DD326">
            <v>24500</v>
          </cell>
          <cell r="DE326">
            <v>0</v>
          </cell>
        </row>
        <row r="327">
          <cell r="DB327">
            <v>25949</v>
          </cell>
          <cell r="DD327">
            <v>0</v>
          </cell>
          <cell r="DE327">
            <v>9</v>
          </cell>
        </row>
        <row r="328">
          <cell r="DB328">
            <v>21299</v>
          </cell>
          <cell r="DD328">
            <v>31948</v>
          </cell>
          <cell r="DE328">
            <v>0</v>
          </cell>
        </row>
        <row r="329">
          <cell r="DD329">
            <v>85202</v>
          </cell>
          <cell r="DE329">
            <v>0</v>
          </cell>
        </row>
        <row r="330">
          <cell r="DD330">
            <v>22942</v>
          </cell>
          <cell r="DE330">
            <v>0</v>
          </cell>
        </row>
        <row r="331">
          <cell r="DB331">
            <v>6952</v>
          </cell>
          <cell r="DC331">
            <v>2455</v>
          </cell>
          <cell r="DD331">
            <v>42967</v>
          </cell>
          <cell r="DE331">
            <v>13364</v>
          </cell>
        </row>
        <row r="332">
          <cell r="DD332">
            <v>2327</v>
          </cell>
          <cell r="DE332">
            <v>220</v>
          </cell>
        </row>
        <row r="333">
          <cell r="DD333">
            <v>47354</v>
          </cell>
          <cell r="DE333">
            <v>16984</v>
          </cell>
        </row>
        <row r="334">
          <cell r="DD334">
            <v>9672</v>
          </cell>
          <cell r="DE334">
            <v>0</v>
          </cell>
        </row>
        <row r="335">
          <cell r="DB335">
            <v>35940</v>
          </cell>
          <cell r="DD335">
            <v>0</v>
          </cell>
          <cell r="DE335">
            <v>0</v>
          </cell>
        </row>
        <row r="336">
          <cell r="DD336">
            <v>37131</v>
          </cell>
          <cell r="DE336">
            <v>0</v>
          </cell>
        </row>
        <row r="337">
          <cell r="DB337">
            <v>7352</v>
          </cell>
          <cell r="DD337">
            <v>0</v>
          </cell>
          <cell r="DE337">
            <v>0</v>
          </cell>
        </row>
        <row r="338">
          <cell r="DB338">
            <v>44000</v>
          </cell>
          <cell r="DD338">
            <v>0</v>
          </cell>
          <cell r="DE338">
            <v>0</v>
          </cell>
        </row>
        <row r="339">
          <cell r="DD339">
            <v>3616</v>
          </cell>
          <cell r="DE339">
            <v>4307</v>
          </cell>
        </row>
        <row r="340">
          <cell r="DB340">
            <v>9609</v>
          </cell>
          <cell r="DD340">
            <v>0</v>
          </cell>
          <cell r="DE340">
            <v>0</v>
          </cell>
        </row>
        <row r="341">
          <cell r="DD341">
            <v>860</v>
          </cell>
          <cell r="DE341">
            <v>20000</v>
          </cell>
        </row>
        <row r="342">
          <cell r="DD342">
            <v>12200</v>
          </cell>
          <cell r="DE342">
            <v>0</v>
          </cell>
        </row>
        <row r="343">
          <cell r="DD343">
            <v>4000</v>
          </cell>
          <cell r="DE343">
            <v>0</v>
          </cell>
        </row>
        <row r="344">
          <cell r="DB344">
            <v>5279</v>
          </cell>
          <cell r="DD344">
            <v>0</v>
          </cell>
          <cell r="DE344">
            <v>0</v>
          </cell>
        </row>
        <row r="345">
          <cell r="DD345">
            <v>3150</v>
          </cell>
          <cell r="DE345">
            <v>0</v>
          </cell>
        </row>
        <row r="346">
          <cell r="DB346">
            <v>1480</v>
          </cell>
          <cell r="DD346">
            <v>3530</v>
          </cell>
          <cell r="DE346">
            <v>0</v>
          </cell>
        </row>
        <row r="347">
          <cell r="DD347">
            <v>48400</v>
          </cell>
          <cell r="DE347">
            <v>0</v>
          </cell>
        </row>
        <row r="348">
          <cell r="DB348">
            <v>1530</v>
          </cell>
          <cell r="DD348">
            <v>0</v>
          </cell>
          <cell r="DE348">
            <v>0</v>
          </cell>
        </row>
        <row r="349">
          <cell r="DD349">
            <v>27616</v>
          </cell>
          <cell r="DE349">
            <v>0</v>
          </cell>
        </row>
        <row r="350">
          <cell r="DD350">
            <v>11812</v>
          </cell>
          <cell r="DE350">
            <v>0</v>
          </cell>
        </row>
        <row r="351">
          <cell r="DD351">
            <v>1200</v>
          </cell>
          <cell r="DE351">
            <v>0</v>
          </cell>
        </row>
        <row r="352">
          <cell r="DB352">
            <v>64136</v>
          </cell>
          <cell r="DD352">
            <v>0</v>
          </cell>
          <cell r="DE352">
            <v>19712</v>
          </cell>
        </row>
        <row r="353">
          <cell r="DB353">
            <v>733</v>
          </cell>
          <cell r="DC353">
            <v>445</v>
          </cell>
          <cell r="DD353">
            <v>22271</v>
          </cell>
          <cell r="DE353">
            <v>1569</v>
          </cell>
        </row>
        <row r="354">
          <cell r="DB354">
            <v>382648</v>
          </cell>
          <cell r="DD354">
            <v>0</v>
          </cell>
          <cell r="DE354">
            <v>528908</v>
          </cell>
        </row>
        <row r="355">
          <cell r="DD355">
            <v>135363</v>
          </cell>
          <cell r="DE355">
            <v>0</v>
          </cell>
        </row>
        <row r="356">
          <cell r="DB356">
            <v>3200</v>
          </cell>
          <cell r="DD356">
            <v>30916</v>
          </cell>
          <cell r="DE356">
            <v>1242</v>
          </cell>
        </row>
        <row r="357">
          <cell r="DD357">
            <v>42440</v>
          </cell>
          <cell r="DE357">
            <v>0</v>
          </cell>
        </row>
        <row r="358">
          <cell r="DB358">
            <v>38195</v>
          </cell>
          <cell r="DD358">
            <v>0</v>
          </cell>
          <cell r="DE358">
            <v>0</v>
          </cell>
        </row>
        <row r="359">
          <cell r="DD359">
            <v>17171</v>
          </cell>
          <cell r="DE359">
            <v>0</v>
          </cell>
        </row>
        <row r="360">
          <cell r="DD360">
            <v>19917</v>
          </cell>
          <cell r="DE360">
            <v>0</v>
          </cell>
        </row>
        <row r="361">
          <cell r="DB361">
            <v>3493</v>
          </cell>
          <cell r="DD361">
            <v>0</v>
          </cell>
          <cell r="DE361">
            <v>0</v>
          </cell>
        </row>
        <row r="362">
          <cell r="DB362">
            <v>2266</v>
          </cell>
          <cell r="DD362">
            <v>31871</v>
          </cell>
          <cell r="DE362">
            <v>0</v>
          </cell>
        </row>
        <row r="363">
          <cell r="DB363">
            <v>3850</v>
          </cell>
          <cell r="DD363">
            <v>45095</v>
          </cell>
          <cell r="DE363">
            <v>0</v>
          </cell>
        </row>
        <row r="364">
          <cell r="DD364">
            <v>6977</v>
          </cell>
          <cell r="DE364">
            <v>0</v>
          </cell>
        </row>
        <row r="365">
          <cell r="DD365">
            <v>8743</v>
          </cell>
          <cell r="DE365">
            <v>0</v>
          </cell>
        </row>
        <row r="366">
          <cell r="DB366">
            <v>4100</v>
          </cell>
          <cell r="DD366">
            <v>0</v>
          </cell>
          <cell r="DE366">
            <v>0</v>
          </cell>
        </row>
        <row r="367">
          <cell r="DD367">
            <v>1484</v>
          </cell>
          <cell r="DE367">
            <v>15</v>
          </cell>
        </row>
        <row r="368">
          <cell r="DB368">
            <v>4800</v>
          </cell>
          <cell r="DD368">
            <v>0</v>
          </cell>
          <cell r="DE368">
            <v>0</v>
          </cell>
        </row>
        <row r="369">
          <cell r="DD369">
            <v>3230</v>
          </cell>
          <cell r="DE369">
            <v>0</v>
          </cell>
        </row>
        <row r="370">
          <cell r="DB370">
            <v>16259</v>
          </cell>
          <cell r="DD370">
            <v>23132</v>
          </cell>
          <cell r="DE370">
            <v>0</v>
          </cell>
        </row>
        <row r="371">
          <cell r="DD371">
            <v>3000</v>
          </cell>
          <cell r="DE371">
            <v>0</v>
          </cell>
        </row>
        <row r="372">
          <cell r="DD372">
            <v>93492</v>
          </cell>
          <cell r="DE372">
            <v>0</v>
          </cell>
        </row>
        <row r="373">
          <cell r="DB373">
            <v>16828</v>
          </cell>
          <cell r="DD373">
            <v>0</v>
          </cell>
          <cell r="DE373">
            <v>0</v>
          </cell>
        </row>
        <row r="374">
          <cell r="DD374">
            <v>51595</v>
          </cell>
          <cell r="DE374">
            <v>0</v>
          </cell>
        </row>
        <row r="375">
          <cell r="DD375">
            <v>17524</v>
          </cell>
          <cell r="DE375">
            <v>11579</v>
          </cell>
        </row>
        <row r="376">
          <cell r="DB376">
            <v>98865</v>
          </cell>
          <cell r="DD376">
            <v>29733</v>
          </cell>
          <cell r="DE376">
            <v>0</v>
          </cell>
        </row>
        <row r="377">
          <cell r="DB377">
            <v>22364</v>
          </cell>
          <cell r="DD377">
            <v>0</v>
          </cell>
          <cell r="DE377">
            <v>0</v>
          </cell>
        </row>
        <row r="378">
          <cell r="DB378">
            <v>4141</v>
          </cell>
          <cell r="DD378">
            <v>0</v>
          </cell>
          <cell r="DE378">
            <v>0</v>
          </cell>
        </row>
        <row r="379">
          <cell r="DD379">
            <v>3693</v>
          </cell>
          <cell r="DE379">
            <v>923</v>
          </cell>
        </row>
        <row r="380">
          <cell r="DB380">
            <v>13132</v>
          </cell>
          <cell r="DD380">
            <v>0</v>
          </cell>
          <cell r="DE380">
            <v>0</v>
          </cell>
        </row>
      </sheetData>
      <sheetData sheetId="5">
        <row r="22">
          <cell r="A22">
            <v>1</v>
          </cell>
          <cell r="B22" t="str">
            <v>中心街・売市</v>
          </cell>
        </row>
        <row r="23">
          <cell r="A23">
            <v>2</v>
          </cell>
          <cell r="B23" t="str">
            <v>城下・沼館</v>
          </cell>
        </row>
        <row r="24">
          <cell r="A24">
            <v>3</v>
          </cell>
          <cell r="B24" t="str">
            <v>小中野・江陽</v>
          </cell>
        </row>
        <row r="25">
          <cell r="A25">
            <v>4</v>
          </cell>
          <cell r="B25" t="str">
            <v>柏崎・類家</v>
          </cell>
        </row>
        <row r="26">
          <cell r="A26">
            <v>5</v>
          </cell>
          <cell r="B26" t="str">
            <v>吹上・中居林</v>
          </cell>
        </row>
        <row r="27">
          <cell r="A27">
            <v>6</v>
          </cell>
          <cell r="B27" t="str">
            <v>長者・糠塚</v>
          </cell>
        </row>
        <row r="28">
          <cell r="A28">
            <v>7</v>
          </cell>
          <cell r="B28" t="str">
            <v>湊</v>
          </cell>
        </row>
        <row r="29">
          <cell r="A29">
            <v>8</v>
          </cell>
          <cell r="B29" t="str">
            <v>白銀</v>
          </cell>
        </row>
        <row r="30">
          <cell r="A30">
            <v>9</v>
          </cell>
          <cell r="B30" t="str">
            <v>鮫</v>
          </cell>
        </row>
        <row r="31">
          <cell r="A31">
            <v>10</v>
          </cell>
          <cell r="B31" t="str">
            <v>根城</v>
          </cell>
        </row>
        <row r="32">
          <cell r="A32">
            <v>11</v>
          </cell>
          <cell r="B32" t="str">
            <v>是川</v>
          </cell>
        </row>
        <row r="33">
          <cell r="A33">
            <v>12</v>
          </cell>
          <cell r="B33" t="str">
            <v>上長</v>
          </cell>
        </row>
        <row r="34">
          <cell r="A34">
            <v>13</v>
          </cell>
          <cell r="B34" t="str">
            <v>市川</v>
          </cell>
        </row>
        <row r="35">
          <cell r="A35">
            <v>14</v>
          </cell>
          <cell r="B35" t="str">
            <v>館</v>
          </cell>
        </row>
        <row r="36">
          <cell r="A36">
            <v>15</v>
          </cell>
          <cell r="B36" t="str">
            <v>豊崎</v>
          </cell>
        </row>
        <row r="37">
          <cell r="A37">
            <v>16</v>
          </cell>
          <cell r="B37" t="str">
            <v>大館</v>
          </cell>
        </row>
        <row r="38">
          <cell r="A38">
            <v>17</v>
          </cell>
          <cell r="B38" t="str">
            <v>下長</v>
          </cell>
        </row>
        <row r="39">
          <cell r="A39">
            <v>18</v>
          </cell>
          <cell r="B39" t="str">
            <v>南郷</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構成比と縦幅"/>
      <sheetName val="グラフ用整理data"/>
      <sheetName val="抽出data"/>
      <sheetName val="中分類集計"/>
      <sheetName val="加工用_フィルター"/>
      <sheetName val="INDEX"/>
      <sheetName val="1100"/>
      <sheetName val="1200"/>
      <sheetName val="2000"/>
      <sheetName val="2100"/>
      <sheetName val="3100"/>
      <sheetName val="datasheet"/>
    </sheetNames>
    <sheetDataSet>
      <sheetData sheetId="4">
        <row r="3">
          <cell r="A3">
            <v>0</v>
          </cell>
          <cell r="C3">
            <v>0</v>
          </cell>
          <cell r="E3">
            <v>258543</v>
          </cell>
          <cell r="F3">
            <v>8225442</v>
          </cell>
          <cell r="G3">
            <v>36236436</v>
          </cell>
          <cell r="I3">
            <v>314834621</v>
          </cell>
        </row>
        <row r="4">
          <cell r="A4">
            <v>0</v>
          </cell>
          <cell r="C4">
            <v>2</v>
          </cell>
          <cell r="E4">
            <v>1743</v>
          </cell>
          <cell r="F4">
            <v>60764</v>
          </cell>
          <cell r="G4">
            <v>178186</v>
          </cell>
          <cell r="I4">
            <v>1623612</v>
          </cell>
        </row>
        <row r="5">
          <cell r="A5">
            <v>0</v>
          </cell>
          <cell r="C5">
            <v>3</v>
          </cell>
          <cell r="E5">
            <v>2668</v>
          </cell>
          <cell r="F5">
            <v>101334</v>
          </cell>
          <cell r="G5">
            <v>333296</v>
          </cell>
          <cell r="I5">
            <v>2474696</v>
          </cell>
        </row>
        <row r="6">
          <cell r="A6">
            <v>0</v>
          </cell>
          <cell r="C6">
            <v>4</v>
          </cell>
          <cell r="E6">
            <v>3433</v>
          </cell>
          <cell r="F6">
            <v>126006</v>
          </cell>
          <cell r="G6">
            <v>463021</v>
          </cell>
          <cell r="I6">
            <v>3818410</v>
          </cell>
        </row>
        <row r="7">
          <cell r="A7">
            <v>0</v>
          </cell>
          <cell r="C7">
            <v>5</v>
          </cell>
          <cell r="E7">
            <v>2346</v>
          </cell>
          <cell r="F7">
            <v>76384</v>
          </cell>
          <cell r="G7">
            <v>237404</v>
          </cell>
          <cell r="I7">
            <v>1585560</v>
          </cell>
        </row>
        <row r="8">
          <cell r="A8">
            <v>0</v>
          </cell>
          <cell r="C8">
            <v>6</v>
          </cell>
          <cell r="E8">
            <v>3283</v>
          </cell>
          <cell r="F8">
            <v>114949</v>
          </cell>
          <cell r="G8">
            <v>399731</v>
          </cell>
          <cell r="I8">
            <v>3021169</v>
          </cell>
        </row>
        <row r="9">
          <cell r="A9">
            <v>0</v>
          </cell>
          <cell r="C9">
            <v>7</v>
          </cell>
          <cell r="E9">
            <v>4870</v>
          </cell>
          <cell r="F9">
            <v>185391</v>
          </cell>
          <cell r="G9">
            <v>732632</v>
          </cell>
          <cell r="I9">
            <v>5914656</v>
          </cell>
        </row>
        <row r="10">
          <cell r="A10">
            <v>9</v>
          </cell>
          <cell r="C10">
            <v>0</v>
          </cell>
          <cell r="E10">
            <v>32352</v>
          </cell>
          <cell r="F10">
            <v>1093080</v>
          </cell>
          <cell r="G10">
            <v>2986147</v>
          </cell>
          <cell r="I10">
            <v>22673228</v>
          </cell>
        </row>
        <row r="11">
          <cell r="A11">
            <v>9</v>
          </cell>
          <cell r="C11">
            <v>2</v>
          </cell>
          <cell r="E11">
            <v>449</v>
          </cell>
          <cell r="F11">
            <v>16120</v>
          </cell>
          <cell r="G11">
            <v>36083</v>
          </cell>
          <cell r="I11">
            <v>267731</v>
          </cell>
        </row>
        <row r="12">
          <cell r="A12">
            <v>9</v>
          </cell>
          <cell r="C12">
            <v>3</v>
          </cell>
          <cell r="E12">
            <v>606</v>
          </cell>
          <cell r="F12">
            <v>21451</v>
          </cell>
          <cell r="G12">
            <v>46628</v>
          </cell>
          <cell r="I12">
            <v>327037</v>
          </cell>
        </row>
        <row r="13">
          <cell r="A13">
            <v>9</v>
          </cell>
          <cell r="C13">
            <v>4</v>
          </cell>
          <cell r="E13">
            <v>884</v>
          </cell>
          <cell r="F13">
            <v>30169</v>
          </cell>
          <cell r="G13">
            <v>76972</v>
          </cell>
          <cell r="I13">
            <v>588572</v>
          </cell>
        </row>
        <row r="14">
          <cell r="A14">
            <v>9</v>
          </cell>
          <cell r="C14">
            <v>5</v>
          </cell>
          <cell r="E14">
            <v>428</v>
          </cell>
          <cell r="F14">
            <v>8305</v>
          </cell>
          <cell r="G14">
            <v>18336</v>
          </cell>
          <cell r="I14">
            <v>91825</v>
          </cell>
        </row>
        <row r="15">
          <cell r="A15">
            <v>9</v>
          </cell>
          <cell r="C15">
            <v>6</v>
          </cell>
          <cell r="E15">
            <v>544</v>
          </cell>
          <cell r="F15">
            <v>16201</v>
          </cell>
          <cell r="G15">
            <v>42122</v>
          </cell>
          <cell r="I15">
            <v>277370</v>
          </cell>
        </row>
        <row r="16">
          <cell r="A16">
            <v>9</v>
          </cell>
          <cell r="C16">
            <v>7</v>
          </cell>
          <cell r="E16">
            <v>643</v>
          </cell>
          <cell r="F16">
            <v>16390</v>
          </cell>
          <cell r="G16">
            <v>40235</v>
          </cell>
          <cell r="I16">
            <v>263202</v>
          </cell>
        </row>
        <row r="17">
          <cell r="A17">
            <v>10</v>
          </cell>
          <cell r="C17">
            <v>0</v>
          </cell>
          <cell r="E17">
            <v>4576</v>
          </cell>
          <cell r="F17">
            <v>102594</v>
          </cell>
          <cell r="G17">
            <v>444291</v>
          </cell>
          <cell r="I17">
            <v>9596711</v>
          </cell>
        </row>
        <row r="18">
          <cell r="A18">
            <v>10</v>
          </cell>
          <cell r="C18">
            <v>2</v>
          </cell>
          <cell r="E18">
            <v>75</v>
          </cell>
          <cell r="F18">
            <v>1217</v>
          </cell>
          <cell r="G18">
            <v>4197</v>
          </cell>
          <cell r="I18">
            <v>71005</v>
          </cell>
        </row>
        <row r="19">
          <cell r="A19">
            <v>10</v>
          </cell>
          <cell r="C19">
            <v>3</v>
          </cell>
          <cell r="E19">
            <v>64</v>
          </cell>
          <cell r="F19">
            <v>1040</v>
          </cell>
          <cell r="G19">
            <v>4896</v>
          </cell>
          <cell r="I19">
            <v>138426</v>
          </cell>
        </row>
        <row r="20">
          <cell r="A20">
            <v>10</v>
          </cell>
          <cell r="C20">
            <v>4</v>
          </cell>
          <cell r="E20">
            <v>84</v>
          </cell>
          <cell r="F20">
            <v>1822</v>
          </cell>
          <cell r="G20">
            <v>9071</v>
          </cell>
          <cell r="I20">
            <v>157102</v>
          </cell>
        </row>
        <row r="21">
          <cell r="A21">
            <v>10</v>
          </cell>
          <cell r="C21">
            <v>5</v>
          </cell>
          <cell r="E21">
            <v>56</v>
          </cell>
          <cell r="F21">
            <v>1230</v>
          </cell>
          <cell r="G21">
            <v>4350</v>
          </cell>
          <cell r="I21">
            <v>26620</v>
          </cell>
        </row>
        <row r="22">
          <cell r="A22">
            <v>10</v>
          </cell>
          <cell r="C22">
            <v>6</v>
          </cell>
          <cell r="E22">
            <v>83</v>
          </cell>
          <cell r="F22">
            <v>1676</v>
          </cell>
          <cell r="G22">
            <v>6146</v>
          </cell>
          <cell r="I22">
            <v>49733</v>
          </cell>
        </row>
        <row r="23">
          <cell r="A23">
            <v>10</v>
          </cell>
          <cell r="C23">
            <v>7</v>
          </cell>
          <cell r="E23">
            <v>99</v>
          </cell>
          <cell r="F23">
            <v>1941</v>
          </cell>
          <cell r="G23">
            <v>8700</v>
          </cell>
          <cell r="I23">
            <v>472666</v>
          </cell>
        </row>
        <row r="24">
          <cell r="A24">
            <v>11</v>
          </cell>
          <cell r="C24">
            <v>0</v>
          </cell>
          <cell r="E24">
            <v>7258</v>
          </cell>
          <cell r="F24">
            <v>129633</v>
          </cell>
          <cell r="G24">
            <v>440018</v>
          </cell>
          <cell r="I24">
            <v>2181498</v>
          </cell>
        </row>
        <row r="25">
          <cell r="A25">
            <v>11</v>
          </cell>
          <cell r="C25">
            <v>2</v>
          </cell>
          <cell r="E25">
            <v>3</v>
          </cell>
          <cell r="F25">
            <v>60</v>
          </cell>
          <cell r="G25">
            <v>119</v>
          </cell>
          <cell r="I25">
            <v>160</v>
          </cell>
        </row>
        <row r="26">
          <cell r="A26">
            <v>11</v>
          </cell>
          <cell r="C26">
            <v>3</v>
          </cell>
          <cell r="E26">
            <v>15</v>
          </cell>
          <cell r="F26">
            <v>223</v>
          </cell>
          <cell r="G26">
            <v>763</v>
          </cell>
          <cell r="I26">
            <v>4978</v>
          </cell>
        </row>
        <row r="27">
          <cell r="A27">
            <v>11</v>
          </cell>
          <cell r="C27">
            <v>4</v>
          </cell>
          <cell r="E27">
            <v>14</v>
          </cell>
          <cell r="F27">
            <v>340</v>
          </cell>
          <cell r="G27">
            <v>961</v>
          </cell>
          <cell r="I27">
            <v>2919</v>
          </cell>
        </row>
        <row r="28">
          <cell r="A28">
            <v>11</v>
          </cell>
          <cell r="C28">
            <v>5</v>
          </cell>
          <cell r="E28">
            <v>8</v>
          </cell>
          <cell r="F28">
            <v>576</v>
          </cell>
          <cell r="G28">
            <v>1321</v>
          </cell>
          <cell r="I28">
            <v>3021</v>
          </cell>
        </row>
        <row r="29">
          <cell r="A29">
            <v>11</v>
          </cell>
          <cell r="C29">
            <v>6</v>
          </cell>
          <cell r="E29">
            <v>110</v>
          </cell>
          <cell r="F29">
            <v>1517</v>
          </cell>
          <cell r="G29">
            <v>3899</v>
          </cell>
          <cell r="I29">
            <v>19709</v>
          </cell>
        </row>
        <row r="30">
          <cell r="A30">
            <v>11</v>
          </cell>
          <cell r="C30">
            <v>7</v>
          </cell>
          <cell r="E30">
            <v>45</v>
          </cell>
          <cell r="F30">
            <v>692</v>
          </cell>
          <cell r="G30">
            <v>1731</v>
          </cell>
          <cell r="I30">
            <v>5779</v>
          </cell>
        </row>
        <row r="31">
          <cell r="A31">
            <v>12</v>
          </cell>
          <cell r="C31">
            <v>0</v>
          </cell>
          <cell r="E31">
            <v>13126</v>
          </cell>
          <cell r="F31">
            <v>228444</v>
          </cell>
          <cell r="G31">
            <v>490243</v>
          </cell>
          <cell r="I31">
            <v>2008854</v>
          </cell>
        </row>
        <row r="32">
          <cell r="A32">
            <v>12</v>
          </cell>
          <cell r="C32">
            <v>2</v>
          </cell>
          <cell r="E32">
            <v>174</v>
          </cell>
          <cell r="F32">
            <v>6083</v>
          </cell>
          <cell r="G32">
            <v>10165</v>
          </cell>
          <cell r="I32">
            <v>26877</v>
          </cell>
        </row>
        <row r="33">
          <cell r="A33">
            <v>12</v>
          </cell>
          <cell r="C33">
            <v>3</v>
          </cell>
          <cell r="E33">
            <v>242</v>
          </cell>
          <cell r="F33">
            <v>6524</v>
          </cell>
          <cell r="G33">
            <v>11864</v>
          </cell>
          <cell r="I33">
            <v>32591</v>
          </cell>
        </row>
        <row r="34">
          <cell r="A34">
            <v>12</v>
          </cell>
          <cell r="C34">
            <v>4</v>
          </cell>
          <cell r="E34">
            <v>195</v>
          </cell>
          <cell r="F34">
            <v>4962</v>
          </cell>
          <cell r="G34">
            <v>9637</v>
          </cell>
          <cell r="I34">
            <v>28822</v>
          </cell>
        </row>
        <row r="35">
          <cell r="A35">
            <v>12</v>
          </cell>
          <cell r="C35">
            <v>5</v>
          </cell>
          <cell r="E35">
            <v>407</v>
          </cell>
          <cell r="F35">
            <v>10091</v>
          </cell>
          <cell r="G35">
            <v>17322</v>
          </cell>
          <cell r="I35">
            <v>49591</v>
          </cell>
        </row>
        <row r="36">
          <cell r="A36">
            <v>12</v>
          </cell>
          <cell r="C36">
            <v>6</v>
          </cell>
          <cell r="E36">
            <v>288</v>
          </cell>
          <cell r="F36">
            <v>8408</v>
          </cell>
          <cell r="G36">
            <v>16044</v>
          </cell>
          <cell r="I36">
            <v>56148</v>
          </cell>
        </row>
        <row r="37">
          <cell r="A37">
            <v>12</v>
          </cell>
          <cell r="C37">
            <v>7</v>
          </cell>
          <cell r="E37">
            <v>458</v>
          </cell>
          <cell r="F37">
            <v>10580</v>
          </cell>
          <cell r="G37">
            <v>19691</v>
          </cell>
          <cell r="I37">
            <v>58863</v>
          </cell>
        </row>
        <row r="38">
          <cell r="A38">
            <v>13</v>
          </cell>
          <cell r="C38">
            <v>0</v>
          </cell>
          <cell r="E38">
            <v>8563</v>
          </cell>
          <cell r="F38">
            <v>120630</v>
          </cell>
          <cell r="G38">
            <v>400677</v>
          </cell>
          <cell r="I38">
            <v>2502482</v>
          </cell>
        </row>
        <row r="39">
          <cell r="A39">
            <v>13</v>
          </cell>
          <cell r="C39">
            <v>2</v>
          </cell>
          <cell r="E39">
            <v>116</v>
          </cell>
          <cell r="F39">
            <v>1129</v>
          </cell>
          <cell r="G39">
            <v>2670</v>
          </cell>
          <cell r="I39">
            <v>16286</v>
          </cell>
        </row>
        <row r="40">
          <cell r="A40">
            <v>13</v>
          </cell>
          <cell r="C40">
            <v>3</v>
          </cell>
          <cell r="E40">
            <v>194</v>
          </cell>
          <cell r="F40">
            <v>3162</v>
          </cell>
          <cell r="G40">
            <v>8987</v>
          </cell>
          <cell r="I40">
            <v>64433</v>
          </cell>
        </row>
        <row r="41">
          <cell r="A41">
            <v>13</v>
          </cell>
          <cell r="C41">
            <v>4</v>
          </cell>
          <cell r="E41">
            <v>130</v>
          </cell>
          <cell r="F41">
            <v>2525</v>
          </cell>
          <cell r="G41">
            <v>8639</v>
          </cell>
          <cell r="I41">
            <v>74221</v>
          </cell>
        </row>
        <row r="42">
          <cell r="A42">
            <v>13</v>
          </cell>
          <cell r="C42">
            <v>5</v>
          </cell>
          <cell r="E42">
            <v>226</v>
          </cell>
          <cell r="F42">
            <v>3749</v>
          </cell>
          <cell r="G42">
            <v>11353</v>
          </cell>
          <cell r="I42">
            <v>84029</v>
          </cell>
        </row>
        <row r="43">
          <cell r="A43">
            <v>13</v>
          </cell>
          <cell r="C43">
            <v>6</v>
          </cell>
          <cell r="E43">
            <v>115</v>
          </cell>
          <cell r="F43">
            <v>1375</v>
          </cell>
          <cell r="G43">
            <v>3589</v>
          </cell>
          <cell r="I43">
            <v>20654</v>
          </cell>
        </row>
        <row r="44">
          <cell r="A44">
            <v>13</v>
          </cell>
          <cell r="C44">
            <v>7</v>
          </cell>
          <cell r="E44">
            <v>213</v>
          </cell>
          <cell r="F44">
            <v>2766</v>
          </cell>
          <cell r="G44">
            <v>8283</v>
          </cell>
          <cell r="I44">
            <v>52540</v>
          </cell>
        </row>
        <row r="45">
          <cell r="A45">
            <v>14</v>
          </cell>
          <cell r="C45">
            <v>0</v>
          </cell>
          <cell r="E45">
            <v>8516</v>
          </cell>
          <cell r="F45">
            <v>124829</v>
          </cell>
          <cell r="G45">
            <v>447924</v>
          </cell>
          <cell r="I45">
            <v>2157783</v>
          </cell>
        </row>
        <row r="46">
          <cell r="A46">
            <v>14</v>
          </cell>
          <cell r="C46">
            <v>2</v>
          </cell>
          <cell r="E46">
            <v>57</v>
          </cell>
          <cell r="F46">
            <v>497</v>
          </cell>
          <cell r="G46">
            <v>1285</v>
          </cell>
          <cell r="I46">
            <v>3819</v>
          </cell>
        </row>
        <row r="47">
          <cell r="A47">
            <v>14</v>
          </cell>
          <cell r="C47">
            <v>3</v>
          </cell>
          <cell r="E47">
            <v>61</v>
          </cell>
          <cell r="F47">
            <v>581</v>
          </cell>
          <cell r="G47">
            <v>1638</v>
          </cell>
          <cell r="I47">
            <v>8306</v>
          </cell>
        </row>
        <row r="48">
          <cell r="A48">
            <v>14</v>
          </cell>
          <cell r="C48">
            <v>4</v>
          </cell>
          <cell r="E48">
            <v>90</v>
          </cell>
          <cell r="F48">
            <v>944</v>
          </cell>
          <cell r="G48">
            <v>2940</v>
          </cell>
          <cell r="I48">
            <v>13646</v>
          </cell>
        </row>
        <row r="49">
          <cell r="A49">
            <v>14</v>
          </cell>
          <cell r="C49">
            <v>5</v>
          </cell>
          <cell r="E49">
            <v>65</v>
          </cell>
          <cell r="F49">
            <v>1002</v>
          </cell>
          <cell r="G49">
            <v>2437</v>
          </cell>
          <cell r="I49">
            <v>10598</v>
          </cell>
        </row>
        <row r="50">
          <cell r="A50">
            <v>14</v>
          </cell>
          <cell r="C50">
            <v>6</v>
          </cell>
          <cell r="E50">
            <v>122</v>
          </cell>
          <cell r="F50">
            <v>2193</v>
          </cell>
          <cell r="G50">
            <v>7482</v>
          </cell>
          <cell r="I50">
            <v>31957</v>
          </cell>
        </row>
        <row r="51">
          <cell r="A51">
            <v>14</v>
          </cell>
          <cell r="C51">
            <v>7</v>
          </cell>
          <cell r="E51">
            <v>123</v>
          </cell>
          <cell r="F51">
            <v>3083</v>
          </cell>
          <cell r="G51">
            <v>11721</v>
          </cell>
          <cell r="I51">
            <v>50005</v>
          </cell>
        </row>
        <row r="52">
          <cell r="A52">
            <v>15</v>
          </cell>
          <cell r="C52">
            <v>0</v>
          </cell>
          <cell r="E52">
            <v>7457</v>
          </cell>
          <cell r="F52">
            <v>208585</v>
          </cell>
          <cell r="G52">
            <v>893139</v>
          </cell>
          <cell r="I52">
            <v>7201471</v>
          </cell>
        </row>
        <row r="53">
          <cell r="A53">
            <v>15</v>
          </cell>
          <cell r="C53">
            <v>2</v>
          </cell>
          <cell r="E53">
            <v>33</v>
          </cell>
          <cell r="F53">
            <v>1631</v>
          </cell>
          <cell r="G53">
            <v>8324</v>
          </cell>
          <cell r="I53">
            <v>107518</v>
          </cell>
        </row>
        <row r="54">
          <cell r="A54">
            <v>15</v>
          </cell>
          <cell r="C54">
            <v>3</v>
          </cell>
          <cell r="E54">
            <v>34</v>
          </cell>
          <cell r="F54">
            <v>1429</v>
          </cell>
          <cell r="G54">
            <v>6098</v>
          </cell>
          <cell r="I54">
            <v>67861</v>
          </cell>
        </row>
        <row r="55">
          <cell r="A55">
            <v>15</v>
          </cell>
          <cell r="C55">
            <v>4</v>
          </cell>
          <cell r="E55">
            <v>83</v>
          </cell>
          <cell r="F55">
            <v>3404</v>
          </cell>
          <cell r="G55">
            <v>17564</v>
          </cell>
          <cell r="I55">
            <v>196222</v>
          </cell>
        </row>
        <row r="56">
          <cell r="A56">
            <v>15</v>
          </cell>
          <cell r="C56">
            <v>5</v>
          </cell>
          <cell r="E56">
            <v>22</v>
          </cell>
          <cell r="F56">
            <v>596</v>
          </cell>
          <cell r="G56">
            <v>2757</v>
          </cell>
          <cell r="I56">
            <v>42540</v>
          </cell>
        </row>
        <row r="57">
          <cell r="A57">
            <v>15</v>
          </cell>
          <cell r="C57">
            <v>6</v>
          </cell>
          <cell r="E57">
            <v>47</v>
          </cell>
          <cell r="F57">
            <v>1124</v>
          </cell>
          <cell r="G57">
            <v>3564</v>
          </cell>
          <cell r="I57">
            <v>20637</v>
          </cell>
        </row>
        <row r="58">
          <cell r="A58">
            <v>15</v>
          </cell>
          <cell r="C58">
            <v>7</v>
          </cell>
          <cell r="E58">
            <v>96</v>
          </cell>
          <cell r="F58">
            <v>3591</v>
          </cell>
          <cell r="G58">
            <v>14745</v>
          </cell>
          <cell r="I58">
            <v>153412</v>
          </cell>
        </row>
        <row r="59">
          <cell r="A59">
            <v>16</v>
          </cell>
          <cell r="C59">
            <v>0</v>
          </cell>
          <cell r="E59">
            <v>16466</v>
          </cell>
          <cell r="F59">
            <v>329830</v>
          </cell>
          <cell r="G59">
            <v>1354459</v>
          </cell>
          <cell r="I59">
            <v>6855822</v>
          </cell>
        </row>
        <row r="60">
          <cell r="A60">
            <v>16</v>
          </cell>
          <cell r="C60">
            <v>2</v>
          </cell>
          <cell r="E60">
            <v>120</v>
          </cell>
          <cell r="F60">
            <v>1829</v>
          </cell>
          <cell r="G60">
            <v>5353</v>
          </cell>
          <cell r="I60">
            <v>20096</v>
          </cell>
        </row>
        <row r="61">
          <cell r="A61">
            <v>16</v>
          </cell>
          <cell r="C61">
            <v>3</v>
          </cell>
          <cell r="E61">
            <v>124</v>
          </cell>
          <cell r="F61">
            <v>2355</v>
          </cell>
          <cell r="G61">
            <v>7853</v>
          </cell>
          <cell r="I61">
            <v>42242</v>
          </cell>
        </row>
        <row r="62">
          <cell r="A62">
            <v>16</v>
          </cell>
          <cell r="C62">
            <v>4</v>
          </cell>
          <cell r="E62">
            <v>245</v>
          </cell>
          <cell r="F62">
            <v>5546</v>
          </cell>
          <cell r="G62">
            <v>21287</v>
          </cell>
          <cell r="I62">
            <v>126115</v>
          </cell>
        </row>
        <row r="63">
          <cell r="A63">
            <v>16</v>
          </cell>
          <cell r="C63">
            <v>5</v>
          </cell>
          <cell r="E63">
            <v>96</v>
          </cell>
          <cell r="F63">
            <v>1446</v>
          </cell>
          <cell r="G63">
            <v>4267</v>
          </cell>
          <cell r="I63">
            <v>14029</v>
          </cell>
        </row>
        <row r="64">
          <cell r="A64">
            <v>16</v>
          </cell>
          <cell r="C64">
            <v>6</v>
          </cell>
          <cell r="E64">
            <v>142</v>
          </cell>
          <cell r="F64">
            <v>2749</v>
          </cell>
          <cell r="G64">
            <v>8964</v>
          </cell>
          <cell r="I64">
            <v>36374</v>
          </cell>
        </row>
        <row r="65">
          <cell r="A65">
            <v>16</v>
          </cell>
          <cell r="C65">
            <v>7</v>
          </cell>
          <cell r="E65">
            <v>196</v>
          </cell>
          <cell r="F65">
            <v>3696</v>
          </cell>
          <cell r="G65">
            <v>11942</v>
          </cell>
          <cell r="I65">
            <v>52980</v>
          </cell>
        </row>
        <row r="66">
          <cell r="A66">
            <v>17</v>
          </cell>
          <cell r="C66">
            <v>0</v>
          </cell>
          <cell r="E66">
            <v>4824</v>
          </cell>
          <cell r="F66">
            <v>343798</v>
          </cell>
          <cell r="G66">
            <v>2002658</v>
          </cell>
          <cell r="I66">
            <v>26199536</v>
          </cell>
        </row>
        <row r="67">
          <cell r="A67">
            <v>17</v>
          </cell>
          <cell r="C67">
            <v>2</v>
          </cell>
          <cell r="E67">
            <v>14</v>
          </cell>
          <cell r="F67">
            <v>527</v>
          </cell>
          <cell r="G67">
            <v>3276</v>
          </cell>
          <cell r="I67">
            <v>30752</v>
          </cell>
        </row>
        <row r="68">
          <cell r="A68">
            <v>17</v>
          </cell>
          <cell r="C68">
            <v>3</v>
          </cell>
          <cell r="E68">
            <v>26</v>
          </cell>
          <cell r="F68">
            <v>1403</v>
          </cell>
          <cell r="G68">
            <v>8211</v>
          </cell>
          <cell r="I68">
            <v>52499</v>
          </cell>
        </row>
        <row r="69">
          <cell r="A69">
            <v>17</v>
          </cell>
          <cell r="C69">
            <v>4</v>
          </cell>
          <cell r="E69">
            <v>41</v>
          </cell>
          <cell r="F69">
            <v>1744</v>
          </cell>
          <cell r="G69">
            <v>7936</v>
          </cell>
          <cell r="I69">
            <v>82689</v>
          </cell>
        </row>
        <row r="70">
          <cell r="A70">
            <v>17</v>
          </cell>
          <cell r="C70">
            <v>5</v>
          </cell>
          <cell r="E70">
            <v>15</v>
          </cell>
          <cell r="F70">
            <v>1206</v>
          </cell>
          <cell r="G70">
            <v>4645</v>
          </cell>
          <cell r="I70">
            <v>40296</v>
          </cell>
        </row>
        <row r="71">
          <cell r="A71">
            <v>17</v>
          </cell>
          <cell r="C71">
            <v>6</v>
          </cell>
          <cell r="E71">
            <v>38</v>
          </cell>
          <cell r="F71">
            <v>2969</v>
          </cell>
          <cell r="G71">
            <v>12896</v>
          </cell>
          <cell r="I71">
            <v>211934</v>
          </cell>
        </row>
        <row r="72">
          <cell r="A72">
            <v>17</v>
          </cell>
          <cell r="C72">
            <v>7</v>
          </cell>
          <cell r="E72">
            <v>109</v>
          </cell>
          <cell r="F72">
            <v>8227</v>
          </cell>
          <cell r="G72">
            <v>46243</v>
          </cell>
          <cell r="I72">
            <v>510494</v>
          </cell>
        </row>
        <row r="73">
          <cell r="A73">
            <v>18</v>
          </cell>
          <cell r="C73">
            <v>0</v>
          </cell>
          <cell r="E73">
            <v>956</v>
          </cell>
          <cell r="F73">
            <v>23892</v>
          </cell>
          <cell r="G73">
            <v>165996</v>
          </cell>
          <cell r="I73">
            <v>15682031</v>
          </cell>
        </row>
        <row r="74">
          <cell r="A74">
            <v>18</v>
          </cell>
          <cell r="C74">
            <v>2</v>
          </cell>
          <cell r="E74">
            <v>14</v>
          </cell>
          <cell r="F74">
            <v>83</v>
          </cell>
          <cell r="G74">
            <v>322</v>
          </cell>
          <cell r="I74">
            <v>4097</v>
          </cell>
        </row>
        <row r="75">
          <cell r="A75">
            <v>18</v>
          </cell>
          <cell r="C75">
            <v>3</v>
          </cell>
          <cell r="E75">
            <v>20</v>
          </cell>
          <cell r="F75">
            <v>123</v>
          </cell>
          <cell r="G75">
            <v>509</v>
          </cell>
          <cell r="I75">
            <v>6700</v>
          </cell>
        </row>
        <row r="76">
          <cell r="A76">
            <v>18</v>
          </cell>
          <cell r="C76">
            <v>4</v>
          </cell>
          <cell r="E76">
            <v>21</v>
          </cell>
          <cell r="F76">
            <v>513</v>
          </cell>
          <cell r="G76">
            <v>4255</v>
          </cell>
          <cell r="I76">
            <v>497954</v>
          </cell>
        </row>
        <row r="77">
          <cell r="A77">
            <v>18</v>
          </cell>
          <cell r="C77">
            <v>5</v>
          </cell>
          <cell r="E77">
            <v>17</v>
          </cell>
          <cell r="F77">
            <v>157</v>
          </cell>
          <cell r="G77">
            <v>831</v>
          </cell>
          <cell r="I77">
            <v>6215</v>
          </cell>
        </row>
        <row r="78">
          <cell r="A78">
            <v>18</v>
          </cell>
          <cell r="C78">
            <v>6</v>
          </cell>
          <cell r="E78">
            <v>13</v>
          </cell>
          <cell r="F78">
            <v>85</v>
          </cell>
          <cell r="G78">
            <v>419</v>
          </cell>
          <cell r="I78">
            <v>5828</v>
          </cell>
        </row>
        <row r="79">
          <cell r="A79">
            <v>18</v>
          </cell>
          <cell r="C79">
            <v>7</v>
          </cell>
          <cell r="E79">
            <v>21</v>
          </cell>
          <cell r="F79">
            <v>144</v>
          </cell>
          <cell r="G79">
            <v>629</v>
          </cell>
          <cell r="I79">
            <v>7778</v>
          </cell>
        </row>
        <row r="80">
          <cell r="A80">
            <v>19</v>
          </cell>
          <cell r="C80">
            <v>0</v>
          </cell>
          <cell r="E80">
            <v>15731</v>
          </cell>
          <cell r="F80">
            <v>445334</v>
          </cell>
          <cell r="G80">
            <v>1704109</v>
          </cell>
          <cell r="I80">
            <v>11411572</v>
          </cell>
        </row>
        <row r="81">
          <cell r="A81">
            <v>19</v>
          </cell>
          <cell r="C81">
            <v>2</v>
          </cell>
          <cell r="E81">
            <v>29</v>
          </cell>
          <cell r="F81">
            <v>852</v>
          </cell>
          <cell r="G81">
            <v>2637</v>
          </cell>
          <cell r="I81">
            <v>13190</v>
          </cell>
        </row>
        <row r="82">
          <cell r="A82">
            <v>19</v>
          </cell>
          <cell r="C82">
            <v>3</v>
          </cell>
          <cell r="E82">
            <v>97</v>
          </cell>
          <cell r="F82">
            <v>3589</v>
          </cell>
          <cell r="G82">
            <v>9956</v>
          </cell>
          <cell r="I82">
            <v>47192</v>
          </cell>
        </row>
        <row r="83">
          <cell r="A83">
            <v>19</v>
          </cell>
          <cell r="C83">
            <v>4</v>
          </cell>
          <cell r="E83">
            <v>157</v>
          </cell>
          <cell r="F83">
            <v>5307</v>
          </cell>
          <cell r="G83">
            <v>17391</v>
          </cell>
          <cell r="I83">
            <v>79151</v>
          </cell>
        </row>
        <row r="84">
          <cell r="A84">
            <v>19</v>
          </cell>
          <cell r="C84">
            <v>5</v>
          </cell>
          <cell r="E84">
            <v>40</v>
          </cell>
          <cell r="F84">
            <v>1686</v>
          </cell>
          <cell r="G84">
            <v>4459</v>
          </cell>
          <cell r="I84">
            <v>30179</v>
          </cell>
        </row>
        <row r="85">
          <cell r="A85">
            <v>19</v>
          </cell>
          <cell r="C85">
            <v>6</v>
          </cell>
          <cell r="E85">
            <v>97</v>
          </cell>
          <cell r="F85">
            <v>4155</v>
          </cell>
          <cell r="G85">
            <v>12129</v>
          </cell>
          <cell r="I85">
            <v>66287</v>
          </cell>
        </row>
        <row r="86">
          <cell r="A86">
            <v>19</v>
          </cell>
          <cell r="C86">
            <v>7</v>
          </cell>
          <cell r="E86">
            <v>235</v>
          </cell>
          <cell r="F86">
            <v>9172</v>
          </cell>
          <cell r="G86">
            <v>32005</v>
          </cell>
          <cell r="I86">
            <v>221017</v>
          </cell>
        </row>
        <row r="87">
          <cell r="A87">
            <v>20</v>
          </cell>
          <cell r="C87">
            <v>0</v>
          </cell>
          <cell r="E87">
            <v>3217</v>
          </cell>
          <cell r="F87">
            <v>125384</v>
          </cell>
          <cell r="G87">
            <v>536226</v>
          </cell>
          <cell r="I87">
            <v>3295111</v>
          </cell>
        </row>
        <row r="88">
          <cell r="A88">
            <v>20</v>
          </cell>
          <cell r="C88">
            <v>2</v>
          </cell>
          <cell r="E88">
            <v>7</v>
          </cell>
          <cell r="F88">
            <v>196</v>
          </cell>
          <cell r="G88">
            <v>587</v>
          </cell>
          <cell r="I88">
            <v>2081</v>
          </cell>
        </row>
        <row r="89">
          <cell r="A89">
            <v>20</v>
          </cell>
          <cell r="C89">
            <v>3</v>
          </cell>
          <cell r="E89">
            <v>15</v>
          </cell>
          <cell r="F89">
            <v>634</v>
          </cell>
          <cell r="G89">
            <v>1616</v>
          </cell>
          <cell r="I89">
            <v>5270</v>
          </cell>
        </row>
        <row r="90">
          <cell r="A90">
            <v>20</v>
          </cell>
          <cell r="C90">
            <v>4</v>
          </cell>
          <cell r="E90">
            <v>24</v>
          </cell>
          <cell r="F90">
            <v>1865</v>
          </cell>
          <cell r="G90">
            <v>9204</v>
          </cell>
          <cell r="I90">
            <v>60260</v>
          </cell>
        </row>
        <row r="91">
          <cell r="A91">
            <v>20</v>
          </cell>
          <cell r="C91">
            <v>5</v>
          </cell>
          <cell r="E91">
            <v>18</v>
          </cell>
          <cell r="F91">
            <v>1082</v>
          </cell>
          <cell r="G91">
            <v>2850</v>
          </cell>
          <cell r="I91">
            <v>11213</v>
          </cell>
        </row>
        <row r="92">
          <cell r="A92">
            <v>20</v>
          </cell>
          <cell r="C92">
            <v>6</v>
          </cell>
          <cell r="E92">
            <v>16</v>
          </cell>
          <cell r="F92">
            <v>515</v>
          </cell>
          <cell r="G92">
            <v>1265</v>
          </cell>
          <cell r="I92">
            <v>3677</v>
          </cell>
        </row>
        <row r="93">
          <cell r="A93">
            <v>20</v>
          </cell>
          <cell r="C93">
            <v>7</v>
          </cell>
          <cell r="E93">
            <v>56</v>
          </cell>
          <cell r="F93">
            <v>5162</v>
          </cell>
          <cell r="G93">
            <v>22215</v>
          </cell>
          <cell r="I93">
            <v>164634</v>
          </cell>
        </row>
        <row r="94">
          <cell r="A94">
            <v>21</v>
          </cell>
          <cell r="C94">
            <v>0</v>
          </cell>
          <cell r="E94">
            <v>2113</v>
          </cell>
          <cell r="F94">
            <v>29929</v>
          </cell>
          <cell r="G94">
            <v>86150</v>
          </cell>
          <cell r="I94">
            <v>467003</v>
          </cell>
        </row>
        <row r="95">
          <cell r="A95">
            <v>21</v>
          </cell>
          <cell r="C95">
            <v>2</v>
          </cell>
          <cell r="E95">
            <v>2</v>
          </cell>
          <cell r="F95">
            <v>37</v>
          </cell>
        </row>
        <row r="96">
          <cell r="A96">
            <v>21</v>
          </cell>
          <cell r="C96">
            <v>3</v>
          </cell>
          <cell r="E96">
            <v>22</v>
          </cell>
          <cell r="F96">
            <v>588</v>
          </cell>
          <cell r="G96">
            <v>1505</v>
          </cell>
          <cell r="I96">
            <v>6386</v>
          </cell>
        </row>
        <row r="97">
          <cell r="A97">
            <v>21</v>
          </cell>
          <cell r="C97">
            <v>4</v>
          </cell>
          <cell r="E97">
            <v>7</v>
          </cell>
          <cell r="F97">
            <v>164</v>
          </cell>
          <cell r="G97">
            <v>366</v>
          </cell>
          <cell r="I97">
            <v>2597</v>
          </cell>
        </row>
        <row r="98">
          <cell r="A98">
            <v>21</v>
          </cell>
          <cell r="C98">
            <v>5</v>
          </cell>
          <cell r="E98">
            <v>58</v>
          </cell>
          <cell r="F98">
            <v>931</v>
          </cell>
          <cell r="G98">
            <v>1645</v>
          </cell>
          <cell r="I98">
            <v>3948</v>
          </cell>
        </row>
        <row r="99">
          <cell r="A99">
            <v>21</v>
          </cell>
          <cell r="C99">
            <v>6</v>
          </cell>
          <cell r="E99">
            <v>43</v>
          </cell>
          <cell r="F99">
            <v>1346</v>
          </cell>
          <cell r="G99">
            <v>3867</v>
          </cell>
          <cell r="I99">
            <v>26094</v>
          </cell>
        </row>
        <row r="100">
          <cell r="A100">
            <v>21</v>
          </cell>
          <cell r="C100">
            <v>7</v>
          </cell>
          <cell r="E100">
            <v>44</v>
          </cell>
          <cell r="F100">
            <v>1194</v>
          </cell>
          <cell r="G100">
            <v>3010</v>
          </cell>
          <cell r="I100">
            <v>14516</v>
          </cell>
        </row>
        <row r="101">
          <cell r="A101">
            <v>22</v>
          </cell>
          <cell r="C101">
            <v>0</v>
          </cell>
          <cell r="E101">
            <v>13150</v>
          </cell>
          <cell r="F101">
            <v>289032</v>
          </cell>
          <cell r="G101">
            <v>1238330</v>
          </cell>
          <cell r="I101">
            <v>7756925</v>
          </cell>
        </row>
        <row r="102">
          <cell r="A102">
            <v>22</v>
          </cell>
          <cell r="C102">
            <v>2</v>
          </cell>
          <cell r="E102">
            <v>127</v>
          </cell>
          <cell r="F102">
            <v>2061</v>
          </cell>
          <cell r="G102">
            <v>7179</v>
          </cell>
          <cell r="I102">
            <v>42712</v>
          </cell>
        </row>
        <row r="103">
          <cell r="A103">
            <v>22</v>
          </cell>
          <cell r="C103">
            <v>3</v>
          </cell>
          <cell r="E103">
            <v>158</v>
          </cell>
          <cell r="F103">
            <v>3022</v>
          </cell>
          <cell r="G103">
            <v>10884</v>
          </cell>
          <cell r="I103">
            <v>68416</v>
          </cell>
        </row>
        <row r="104">
          <cell r="A104">
            <v>22</v>
          </cell>
          <cell r="C104">
            <v>4</v>
          </cell>
          <cell r="E104">
            <v>182</v>
          </cell>
          <cell r="F104">
            <v>5209</v>
          </cell>
          <cell r="G104">
            <v>19357</v>
          </cell>
          <cell r="I104">
            <v>103984</v>
          </cell>
        </row>
        <row r="105">
          <cell r="A105">
            <v>22</v>
          </cell>
          <cell r="C105">
            <v>5</v>
          </cell>
          <cell r="E105">
            <v>122</v>
          </cell>
          <cell r="F105">
            <v>2354</v>
          </cell>
          <cell r="G105">
            <v>8466</v>
          </cell>
          <cell r="I105">
            <v>52130</v>
          </cell>
        </row>
        <row r="106">
          <cell r="A106">
            <v>22</v>
          </cell>
          <cell r="C106">
            <v>6</v>
          </cell>
          <cell r="E106">
            <v>136</v>
          </cell>
          <cell r="F106">
            <v>4225</v>
          </cell>
          <cell r="G106">
            <v>16988</v>
          </cell>
          <cell r="I106">
            <v>133126</v>
          </cell>
        </row>
        <row r="107">
          <cell r="A107">
            <v>22</v>
          </cell>
          <cell r="C107">
            <v>7</v>
          </cell>
          <cell r="E107">
            <v>315</v>
          </cell>
          <cell r="F107">
            <v>8852</v>
          </cell>
          <cell r="G107">
            <v>38684</v>
          </cell>
          <cell r="I107">
            <v>227221</v>
          </cell>
        </row>
        <row r="108">
          <cell r="A108">
            <v>23</v>
          </cell>
          <cell r="C108">
            <v>0</v>
          </cell>
          <cell r="E108">
            <v>4492</v>
          </cell>
          <cell r="F108">
            <v>219858</v>
          </cell>
          <cell r="G108">
            <v>1381061</v>
          </cell>
          <cell r="I108">
            <v>18472703</v>
          </cell>
        </row>
        <row r="109">
          <cell r="A109">
            <v>23</v>
          </cell>
          <cell r="C109">
            <v>2</v>
          </cell>
          <cell r="E109">
            <v>32</v>
          </cell>
          <cell r="F109">
            <v>1141</v>
          </cell>
          <cell r="G109">
            <v>6588</v>
          </cell>
          <cell r="I109">
            <v>118698</v>
          </cell>
        </row>
        <row r="110">
          <cell r="A110">
            <v>23</v>
          </cell>
          <cell r="C110">
            <v>3</v>
          </cell>
          <cell r="E110">
            <v>59</v>
          </cell>
          <cell r="F110">
            <v>2773</v>
          </cell>
          <cell r="G110">
            <v>14892</v>
          </cell>
          <cell r="I110">
            <v>114096</v>
          </cell>
        </row>
        <row r="111">
          <cell r="A111">
            <v>23</v>
          </cell>
          <cell r="C111">
            <v>4</v>
          </cell>
          <cell r="E111">
            <v>54</v>
          </cell>
          <cell r="F111">
            <v>2221</v>
          </cell>
          <cell r="G111">
            <v>12665</v>
          </cell>
          <cell r="I111">
            <v>203668</v>
          </cell>
        </row>
        <row r="112">
          <cell r="A112">
            <v>23</v>
          </cell>
          <cell r="C112">
            <v>5</v>
          </cell>
          <cell r="E112">
            <v>29</v>
          </cell>
          <cell r="F112">
            <v>967</v>
          </cell>
          <cell r="G112">
            <v>3836</v>
          </cell>
          <cell r="I112">
            <v>23347</v>
          </cell>
        </row>
        <row r="113">
          <cell r="A113">
            <v>23</v>
          </cell>
          <cell r="C113">
            <v>6</v>
          </cell>
          <cell r="E113">
            <v>46</v>
          </cell>
          <cell r="F113">
            <v>1281</v>
          </cell>
          <cell r="G113">
            <v>5244</v>
          </cell>
          <cell r="I113">
            <v>31855</v>
          </cell>
        </row>
        <row r="114">
          <cell r="A114">
            <v>23</v>
          </cell>
          <cell r="C114">
            <v>7</v>
          </cell>
          <cell r="E114">
            <v>60</v>
          </cell>
          <cell r="F114">
            <v>3026</v>
          </cell>
          <cell r="G114">
            <v>13333</v>
          </cell>
          <cell r="I114">
            <v>102083</v>
          </cell>
        </row>
        <row r="115">
          <cell r="A115">
            <v>24</v>
          </cell>
          <cell r="C115">
            <v>0</v>
          </cell>
          <cell r="E115">
            <v>2991</v>
          </cell>
          <cell r="F115">
            <v>141810</v>
          </cell>
          <cell r="G115">
            <v>714857</v>
          </cell>
          <cell r="I115">
            <v>9016159</v>
          </cell>
        </row>
        <row r="116">
          <cell r="A116">
            <v>24</v>
          </cell>
          <cell r="C116">
            <v>2</v>
          </cell>
          <cell r="E116">
            <v>12</v>
          </cell>
          <cell r="F116">
            <v>2951</v>
          </cell>
          <cell r="G116">
            <v>13051</v>
          </cell>
          <cell r="I116">
            <v>451416</v>
          </cell>
        </row>
        <row r="117">
          <cell r="A117">
            <v>24</v>
          </cell>
          <cell r="C117">
            <v>3</v>
          </cell>
          <cell r="E117">
            <v>23</v>
          </cell>
          <cell r="F117">
            <v>1098</v>
          </cell>
          <cell r="G117">
            <v>3899</v>
          </cell>
          <cell r="I117">
            <v>22582</v>
          </cell>
        </row>
        <row r="118">
          <cell r="A118">
            <v>24</v>
          </cell>
          <cell r="C118">
            <v>4</v>
          </cell>
          <cell r="E118">
            <v>37</v>
          </cell>
          <cell r="F118">
            <v>2030</v>
          </cell>
          <cell r="G118">
            <v>8199</v>
          </cell>
          <cell r="I118">
            <v>92873</v>
          </cell>
        </row>
        <row r="119">
          <cell r="A119">
            <v>24</v>
          </cell>
          <cell r="C119">
            <v>5</v>
          </cell>
          <cell r="E119">
            <v>20</v>
          </cell>
          <cell r="F119">
            <v>1092</v>
          </cell>
          <cell r="G119">
            <v>5838</v>
          </cell>
          <cell r="I119">
            <v>53457</v>
          </cell>
        </row>
        <row r="120">
          <cell r="A120">
            <v>24</v>
          </cell>
          <cell r="C120">
            <v>6</v>
          </cell>
          <cell r="E120">
            <v>44</v>
          </cell>
          <cell r="F120">
            <v>1921</v>
          </cell>
          <cell r="G120">
            <v>7602</v>
          </cell>
          <cell r="I120">
            <v>67895</v>
          </cell>
        </row>
        <row r="121">
          <cell r="A121">
            <v>24</v>
          </cell>
          <cell r="C121">
            <v>7</v>
          </cell>
          <cell r="E121">
            <v>68</v>
          </cell>
          <cell r="F121">
            <v>4304</v>
          </cell>
          <cell r="G121">
            <v>20156</v>
          </cell>
          <cell r="I121">
            <v>243251</v>
          </cell>
        </row>
        <row r="122">
          <cell r="A122">
            <v>25</v>
          </cell>
          <cell r="C122">
            <v>0</v>
          </cell>
          <cell r="E122">
            <v>33714</v>
          </cell>
          <cell r="F122">
            <v>655361</v>
          </cell>
          <cell r="G122">
            <v>2694320</v>
          </cell>
          <cell r="I122">
            <v>14451016</v>
          </cell>
        </row>
        <row r="123">
          <cell r="A123">
            <v>25</v>
          </cell>
          <cell r="C123">
            <v>2</v>
          </cell>
          <cell r="E123">
            <v>149</v>
          </cell>
          <cell r="F123">
            <v>2615</v>
          </cell>
          <cell r="G123">
            <v>8320</v>
          </cell>
          <cell r="I123">
            <v>42837</v>
          </cell>
        </row>
        <row r="124">
          <cell r="A124">
            <v>25</v>
          </cell>
          <cell r="C124">
            <v>3</v>
          </cell>
          <cell r="E124">
            <v>206</v>
          </cell>
          <cell r="F124">
            <v>5509</v>
          </cell>
          <cell r="G124">
            <v>18833</v>
          </cell>
          <cell r="I124">
            <v>102796</v>
          </cell>
        </row>
        <row r="125">
          <cell r="A125">
            <v>25</v>
          </cell>
          <cell r="C125">
            <v>4</v>
          </cell>
          <cell r="E125">
            <v>327</v>
          </cell>
          <cell r="F125">
            <v>8262</v>
          </cell>
          <cell r="G125">
            <v>32372</v>
          </cell>
          <cell r="I125">
            <v>190132</v>
          </cell>
        </row>
        <row r="126">
          <cell r="A126">
            <v>25</v>
          </cell>
          <cell r="C126">
            <v>5</v>
          </cell>
          <cell r="E126">
            <v>168</v>
          </cell>
          <cell r="F126">
            <v>3769</v>
          </cell>
          <cell r="G126">
            <v>13143</v>
          </cell>
          <cell r="I126">
            <v>63721</v>
          </cell>
        </row>
        <row r="127">
          <cell r="A127">
            <v>25</v>
          </cell>
          <cell r="C127">
            <v>6</v>
          </cell>
          <cell r="E127">
            <v>314</v>
          </cell>
          <cell r="F127">
            <v>5937</v>
          </cell>
          <cell r="G127">
            <v>20716</v>
          </cell>
          <cell r="I127">
            <v>103302</v>
          </cell>
        </row>
        <row r="128">
          <cell r="A128">
            <v>25</v>
          </cell>
          <cell r="C128">
            <v>7</v>
          </cell>
          <cell r="E128">
            <v>461</v>
          </cell>
          <cell r="F128">
            <v>12710</v>
          </cell>
          <cell r="G128">
            <v>50553</v>
          </cell>
          <cell r="I128">
            <v>269871</v>
          </cell>
        </row>
        <row r="129">
          <cell r="A129">
            <v>26</v>
          </cell>
          <cell r="C129">
            <v>0</v>
          </cell>
          <cell r="E129">
            <v>33792</v>
          </cell>
          <cell r="F129">
            <v>1014715</v>
          </cell>
          <cell r="G129">
            <v>5118500</v>
          </cell>
          <cell r="I129">
            <v>33331312</v>
          </cell>
        </row>
        <row r="130">
          <cell r="A130">
            <v>26</v>
          </cell>
          <cell r="C130">
            <v>2</v>
          </cell>
          <cell r="E130">
            <v>73</v>
          </cell>
          <cell r="F130">
            <v>5011</v>
          </cell>
          <cell r="G130">
            <v>16663</v>
          </cell>
          <cell r="I130">
            <v>104350</v>
          </cell>
        </row>
        <row r="131">
          <cell r="A131">
            <v>26</v>
          </cell>
          <cell r="C131">
            <v>3</v>
          </cell>
          <cell r="E131">
            <v>229</v>
          </cell>
          <cell r="F131">
            <v>11410</v>
          </cell>
          <cell r="G131">
            <v>44930</v>
          </cell>
          <cell r="I131">
            <v>280616</v>
          </cell>
        </row>
        <row r="132">
          <cell r="A132">
            <v>26</v>
          </cell>
          <cell r="C132">
            <v>4</v>
          </cell>
          <cell r="E132">
            <v>294</v>
          </cell>
          <cell r="F132">
            <v>9613</v>
          </cell>
          <cell r="G132">
            <v>41428</v>
          </cell>
          <cell r="I132">
            <v>249776</v>
          </cell>
        </row>
        <row r="133">
          <cell r="A133">
            <v>26</v>
          </cell>
          <cell r="C133">
            <v>5</v>
          </cell>
          <cell r="E133">
            <v>168</v>
          </cell>
          <cell r="F133">
            <v>6281</v>
          </cell>
          <cell r="G133">
            <v>23085</v>
          </cell>
          <cell r="I133">
            <v>130899</v>
          </cell>
        </row>
        <row r="134">
          <cell r="A134">
            <v>26</v>
          </cell>
          <cell r="C134">
            <v>6</v>
          </cell>
          <cell r="E134">
            <v>455</v>
          </cell>
          <cell r="F134">
            <v>14847</v>
          </cell>
          <cell r="G134">
            <v>57929</v>
          </cell>
          <cell r="I134">
            <v>318887</v>
          </cell>
        </row>
        <row r="135">
          <cell r="A135">
            <v>26</v>
          </cell>
          <cell r="C135">
            <v>7</v>
          </cell>
          <cell r="E135">
            <v>495</v>
          </cell>
          <cell r="F135">
            <v>16362</v>
          </cell>
          <cell r="G135">
            <v>65541</v>
          </cell>
          <cell r="I135">
            <v>366841</v>
          </cell>
        </row>
        <row r="136">
          <cell r="A136">
            <v>27</v>
          </cell>
          <cell r="C136">
            <v>0</v>
          </cell>
          <cell r="E136">
            <v>11792</v>
          </cell>
          <cell r="F136">
            <v>565858</v>
          </cell>
          <cell r="G136">
            <v>2675188</v>
          </cell>
          <cell r="I136">
            <v>19663276</v>
          </cell>
        </row>
        <row r="137">
          <cell r="A137">
            <v>27</v>
          </cell>
          <cell r="C137">
            <v>2</v>
          </cell>
          <cell r="E137">
            <v>55</v>
          </cell>
          <cell r="F137">
            <v>3592</v>
          </cell>
          <cell r="G137">
            <v>11107</v>
          </cell>
          <cell r="I137">
            <v>68679</v>
          </cell>
        </row>
        <row r="138">
          <cell r="A138">
            <v>27</v>
          </cell>
          <cell r="C138">
            <v>3</v>
          </cell>
          <cell r="E138">
            <v>113</v>
          </cell>
          <cell r="F138">
            <v>5208</v>
          </cell>
          <cell r="G138">
            <v>15324</v>
          </cell>
          <cell r="I138">
            <v>83659</v>
          </cell>
        </row>
        <row r="139">
          <cell r="A139">
            <v>27</v>
          </cell>
          <cell r="C139">
            <v>4</v>
          </cell>
          <cell r="E139">
            <v>110</v>
          </cell>
          <cell r="F139">
            <v>7685</v>
          </cell>
          <cell r="G139">
            <v>31509</v>
          </cell>
          <cell r="I139">
            <v>254763</v>
          </cell>
        </row>
        <row r="140">
          <cell r="A140">
            <v>27</v>
          </cell>
          <cell r="C140">
            <v>5</v>
          </cell>
          <cell r="E140">
            <v>67</v>
          </cell>
          <cell r="F140">
            <v>2755</v>
          </cell>
          <cell r="G140">
            <v>7526</v>
          </cell>
          <cell r="I140">
            <v>30172</v>
          </cell>
        </row>
        <row r="141">
          <cell r="A141">
            <v>27</v>
          </cell>
          <cell r="C141">
            <v>6</v>
          </cell>
          <cell r="E141">
            <v>188</v>
          </cell>
          <cell r="F141">
            <v>7493</v>
          </cell>
          <cell r="G141">
            <v>25421</v>
          </cell>
          <cell r="I141">
            <v>148412</v>
          </cell>
        </row>
        <row r="142">
          <cell r="A142">
            <v>27</v>
          </cell>
          <cell r="C142">
            <v>7</v>
          </cell>
          <cell r="E142">
            <v>230</v>
          </cell>
          <cell r="F142">
            <v>15103</v>
          </cell>
          <cell r="G142">
            <v>61640</v>
          </cell>
          <cell r="I142">
            <v>556271</v>
          </cell>
        </row>
        <row r="143">
          <cell r="A143">
            <v>28</v>
          </cell>
          <cell r="C143">
            <v>0</v>
          </cell>
          <cell r="E143">
            <v>2226</v>
          </cell>
          <cell r="F143">
            <v>217312</v>
          </cell>
          <cell r="G143">
            <v>1112387</v>
          </cell>
          <cell r="I143">
            <v>12495990</v>
          </cell>
        </row>
        <row r="144">
          <cell r="A144">
            <v>28</v>
          </cell>
          <cell r="C144">
            <v>2</v>
          </cell>
          <cell r="E144">
            <v>29</v>
          </cell>
          <cell r="F144">
            <v>2623</v>
          </cell>
          <cell r="G144">
            <v>7281</v>
          </cell>
          <cell r="I144">
            <v>53900</v>
          </cell>
        </row>
        <row r="145">
          <cell r="A145">
            <v>28</v>
          </cell>
          <cell r="C145">
            <v>3</v>
          </cell>
          <cell r="E145">
            <v>45</v>
          </cell>
          <cell r="F145">
            <v>4826</v>
          </cell>
          <cell r="G145">
            <v>15047</v>
          </cell>
          <cell r="I145">
            <v>172685</v>
          </cell>
        </row>
        <row r="146">
          <cell r="A146">
            <v>28</v>
          </cell>
          <cell r="C146">
            <v>4</v>
          </cell>
          <cell r="E146">
            <v>52</v>
          </cell>
          <cell r="F146">
            <v>3772</v>
          </cell>
          <cell r="G146">
            <v>16808</v>
          </cell>
          <cell r="I146">
            <v>144297</v>
          </cell>
        </row>
        <row r="147">
          <cell r="A147">
            <v>28</v>
          </cell>
          <cell r="C147">
            <v>5</v>
          </cell>
          <cell r="E147">
            <v>26</v>
          </cell>
          <cell r="F147">
            <v>2707</v>
          </cell>
          <cell r="G147">
            <v>7994</v>
          </cell>
          <cell r="I147">
            <v>32999</v>
          </cell>
        </row>
        <row r="148">
          <cell r="A148">
            <v>28</v>
          </cell>
          <cell r="C148">
            <v>6</v>
          </cell>
          <cell r="E148">
            <v>73</v>
          </cell>
          <cell r="F148">
            <v>7988</v>
          </cell>
          <cell r="G148">
            <v>33033</v>
          </cell>
          <cell r="I148">
            <v>616875</v>
          </cell>
        </row>
        <row r="149">
          <cell r="A149">
            <v>28</v>
          </cell>
          <cell r="C149">
            <v>7</v>
          </cell>
          <cell r="E149">
            <v>164</v>
          </cell>
          <cell r="F149">
            <v>15361</v>
          </cell>
          <cell r="G149">
            <v>71940</v>
          </cell>
          <cell r="I149">
            <v>827704</v>
          </cell>
        </row>
        <row r="150">
          <cell r="A150">
            <v>29</v>
          </cell>
          <cell r="C150">
            <v>0</v>
          </cell>
          <cell r="E150">
            <v>5699</v>
          </cell>
          <cell r="F150">
            <v>503244</v>
          </cell>
          <cell r="G150">
            <v>2397751</v>
          </cell>
          <cell r="I150">
            <v>19004116</v>
          </cell>
        </row>
        <row r="151">
          <cell r="A151">
            <v>29</v>
          </cell>
          <cell r="C151">
            <v>2</v>
          </cell>
          <cell r="E151">
            <v>75</v>
          </cell>
          <cell r="F151">
            <v>7507</v>
          </cell>
          <cell r="G151">
            <v>24220</v>
          </cell>
          <cell r="I151">
            <v>127372</v>
          </cell>
        </row>
        <row r="152">
          <cell r="A152">
            <v>29</v>
          </cell>
          <cell r="C152">
            <v>3</v>
          </cell>
          <cell r="E152">
            <v>125</v>
          </cell>
          <cell r="F152">
            <v>12621</v>
          </cell>
          <cell r="G152">
            <v>53206</v>
          </cell>
          <cell r="I152">
            <v>343985</v>
          </cell>
        </row>
        <row r="153">
          <cell r="A153">
            <v>29</v>
          </cell>
          <cell r="C153">
            <v>4</v>
          </cell>
          <cell r="E153">
            <v>143</v>
          </cell>
          <cell r="F153">
            <v>18600</v>
          </cell>
          <cell r="G153">
            <v>77525</v>
          </cell>
          <cell r="I153">
            <v>435322</v>
          </cell>
        </row>
        <row r="154">
          <cell r="A154">
            <v>29</v>
          </cell>
          <cell r="C154">
            <v>5</v>
          </cell>
          <cell r="E154">
            <v>143</v>
          </cell>
          <cell r="F154">
            <v>16481</v>
          </cell>
          <cell r="G154">
            <v>62485</v>
          </cell>
          <cell r="I154">
            <v>661537</v>
          </cell>
        </row>
        <row r="155">
          <cell r="A155">
            <v>29</v>
          </cell>
          <cell r="C155">
            <v>6</v>
          </cell>
          <cell r="E155">
            <v>152</v>
          </cell>
          <cell r="F155">
            <v>16141</v>
          </cell>
          <cell r="G155">
            <v>68586</v>
          </cell>
          <cell r="I155">
            <v>499103</v>
          </cell>
        </row>
        <row r="156">
          <cell r="A156">
            <v>29</v>
          </cell>
          <cell r="C156">
            <v>7</v>
          </cell>
          <cell r="E156">
            <v>282</v>
          </cell>
          <cell r="F156">
            <v>20372</v>
          </cell>
          <cell r="G156">
            <v>90901</v>
          </cell>
          <cell r="I156">
            <v>596725</v>
          </cell>
        </row>
        <row r="157">
          <cell r="A157">
            <v>30</v>
          </cell>
          <cell r="C157">
            <v>0</v>
          </cell>
          <cell r="E157">
            <v>12032</v>
          </cell>
          <cell r="F157">
            <v>989730</v>
          </cell>
          <cell r="G157">
            <v>5599175</v>
          </cell>
          <cell r="I157">
            <v>59835573</v>
          </cell>
        </row>
        <row r="158">
          <cell r="A158">
            <v>30</v>
          </cell>
          <cell r="C158">
            <v>2</v>
          </cell>
          <cell r="E158">
            <v>29</v>
          </cell>
          <cell r="F158">
            <v>724</v>
          </cell>
          <cell r="G158">
            <v>2264</v>
          </cell>
          <cell r="I158">
            <v>19275</v>
          </cell>
        </row>
        <row r="159">
          <cell r="A159">
            <v>30</v>
          </cell>
          <cell r="C159">
            <v>3</v>
          </cell>
          <cell r="E159">
            <v>70</v>
          </cell>
          <cell r="F159">
            <v>7296</v>
          </cell>
          <cell r="G159">
            <v>30822</v>
          </cell>
          <cell r="I159">
            <v>412220</v>
          </cell>
        </row>
        <row r="160">
          <cell r="A160">
            <v>30</v>
          </cell>
          <cell r="C160">
            <v>4</v>
          </cell>
          <cell r="E160">
            <v>97</v>
          </cell>
          <cell r="F160">
            <v>6395</v>
          </cell>
          <cell r="G160">
            <v>27732</v>
          </cell>
          <cell r="I160">
            <v>177511</v>
          </cell>
        </row>
        <row r="161">
          <cell r="A161">
            <v>30</v>
          </cell>
          <cell r="C161">
            <v>5</v>
          </cell>
          <cell r="E161">
            <v>30</v>
          </cell>
          <cell r="F161">
            <v>3126</v>
          </cell>
          <cell r="G161">
            <v>13580</v>
          </cell>
          <cell r="I161">
            <v>49094</v>
          </cell>
        </row>
        <row r="162">
          <cell r="A162">
            <v>30</v>
          </cell>
          <cell r="C162">
            <v>6</v>
          </cell>
          <cell r="E162">
            <v>110</v>
          </cell>
          <cell r="F162">
            <v>6392</v>
          </cell>
          <cell r="G162">
            <v>25179</v>
          </cell>
          <cell r="I162">
            <v>123485</v>
          </cell>
        </row>
        <row r="163">
          <cell r="A163">
            <v>30</v>
          </cell>
          <cell r="C163">
            <v>7</v>
          </cell>
          <cell r="E163">
            <v>145</v>
          </cell>
          <cell r="F163">
            <v>11670</v>
          </cell>
          <cell r="G163">
            <v>58286</v>
          </cell>
          <cell r="I163">
            <v>448505</v>
          </cell>
        </row>
        <row r="164">
          <cell r="A164">
            <v>31</v>
          </cell>
          <cell r="C164">
            <v>0</v>
          </cell>
          <cell r="E164">
            <v>4128</v>
          </cell>
          <cell r="F164">
            <v>154648</v>
          </cell>
          <cell r="G164">
            <v>689617</v>
          </cell>
          <cell r="I164">
            <v>4073145</v>
          </cell>
        </row>
        <row r="165">
          <cell r="A165">
            <v>31</v>
          </cell>
          <cell r="C165">
            <v>2</v>
          </cell>
          <cell r="E165">
            <v>31</v>
          </cell>
          <cell r="F165">
            <v>1802</v>
          </cell>
          <cell r="G165">
            <v>5138</v>
          </cell>
          <cell r="I165">
            <v>24576</v>
          </cell>
        </row>
        <row r="166">
          <cell r="A166">
            <v>31</v>
          </cell>
          <cell r="C166">
            <v>3</v>
          </cell>
          <cell r="E166">
            <v>53</v>
          </cell>
          <cell r="F166">
            <v>3081</v>
          </cell>
          <cell r="G166">
            <v>10562</v>
          </cell>
          <cell r="I166">
            <v>57059</v>
          </cell>
        </row>
        <row r="167">
          <cell r="A167">
            <v>31</v>
          </cell>
          <cell r="C167">
            <v>4</v>
          </cell>
          <cell r="E167">
            <v>38</v>
          </cell>
          <cell r="F167">
            <v>1190</v>
          </cell>
          <cell r="G167">
            <v>3431</v>
          </cell>
          <cell r="I167">
            <v>18127</v>
          </cell>
        </row>
        <row r="168">
          <cell r="A168">
            <v>31</v>
          </cell>
          <cell r="C168">
            <v>5</v>
          </cell>
          <cell r="E168">
            <v>39</v>
          </cell>
          <cell r="F168">
            <v>3809</v>
          </cell>
          <cell r="G168">
            <v>12357</v>
          </cell>
          <cell r="I168">
            <v>63549</v>
          </cell>
        </row>
        <row r="169">
          <cell r="A169">
            <v>31</v>
          </cell>
          <cell r="C169">
            <v>6</v>
          </cell>
          <cell r="E169">
            <v>46</v>
          </cell>
          <cell r="F169">
            <v>2221</v>
          </cell>
          <cell r="G169">
            <v>7580</v>
          </cell>
          <cell r="I169">
            <v>35094</v>
          </cell>
        </row>
        <row r="170">
          <cell r="A170">
            <v>31</v>
          </cell>
          <cell r="C170">
            <v>7</v>
          </cell>
          <cell r="E170">
            <v>145</v>
          </cell>
          <cell r="F170">
            <v>8297</v>
          </cell>
          <cell r="G170">
            <v>31748</v>
          </cell>
          <cell r="I170">
            <v>200771</v>
          </cell>
        </row>
        <row r="171">
          <cell r="A171">
            <v>32</v>
          </cell>
          <cell r="C171">
            <v>0</v>
          </cell>
          <cell r="E171">
            <v>9372</v>
          </cell>
          <cell r="F171">
            <v>167912</v>
          </cell>
          <cell r="G171">
            <v>663214</v>
          </cell>
          <cell r="I171">
            <v>4501303</v>
          </cell>
        </row>
        <row r="172">
          <cell r="A172">
            <v>32</v>
          </cell>
          <cell r="C172">
            <v>2</v>
          </cell>
          <cell r="E172">
            <v>38</v>
          </cell>
          <cell r="F172">
            <v>476</v>
          </cell>
        </row>
        <row r="173">
          <cell r="A173">
            <v>32</v>
          </cell>
          <cell r="C173">
            <v>3</v>
          </cell>
          <cell r="E173">
            <v>67</v>
          </cell>
          <cell r="F173">
            <v>1388</v>
          </cell>
          <cell r="G173">
            <v>4373</v>
          </cell>
          <cell r="I173">
            <v>12662</v>
          </cell>
        </row>
        <row r="174">
          <cell r="A174">
            <v>32</v>
          </cell>
          <cell r="C174">
            <v>4</v>
          </cell>
          <cell r="E174">
            <v>124</v>
          </cell>
          <cell r="F174">
            <v>1724</v>
          </cell>
          <cell r="G174">
            <v>5771</v>
          </cell>
          <cell r="I174">
            <v>37686</v>
          </cell>
        </row>
        <row r="175">
          <cell r="A175">
            <v>32</v>
          </cell>
          <cell r="C175">
            <v>5</v>
          </cell>
          <cell r="E175">
            <v>78</v>
          </cell>
          <cell r="F175">
            <v>986</v>
          </cell>
          <cell r="G175">
            <v>2521</v>
          </cell>
          <cell r="I175">
            <v>10552</v>
          </cell>
        </row>
        <row r="176">
          <cell r="A176">
            <v>32</v>
          </cell>
          <cell r="C176">
            <v>6</v>
          </cell>
          <cell r="E176">
            <v>61</v>
          </cell>
          <cell r="F176">
            <v>2190</v>
          </cell>
          <cell r="G176">
            <v>9064</v>
          </cell>
          <cell r="I176">
            <v>116734</v>
          </cell>
        </row>
        <row r="177">
          <cell r="A177">
            <v>32</v>
          </cell>
          <cell r="C177">
            <v>7</v>
          </cell>
          <cell r="E177">
            <v>167</v>
          </cell>
          <cell r="F177">
            <v>2696</v>
          </cell>
          <cell r="G177">
            <v>8699</v>
          </cell>
          <cell r="I177">
            <v>47528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ページ振り(案)"/>
      <sheetName val="単語定義"/>
      <sheetName val="H21_g用"/>
      <sheetName val="中分類_推移用"/>
      <sheetName val="食料飲料(小分類)"/>
      <sheetName val="主産業中分類(出荷額千万)"/>
      <sheetName val="1_概況～"/>
      <sheetName val="3-1～4_産業別概要 _1"/>
      <sheetName val="産業型概要_2"/>
      <sheetName val="産業別比較4"/>
      <sheetName val="4_地区別概要"/>
      <sheetName val="5-1_県における市工業"/>
      <sheetName val="青森県_産業別"/>
      <sheetName val="Sheet1"/>
      <sheetName val="産業別概要3"/>
      <sheetName val="産業別比較4 (2)"/>
      <sheetName val="5-2青森県"/>
      <sheetName val="1表(基20）"/>
      <sheetName val="2表（基全）"/>
      <sheetName val="3表"/>
      <sheetName val="4表"/>
      <sheetName val="5表（基甲）"/>
      <sheetName val="6表"/>
      <sheetName val="7表"/>
      <sheetName val="8表"/>
      <sheetName val="9表"/>
      <sheetName val="10表（基20甲）"/>
      <sheetName val="11表"/>
      <sheetName val="12表"/>
      <sheetName val="13表"/>
      <sheetName val="14表"/>
      <sheetName val="15,16表"/>
      <sheetName val="17,18表(県、各市）"/>
      <sheetName val="県提供データ"/>
      <sheetName val="青森県_市町村毎"/>
      <sheetName val="22 (m収集)"/>
      <sheetName val="青森県DB"/>
      <sheetName val="全国ﾗﾝｷﾝｸﾞ"/>
      <sheetName val="19,20,21表"/>
      <sheetName val="22表"/>
      <sheetName val="23～26表"/>
      <sheetName val="参考表1"/>
      <sheetName val="参考表2～"/>
      <sheetName val="東北20"/>
      <sheetName val="東北19"/>
      <sheetName val="参考比較2"/>
      <sheetName val="参考比較01"/>
      <sheetName val="参考比較02"/>
      <sheetName val="(ボツ)産業別概要4"/>
      <sheetName val="ボツ_参考比較03"/>
      <sheetName val="資料_参考比較03"/>
      <sheetName val="参考比較03_ver2"/>
      <sheetName val="資料_参考比較03-2"/>
      <sheetName val="資料_参考比較03用抽出データ"/>
      <sheetName val="特化係数グラフ置き場"/>
      <sheetName val="7.地区別内訳 (秘匿)"/>
      <sheetName val="1-1"/>
      <sheetName val="1-2～5"/>
      <sheetName val="1-2～5 (区分別プラン)"/>
      <sheetName val="2小分類"/>
      <sheetName val="1-1 (産業分類組替)"/>
      <sheetName val="E製造"/>
      <sheetName val="DB"/>
      <sheetName val="地図 (中心街版 (3)"/>
      <sheetName val="産業分類小分類"/>
    </sheetNames>
    <sheetDataSet>
      <sheetData sheetId="62">
        <row r="2">
          <cell r="E2" t="str">
            <v>分類№</v>
          </cell>
          <cell r="F2" t="str">
            <v>分類名</v>
          </cell>
          <cell r="G2" t="str">
            <v>略称</v>
          </cell>
        </row>
        <row r="3">
          <cell r="E3">
            <v>9</v>
          </cell>
          <cell r="F3" t="str">
            <v>食料品</v>
          </cell>
          <cell r="G3" t="str">
            <v>食料</v>
          </cell>
        </row>
        <row r="4">
          <cell r="E4">
            <v>10</v>
          </cell>
          <cell r="F4" t="str">
            <v>飲料・飼料</v>
          </cell>
          <cell r="G4" t="str">
            <v>飲料</v>
          </cell>
        </row>
        <row r="5">
          <cell r="E5">
            <v>11</v>
          </cell>
          <cell r="F5" t="str">
            <v>繊維工業</v>
          </cell>
          <cell r="G5" t="str">
            <v>繊維</v>
          </cell>
        </row>
        <row r="6">
          <cell r="E6">
            <v>12</v>
          </cell>
          <cell r="F6" t="str">
            <v>木材・木製品</v>
          </cell>
          <cell r="G6" t="str">
            <v>木材</v>
          </cell>
        </row>
        <row r="7">
          <cell r="E7">
            <v>13</v>
          </cell>
          <cell r="F7" t="str">
            <v>家具･装備品</v>
          </cell>
          <cell r="G7" t="str">
            <v>家具</v>
          </cell>
        </row>
        <row r="8">
          <cell r="E8">
            <v>14</v>
          </cell>
          <cell r="F8" t="str">
            <v>パルプ･紙</v>
          </cell>
          <cell r="G8" t="str">
            <v>紙パ</v>
          </cell>
        </row>
        <row r="9">
          <cell r="E9">
            <v>15</v>
          </cell>
          <cell r="F9" t="str">
            <v>印刷</v>
          </cell>
          <cell r="G9" t="str">
            <v>印刷</v>
          </cell>
        </row>
        <row r="10">
          <cell r="E10">
            <v>16</v>
          </cell>
          <cell r="F10" t="str">
            <v>化学工業</v>
          </cell>
          <cell r="G10" t="str">
            <v>化学</v>
          </cell>
        </row>
        <row r="11">
          <cell r="E11">
            <v>17</v>
          </cell>
          <cell r="F11" t="str">
            <v>石油・石炭</v>
          </cell>
          <cell r="G11" t="str">
            <v>石油</v>
          </cell>
        </row>
        <row r="12">
          <cell r="E12">
            <v>18</v>
          </cell>
          <cell r="F12" t="str">
            <v>プラスチック製品</v>
          </cell>
          <cell r="G12" t="str">
            <v>プラ</v>
          </cell>
        </row>
        <row r="13">
          <cell r="E13">
            <v>19</v>
          </cell>
          <cell r="F13" t="str">
            <v>ゴム製品</v>
          </cell>
          <cell r="G13" t="str">
            <v>ゴム</v>
          </cell>
        </row>
        <row r="14">
          <cell r="E14">
            <v>20</v>
          </cell>
          <cell r="F14" t="str">
            <v>なめし革・毛皮</v>
          </cell>
          <cell r="G14" t="str">
            <v>皮革</v>
          </cell>
        </row>
        <row r="15">
          <cell r="E15">
            <v>21</v>
          </cell>
          <cell r="F15" t="str">
            <v>窯業・土石</v>
          </cell>
          <cell r="G15" t="str">
            <v>窯業</v>
          </cell>
        </row>
        <row r="16">
          <cell r="E16">
            <v>22</v>
          </cell>
          <cell r="F16" t="str">
            <v>鉄鋼</v>
          </cell>
          <cell r="G16" t="str">
            <v>鉄鋼</v>
          </cell>
        </row>
        <row r="17">
          <cell r="E17">
            <v>23</v>
          </cell>
          <cell r="F17" t="str">
            <v>非鉄金属</v>
          </cell>
          <cell r="G17" t="str">
            <v>非鉄</v>
          </cell>
        </row>
        <row r="18">
          <cell r="E18">
            <v>24</v>
          </cell>
          <cell r="F18" t="str">
            <v>金属製品</v>
          </cell>
          <cell r="G18" t="str">
            <v>金属</v>
          </cell>
        </row>
        <row r="19">
          <cell r="E19">
            <v>25</v>
          </cell>
          <cell r="F19" t="str">
            <v>はん用機械</v>
          </cell>
          <cell r="G19" t="str">
            <v>は用</v>
          </cell>
        </row>
        <row r="20">
          <cell r="E20">
            <v>26</v>
          </cell>
          <cell r="F20" t="str">
            <v>生産用機械</v>
          </cell>
          <cell r="G20" t="str">
            <v>生産</v>
          </cell>
        </row>
        <row r="21">
          <cell r="E21">
            <v>27</v>
          </cell>
          <cell r="F21" t="str">
            <v>業務用機械</v>
          </cell>
          <cell r="G21" t="str">
            <v>業務</v>
          </cell>
        </row>
        <row r="22">
          <cell r="E22">
            <v>28</v>
          </cell>
          <cell r="F22" t="str">
            <v>電子部品</v>
          </cell>
          <cell r="G22" t="str">
            <v>電子</v>
          </cell>
        </row>
        <row r="23">
          <cell r="E23">
            <v>29</v>
          </cell>
          <cell r="F23" t="str">
            <v>電気機械</v>
          </cell>
          <cell r="G23" t="str">
            <v>電気</v>
          </cell>
        </row>
        <row r="24">
          <cell r="E24">
            <v>30</v>
          </cell>
          <cell r="F24" t="str">
            <v>情報通信機械</v>
          </cell>
          <cell r="G24" t="str">
            <v>情報</v>
          </cell>
        </row>
        <row r="25">
          <cell r="E25">
            <v>31</v>
          </cell>
          <cell r="F25" t="str">
            <v>輸送用機械</v>
          </cell>
          <cell r="G25" t="str">
            <v>輸送</v>
          </cell>
        </row>
        <row r="26">
          <cell r="E26">
            <v>32</v>
          </cell>
          <cell r="F26" t="str">
            <v>その他</v>
          </cell>
          <cell r="G26" t="str">
            <v>そ他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Vデータ"/>
      <sheetName val="地区毎町内毎の人口と世帯数一覧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準備名簿"/>
      <sheetName val="品目"/>
      <sheetName val="産業"/>
      <sheetName val="20加工用甲乙"/>
      <sheetName val="20加工用甲"/>
      <sheetName val="20加工用乙"/>
      <sheetName val="20加工用全数"/>
      <sheetName val="H20個票（加工）"/>
    </sheetNames>
    <sheetDataSet>
      <sheetData sheetId="0">
        <row r="2">
          <cell r="B2" t="str">
            <v>事業所番号</v>
          </cell>
          <cell r="C2" t="str">
            <v>調査区番号</v>
          </cell>
          <cell r="F2" t="str">
            <v>府県名</v>
          </cell>
          <cell r="G2" t="str">
            <v>市区郡名</v>
          </cell>
          <cell r="H2" t="str">
            <v>区町村名</v>
          </cell>
          <cell r="I2" t="str">
            <v>番地</v>
          </cell>
          <cell r="J2" t="str">
            <v>地区</v>
          </cell>
        </row>
        <row r="3">
          <cell r="B3">
            <v>1</v>
          </cell>
          <cell r="C3">
            <v>5</v>
          </cell>
          <cell r="D3">
            <v>3</v>
          </cell>
          <cell r="E3">
            <v>2</v>
          </cell>
          <cell r="F3" t="str">
            <v>青森県</v>
          </cell>
          <cell r="G3" t="str">
            <v>八戸市</v>
          </cell>
          <cell r="I3" t="str">
            <v>内丸１－１－３１</v>
          </cell>
          <cell r="J3">
            <v>1</v>
          </cell>
        </row>
        <row r="4">
          <cell r="B4">
            <v>2</v>
          </cell>
          <cell r="C4">
            <v>5</v>
          </cell>
          <cell r="D4">
            <v>2</v>
          </cell>
          <cell r="E4">
            <v>4</v>
          </cell>
          <cell r="F4" t="str">
            <v>青森県</v>
          </cell>
          <cell r="G4" t="str">
            <v>八戸市</v>
          </cell>
          <cell r="I4" t="str">
            <v>内丸１－１－２８</v>
          </cell>
          <cell r="J4">
            <v>1</v>
          </cell>
        </row>
        <row r="5">
          <cell r="B5">
            <v>3</v>
          </cell>
          <cell r="C5">
            <v>6</v>
          </cell>
          <cell r="D5">
            <v>3</v>
          </cell>
          <cell r="E5">
            <v>3</v>
          </cell>
          <cell r="F5" t="str">
            <v>青森県</v>
          </cell>
          <cell r="G5" t="str">
            <v>八戸市</v>
          </cell>
          <cell r="I5" t="str">
            <v>内丸１－３－３</v>
          </cell>
          <cell r="J5">
            <v>1</v>
          </cell>
        </row>
        <row r="6">
          <cell r="B6">
            <v>4</v>
          </cell>
          <cell r="C6">
            <v>6</v>
          </cell>
          <cell r="D6">
            <v>3</v>
          </cell>
          <cell r="E6">
            <v>2</v>
          </cell>
          <cell r="F6" t="str">
            <v>青森県</v>
          </cell>
          <cell r="G6" t="str">
            <v>八戸市</v>
          </cell>
          <cell r="I6" t="str">
            <v>内丸１－３－１６</v>
          </cell>
          <cell r="J6">
            <v>1</v>
          </cell>
        </row>
        <row r="7">
          <cell r="B7">
            <v>5</v>
          </cell>
          <cell r="C7">
            <v>8</v>
          </cell>
          <cell r="D7">
            <v>2</v>
          </cell>
          <cell r="E7">
            <v>8</v>
          </cell>
          <cell r="F7" t="str">
            <v>青森県</v>
          </cell>
          <cell r="G7" t="str">
            <v>八戸市</v>
          </cell>
          <cell r="I7" t="str">
            <v>柏崎１－７－２２</v>
          </cell>
          <cell r="J7">
            <v>4</v>
          </cell>
        </row>
        <row r="8">
          <cell r="B8">
            <v>6</v>
          </cell>
          <cell r="C8">
            <v>9</v>
          </cell>
          <cell r="D8">
            <v>2</v>
          </cell>
          <cell r="E8">
            <v>4</v>
          </cell>
          <cell r="F8" t="str">
            <v>青森県</v>
          </cell>
          <cell r="G8" t="str">
            <v>八戸市</v>
          </cell>
          <cell r="I8" t="str">
            <v>内丸２－１－１１</v>
          </cell>
          <cell r="J8">
            <v>1</v>
          </cell>
        </row>
        <row r="9">
          <cell r="B9">
            <v>8</v>
          </cell>
          <cell r="C9">
            <v>5</v>
          </cell>
          <cell r="D9">
            <v>2</v>
          </cell>
          <cell r="E9">
            <v>8</v>
          </cell>
          <cell r="F9" t="str">
            <v>青森県</v>
          </cell>
          <cell r="G9" t="str">
            <v>八戸市</v>
          </cell>
          <cell r="I9" t="str">
            <v>内丸１－１－３</v>
          </cell>
          <cell r="J9">
            <v>1</v>
          </cell>
        </row>
        <row r="10">
          <cell r="B10">
            <v>10</v>
          </cell>
          <cell r="C10">
            <v>35</v>
          </cell>
          <cell r="D10">
            <v>2</v>
          </cell>
          <cell r="E10">
            <v>15</v>
          </cell>
          <cell r="F10" t="str">
            <v>青森県</v>
          </cell>
          <cell r="G10" t="str">
            <v>八戸市</v>
          </cell>
          <cell r="I10" t="str">
            <v>八日町１</v>
          </cell>
          <cell r="J10">
            <v>1</v>
          </cell>
        </row>
        <row r="11">
          <cell r="B11">
            <v>11</v>
          </cell>
          <cell r="C11">
            <v>37</v>
          </cell>
          <cell r="D11">
            <v>3</v>
          </cell>
          <cell r="E11">
            <v>2</v>
          </cell>
          <cell r="F11" t="str">
            <v>青森県</v>
          </cell>
          <cell r="G11" t="str">
            <v>八戸市</v>
          </cell>
          <cell r="I11" t="str">
            <v>朔日町１８</v>
          </cell>
          <cell r="J11">
            <v>1</v>
          </cell>
        </row>
        <row r="12">
          <cell r="B12">
            <v>12</v>
          </cell>
          <cell r="C12">
            <v>38</v>
          </cell>
          <cell r="D12">
            <v>2</v>
          </cell>
          <cell r="E12">
            <v>7</v>
          </cell>
          <cell r="F12" t="str">
            <v>青森県</v>
          </cell>
          <cell r="G12" t="str">
            <v>八戸市</v>
          </cell>
          <cell r="I12" t="str">
            <v>十八日町２１</v>
          </cell>
          <cell r="J12">
            <v>1</v>
          </cell>
        </row>
        <row r="13">
          <cell r="B13">
            <v>13</v>
          </cell>
          <cell r="C13">
            <v>40</v>
          </cell>
          <cell r="D13">
            <v>1</v>
          </cell>
          <cell r="E13">
            <v>132</v>
          </cell>
          <cell r="F13" t="str">
            <v>青森県</v>
          </cell>
          <cell r="G13" t="str">
            <v>八戸市</v>
          </cell>
          <cell r="I13" t="str">
            <v>常海町１６</v>
          </cell>
          <cell r="J13">
            <v>1</v>
          </cell>
        </row>
        <row r="14">
          <cell r="B14">
            <v>14</v>
          </cell>
          <cell r="C14">
            <v>61</v>
          </cell>
          <cell r="D14">
            <v>3</v>
          </cell>
          <cell r="E14">
            <v>2</v>
          </cell>
          <cell r="F14" t="str">
            <v>青森県</v>
          </cell>
          <cell r="G14" t="str">
            <v>八戸市</v>
          </cell>
          <cell r="I14" t="str">
            <v>柏崎１－１２－１５</v>
          </cell>
          <cell r="J14">
            <v>4</v>
          </cell>
        </row>
        <row r="15">
          <cell r="B15">
            <v>15</v>
          </cell>
          <cell r="C15">
            <v>62</v>
          </cell>
          <cell r="D15">
            <v>2</v>
          </cell>
          <cell r="E15">
            <v>12</v>
          </cell>
          <cell r="F15" t="str">
            <v>青森県</v>
          </cell>
          <cell r="G15" t="str">
            <v>八戸市</v>
          </cell>
          <cell r="I15" t="str">
            <v>柏崎４－１－５</v>
          </cell>
          <cell r="J15">
            <v>4</v>
          </cell>
        </row>
        <row r="16">
          <cell r="B16">
            <v>16</v>
          </cell>
          <cell r="C16">
            <v>62</v>
          </cell>
          <cell r="D16">
            <v>2</v>
          </cell>
          <cell r="E16">
            <v>4</v>
          </cell>
          <cell r="F16" t="str">
            <v>青森県</v>
          </cell>
          <cell r="G16" t="str">
            <v>八戸市</v>
          </cell>
          <cell r="I16" t="str">
            <v>柏崎４－１５－３</v>
          </cell>
          <cell r="J16">
            <v>4</v>
          </cell>
        </row>
        <row r="17">
          <cell r="B17">
            <v>17</v>
          </cell>
          <cell r="C17">
            <v>63</v>
          </cell>
          <cell r="D17">
            <v>2</v>
          </cell>
          <cell r="E17">
            <v>4</v>
          </cell>
          <cell r="F17" t="str">
            <v>青森県</v>
          </cell>
          <cell r="G17" t="str">
            <v>八戸市</v>
          </cell>
          <cell r="I17" t="str">
            <v>柏崎４－１４－３０</v>
          </cell>
          <cell r="J17">
            <v>4</v>
          </cell>
        </row>
        <row r="18">
          <cell r="B18">
            <v>18</v>
          </cell>
          <cell r="C18">
            <v>64</v>
          </cell>
          <cell r="D18">
            <v>2</v>
          </cell>
          <cell r="E18">
            <v>13</v>
          </cell>
          <cell r="F18" t="str">
            <v>青森県</v>
          </cell>
          <cell r="G18" t="str">
            <v>八戸市</v>
          </cell>
          <cell r="I18" t="str">
            <v>柏崎５－４－４</v>
          </cell>
          <cell r="J18">
            <v>4</v>
          </cell>
        </row>
        <row r="19">
          <cell r="B19">
            <v>19</v>
          </cell>
          <cell r="C19">
            <v>65</v>
          </cell>
          <cell r="D19">
            <v>2</v>
          </cell>
          <cell r="E19">
            <v>7</v>
          </cell>
          <cell r="F19" t="str">
            <v>青森県</v>
          </cell>
          <cell r="G19" t="str">
            <v>八戸市</v>
          </cell>
          <cell r="I19" t="str">
            <v>柏崎５－５－９</v>
          </cell>
          <cell r="J19">
            <v>4</v>
          </cell>
        </row>
        <row r="20">
          <cell r="B20">
            <v>20</v>
          </cell>
          <cell r="C20">
            <v>66</v>
          </cell>
          <cell r="D20">
            <v>3</v>
          </cell>
          <cell r="E20">
            <v>3</v>
          </cell>
          <cell r="F20" t="str">
            <v>青森県</v>
          </cell>
          <cell r="G20" t="str">
            <v>八戸市</v>
          </cell>
          <cell r="I20" t="str">
            <v>小中野１－３－３０吉田ビル</v>
          </cell>
          <cell r="J20">
            <v>3</v>
          </cell>
        </row>
        <row r="21">
          <cell r="B21">
            <v>22</v>
          </cell>
          <cell r="C21">
            <v>67</v>
          </cell>
          <cell r="D21">
            <v>2</v>
          </cell>
          <cell r="E21">
            <v>4</v>
          </cell>
          <cell r="F21" t="str">
            <v>青森県</v>
          </cell>
          <cell r="G21" t="str">
            <v>八戸市</v>
          </cell>
          <cell r="I21" t="str">
            <v>小中野１－４－３７</v>
          </cell>
          <cell r="J21">
            <v>3</v>
          </cell>
        </row>
        <row r="22">
          <cell r="B22">
            <v>23</v>
          </cell>
          <cell r="C22">
            <v>69</v>
          </cell>
          <cell r="D22">
            <v>2</v>
          </cell>
          <cell r="E22">
            <v>5</v>
          </cell>
          <cell r="F22" t="str">
            <v>青森県</v>
          </cell>
          <cell r="G22" t="str">
            <v>八戸市</v>
          </cell>
          <cell r="I22" t="str">
            <v>柏崎６－１４－８</v>
          </cell>
          <cell r="J22">
            <v>4</v>
          </cell>
        </row>
        <row r="23">
          <cell r="B23">
            <v>25</v>
          </cell>
          <cell r="C23">
            <v>69</v>
          </cell>
          <cell r="D23">
            <v>2</v>
          </cell>
          <cell r="E23">
            <v>10</v>
          </cell>
          <cell r="F23" t="str">
            <v>青森県</v>
          </cell>
          <cell r="G23" t="str">
            <v>八戸市</v>
          </cell>
          <cell r="I23" t="str">
            <v>柏崎６－２２－４</v>
          </cell>
          <cell r="J23">
            <v>4</v>
          </cell>
        </row>
        <row r="24">
          <cell r="B24">
            <v>28</v>
          </cell>
          <cell r="C24">
            <v>75</v>
          </cell>
          <cell r="D24">
            <v>2</v>
          </cell>
          <cell r="E24">
            <v>5</v>
          </cell>
          <cell r="F24" t="str">
            <v>青森県</v>
          </cell>
          <cell r="G24" t="str">
            <v>八戸市</v>
          </cell>
          <cell r="I24" t="str">
            <v>青葉２－９－５</v>
          </cell>
          <cell r="J24">
            <v>4</v>
          </cell>
        </row>
        <row r="25">
          <cell r="B25">
            <v>29</v>
          </cell>
          <cell r="C25">
            <v>76</v>
          </cell>
          <cell r="D25">
            <v>3</v>
          </cell>
          <cell r="E25">
            <v>2</v>
          </cell>
          <cell r="F25" t="str">
            <v>青森県</v>
          </cell>
          <cell r="G25" t="str">
            <v>八戸市</v>
          </cell>
          <cell r="I25" t="str">
            <v>青葉１－９－３０</v>
          </cell>
          <cell r="J25">
            <v>4</v>
          </cell>
        </row>
        <row r="26">
          <cell r="B26">
            <v>30</v>
          </cell>
          <cell r="C26">
            <v>79</v>
          </cell>
          <cell r="D26">
            <v>2</v>
          </cell>
          <cell r="E26">
            <v>13</v>
          </cell>
          <cell r="F26" t="str">
            <v>青森県</v>
          </cell>
          <cell r="G26" t="str">
            <v>八戸市</v>
          </cell>
          <cell r="I26" t="str">
            <v>青葉２－１１－１９</v>
          </cell>
          <cell r="J26">
            <v>4</v>
          </cell>
        </row>
        <row r="27">
          <cell r="B27">
            <v>31</v>
          </cell>
          <cell r="C27">
            <v>81</v>
          </cell>
          <cell r="D27">
            <v>3</v>
          </cell>
          <cell r="E27">
            <v>2</v>
          </cell>
          <cell r="F27" t="str">
            <v>青森県</v>
          </cell>
          <cell r="G27" t="str">
            <v>八戸市</v>
          </cell>
          <cell r="I27" t="str">
            <v>諏訪３－８－１６</v>
          </cell>
          <cell r="J27">
            <v>3</v>
          </cell>
        </row>
        <row r="28">
          <cell r="B28">
            <v>32</v>
          </cell>
          <cell r="C28">
            <v>81</v>
          </cell>
          <cell r="D28">
            <v>3</v>
          </cell>
          <cell r="E28">
            <v>3</v>
          </cell>
          <cell r="F28" t="str">
            <v>青森県</v>
          </cell>
          <cell r="G28" t="str">
            <v>八戸市</v>
          </cell>
          <cell r="I28" t="str">
            <v>諏訪３－１８－１１</v>
          </cell>
          <cell r="J28">
            <v>3</v>
          </cell>
        </row>
        <row r="29">
          <cell r="B29">
            <v>34</v>
          </cell>
          <cell r="C29">
            <v>83</v>
          </cell>
          <cell r="D29">
            <v>3</v>
          </cell>
          <cell r="E29">
            <v>2</v>
          </cell>
          <cell r="F29" t="str">
            <v>青森県</v>
          </cell>
          <cell r="G29" t="str">
            <v>八戸市</v>
          </cell>
          <cell r="I29" t="str">
            <v>青葉３－８－２</v>
          </cell>
          <cell r="J29">
            <v>4</v>
          </cell>
        </row>
        <row r="30">
          <cell r="B30">
            <v>35</v>
          </cell>
          <cell r="C30">
            <v>84</v>
          </cell>
          <cell r="D30">
            <v>2</v>
          </cell>
          <cell r="E30">
            <v>5</v>
          </cell>
          <cell r="F30" t="str">
            <v>青森県</v>
          </cell>
          <cell r="G30" t="str">
            <v>八戸市</v>
          </cell>
          <cell r="I30" t="str">
            <v>青葉３－４－５</v>
          </cell>
          <cell r="J30">
            <v>4</v>
          </cell>
        </row>
        <row r="31">
          <cell r="B31">
            <v>36</v>
          </cell>
          <cell r="C31">
            <v>84</v>
          </cell>
          <cell r="D31">
            <v>3</v>
          </cell>
          <cell r="E31">
            <v>1</v>
          </cell>
          <cell r="F31" t="str">
            <v>青森県</v>
          </cell>
          <cell r="G31" t="str">
            <v>八戸市</v>
          </cell>
          <cell r="I31" t="str">
            <v>青葉３－５－１８</v>
          </cell>
          <cell r="J31">
            <v>4</v>
          </cell>
        </row>
        <row r="32">
          <cell r="B32">
            <v>37</v>
          </cell>
          <cell r="C32">
            <v>89</v>
          </cell>
          <cell r="D32">
            <v>3</v>
          </cell>
          <cell r="E32">
            <v>1</v>
          </cell>
          <cell r="F32" t="str">
            <v>青森県</v>
          </cell>
          <cell r="G32" t="str">
            <v>八戸市</v>
          </cell>
          <cell r="I32" t="str">
            <v>南類家３－１０－９</v>
          </cell>
          <cell r="J32">
            <v>5</v>
          </cell>
        </row>
        <row r="33">
          <cell r="B33">
            <v>38</v>
          </cell>
          <cell r="C33">
            <v>90</v>
          </cell>
          <cell r="D33">
            <v>2</v>
          </cell>
          <cell r="E33">
            <v>21</v>
          </cell>
          <cell r="F33" t="str">
            <v>青森県</v>
          </cell>
          <cell r="G33" t="str">
            <v>八戸市</v>
          </cell>
          <cell r="I33" t="str">
            <v>南類家１－１１－３</v>
          </cell>
          <cell r="J33">
            <v>5</v>
          </cell>
        </row>
        <row r="34">
          <cell r="B34">
            <v>39</v>
          </cell>
          <cell r="C34">
            <v>90</v>
          </cell>
          <cell r="D34">
            <v>3</v>
          </cell>
          <cell r="E34">
            <v>1</v>
          </cell>
          <cell r="F34" t="str">
            <v>青森県</v>
          </cell>
          <cell r="G34" t="str">
            <v>八戸市</v>
          </cell>
          <cell r="I34" t="str">
            <v>南類家１－１－１７</v>
          </cell>
          <cell r="J34">
            <v>5</v>
          </cell>
        </row>
        <row r="35">
          <cell r="B35">
            <v>40</v>
          </cell>
          <cell r="C35">
            <v>91</v>
          </cell>
          <cell r="D35">
            <v>3</v>
          </cell>
          <cell r="E35">
            <v>3</v>
          </cell>
          <cell r="F35" t="str">
            <v>青森県</v>
          </cell>
          <cell r="G35" t="str">
            <v>八戸市</v>
          </cell>
          <cell r="I35" t="str">
            <v>田向檀ノ平１－４</v>
          </cell>
          <cell r="J35">
            <v>5</v>
          </cell>
        </row>
        <row r="36">
          <cell r="B36">
            <v>41</v>
          </cell>
          <cell r="C36">
            <v>273</v>
          </cell>
          <cell r="D36">
            <v>3</v>
          </cell>
          <cell r="E36">
            <v>3</v>
          </cell>
          <cell r="F36" t="str">
            <v>青森県</v>
          </cell>
          <cell r="G36" t="str">
            <v>八戸市</v>
          </cell>
          <cell r="I36" t="str">
            <v>櫛引字井ヶ月１－１</v>
          </cell>
          <cell r="J36">
            <v>14</v>
          </cell>
        </row>
        <row r="37">
          <cell r="B37">
            <v>42</v>
          </cell>
          <cell r="C37">
            <v>92</v>
          </cell>
          <cell r="D37">
            <v>2</v>
          </cell>
          <cell r="E37">
            <v>13</v>
          </cell>
          <cell r="F37" t="str">
            <v>青森県</v>
          </cell>
          <cell r="G37" t="str">
            <v>八戸市</v>
          </cell>
          <cell r="I37" t="str">
            <v>石手洗上平１４－１</v>
          </cell>
          <cell r="J37">
            <v>5</v>
          </cell>
        </row>
        <row r="38">
          <cell r="B38">
            <v>43</v>
          </cell>
          <cell r="C38">
            <v>92</v>
          </cell>
          <cell r="D38">
            <v>3</v>
          </cell>
          <cell r="E38">
            <v>3</v>
          </cell>
          <cell r="F38" t="str">
            <v>青森県</v>
          </cell>
          <cell r="G38" t="str">
            <v>八戸市</v>
          </cell>
          <cell r="I38" t="str">
            <v>石手洗上石手洗２３－８</v>
          </cell>
          <cell r="J38">
            <v>5</v>
          </cell>
        </row>
        <row r="39">
          <cell r="B39">
            <v>44</v>
          </cell>
          <cell r="C39">
            <v>92</v>
          </cell>
          <cell r="D39">
            <v>3</v>
          </cell>
          <cell r="E39">
            <v>2</v>
          </cell>
          <cell r="F39" t="str">
            <v>青森県</v>
          </cell>
          <cell r="G39" t="str">
            <v>八戸市</v>
          </cell>
          <cell r="I39" t="str">
            <v>石手洗泉筋２７</v>
          </cell>
          <cell r="J39">
            <v>5</v>
          </cell>
        </row>
        <row r="40">
          <cell r="B40">
            <v>45</v>
          </cell>
          <cell r="C40">
            <v>92</v>
          </cell>
          <cell r="D40">
            <v>3</v>
          </cell>
          <cell r="E40">
            <v>1</v>
          </cell>
          <cell r="F40" t="str">
            <v>青森県</v>
          </cell>
          <cell r="G40" t="str">
            <v>八戸市</v>
          </cell>
          <cell r="I40" t="str">
            <v>石手洗上石手洗２１－２</v>
          </cell>
          <cell r="J40">
            <v>5</v>
          </cell>
        </row>
        <row r="41">
          <cell r="B41">
            <v>46</v>
          </cell>
          <cell r="C41">
            <v>94</v>
          </cell>
          <cell r="D41">
            <v>2</v>
          </cell>
          <cell r="E41">
            <v>21</v>
          </cell>
          <cell r="F41" t="str">
            <v>青森県</v>
          </cell>
          <cell r="G41" t="str">
            <v>八戸市</v>
          </cell>
          <cell r="I41" t="str">
            <v>柏崎２－２－１８</v>
          </cell>
          <cell r="J41">
            <v>4</v>
          </cell>
        </row>
        <row r="42">
          <cell r="B42">
            <v>47</v>
          </cell>
          <cell r="C42">
            <v>96</v>
          </cell>
          <cell r="D42">
            <v>2</v>
          </cell>
          <cell r="E42">
            <v>10</v>
          </cell>
          <cell r="F42" t="str">
            <v>青森県</v>
          </cell>
          <cell r="G42" t="str">
            <v>八戸市</v>
          </cell>
          <cell r="I42" t="str">
            <v>類家１－４－３３</v>
          </cell>
          <cell r="J42">
            <v>4</v>
          </cell>
        </row>
        <row r="43">
          <cell r="B43">
            <v>48</v>
          </cell>
          <cell r="C43">
            <v>96</v>
          </cell>
          <cell r="D43">
            <v>3</v>
          </cell>
          <cell r="E43">
            <v>1</v>
          </cell>
          <cell r="F43" t="str">
            <v>青森県</v>
          </cell>
          <cell r="G43" t="str">
            <v>八戸市</v>
          </cell>
          <cell r="I43" t="str">
            <v>類家１－１－２２</v>
          </cell>
          <cell r="J43">
            <v>4</v>
          </cell>
        </row>
        <row r="44">
          <cell r="B44">
            <v>49</v>
          </cell>
          <cell r="C44">
            <v>98</v>
          </cell>
          <cell r="D44">
            <v>3</v>
          </cell>
          <cell r="E44">
            <v>3</v>
          </cell>
          <cell r="F44" t="str">
            <v>青森県</v>
          </cell>
          <cell r="G44" t="str">
            <v>八戸市</v>
          </cell>
          <cell r="I44" t="str">
            <v>類家堤田１５</v>
          </cell>
          <cell r="J44">
            <v>1</v>
          </cell>
        </row>
        <row r="45">
          <cell r="B45">
            <v>50</v>
          </cell>
          <cell r="C45">
            <v>106</v>
          </cell>
          <cell r="D45">
            <v>3</v>
          </cell>
          <cell r="E45">
            <v>1</v>
          </cell>
          <cell r="F45" t="str">
            <v>青森県</v>
          </cell>
          <cell r="G45" t="str">
            <v>八戸市</v>
          </cell>
          <cell r="I45" t="str">
            <v>吹上１－１４－５３</v>
          </cell>
          <cell r="J45">
            <v>5</v>
          </cell>
        </row>
        <row r="46">
          <cell r="B46">
            <v>51</v>
          </cell>
          <cell r="C46">
            <v>106</v>
          </cell>
          <cell r="D46">
            <v>3</v>
          </cell>
          <cell r="E46">
            <v>1</v>
          </cell>
          <cell r="F46" t="str">
            <v>青森県</v>
          </cell>
          <cell r="G46" t="str">
            <v>八戸市</v>
          </cell>
          <cell r="I46" t="str">
            <v>類家２－９－１４</v>
          </cell>
          <cell r="J46">
            <v>4</v>
          </cell>
        </row>
        <row r="47">
          <cell r="B47">
            <v>52</v>
          </cell>
          <cell r="C47">
            <v>107</v>
          </cell>
          <cell r="D47">
            <v>3</v>
          </cell>
          <cell r="E47">
            <v>1</v>
          </cell>
          <cell r="F47" t="str">
            <v>青森県</v>
          </cell>
          <cell r="G47" t="str">
            <v>八戸市</v>
          </cell>
          <cell r="I47" t="str">
            <v>吹上１－１１－４</v>
          </cell>
          <cell r="J47">
            <v>5</v>
          </cell>
        </row>
        <row r="48">
          <cell r="B48">
            <v>53</v>
          </cell>
          <cell r="C48">
            <v>107</v>
          </cell>
          <cell r="D48">
            <v>2</v>
          </cell>
          <cell r="E48">
            <v>10</v>
          </cell>
          <cell r="F48" t="str">
            <v>青森県</v>
          </cell>
          <cell r="G48" t="str">
            <v>八戸市</v>
          </cell>
          <cell r="I48" t="str">
            <v>吹上１－１１－８</v>
          </cell>
          <cell r="J48">
            <v>5</v>
          </cell>
        </row>
        <row r="49">
          <cell r="B49">
            <v>54</v>
          </cell>
          <cell r="C49">
            <v>107</v>
          </cell>
          <cell r="D49">
            <v>3</v>
          </cell>
          <cell r="E49">
            <v>2</v>
          </cell>
          <cell r="F49" t="str">
            <v>青森県</v>
          </cell>
          <cell r="G49" t="str">
            <v>八戸市</v>
          </cell>
          <cell r="I49" t="str">
            <v>吹上１－１１－２４</v>
          </cell>
          <cell r="J49">
            <v>5</v>
          </cell>
        </row>
        <row r="50">
          <cell r="B50">
            <v>55</v>
          </cell>
          <cell r="C50">
            <v>108</v>
          </cell>
          <cell r="D50">
            <v>2</v>
          </cell>
          <cell r="E50">
            <v>5</v>
          </cell>
          <cell r="F50" t="str">
            <v>青森県</v>
          </cell>
          <cell r="G50" t="str">
            <v>八戸市</v>
          </cell>
          <cell r="I50" t="str">
            <v>類家縄手下１－８</v>
          </cell>
          <cell r="J50">
            <v>1</v>
          </cell>
        </row>
        <row r="51">
          <cell r="B51">
            <v>56</v>
          </cell>
          <cell r="C51">
            <v>108</v>
          </cell>
          <cell r="D51">
            <v>2</v>
          </cell>
          <cell r="E51">
            <v>4</v>
          </cell>
          <cell r="F51" t="str">
            <v>青森県</v>
          </cell>
          <cell r="G51" t="str">
            <v>八戸市</v>
          </cell>
          <cell r="I51" t="str">
            <v>類家縄手下１</v>
          </cell>
          <cell r="J51">
            <v>1</v>
          </cell>
        </row>
        <row r="52">
          <cell r="B52">
            <v>57</v>
          </cell>
          <cell r="C52">
            <v>108</v>
          </cell>
          <cell r="D52">
            <v>3</v>
          </cell>
          <cell r="E52">
            <v>2</v>
          </cell>
          <cell r="F52" t="str">
            <v>青森県</v>
          </cell>
          <cell r="G52" t="str">
            <v>八戸市</v>
          </cell>
          <cell r="I52" t="str">
            <v>吹上３－５－３５</v>
          </cell>
          <cell r="J52">
            <v>5</v>
          </cell>
        </row>
        <row r="53">
          <cell r="B53">
            <v>59</v>
          </cell>
          <cell r="C53">
            <v>109</v>
          </cell>
          <cell r="D53">
            <v>2</v>
          </cell>
          <cell r="E53">
            <v>4</v>
          </cell>
          <cell r="F53" t="str">
            <v>青森県</v>
          </cell>
          <cell r="G53" t="str">
            <v>八戸市</v>
          </cell>
          <cell r="I53" t="str">
            <v>吹上３－５－１４</v>
          </cell>
          <cell r="J53">
            <v>5</v>
          </cell>
        </row>
        <row r="54">
          <cell r="B54">
            <v>60</v>
          </cell>
          <cell r="C54">
            <v>109</v>
          </cell>
          <cell r="D54">
            <v>3</v>
          </cell>
          <cell r="E54">
            <v>2</v>
          </cell>
          <cell r="F54" t="str">
            <v>青森県</v>
          </cell>
          <cell r="G54" t="str">
            <v>八戸市</v>
          </cell>
          <cell r="I54" t="str">
            <v>吹上３－５－３９</v>
          </cell>
          <cell r="J54">
            <v>5</v>
          </cell>
        </row>
        <row r="55">
          <cell r="B55">
            <v>61</v>
          </cell>
          <cell r="C55">
            <v>110</v>
          </cell>
          <cell r="D55">
            <v>3</v>
          </cell>
          <cell r="E55">
            <v>2</v>
          </cell>
          <cell r="F55" t="str">
            <v>青森県</v>
          </cell>
          <cell r="G55" t="str">
            <v>八戸市</v>
          </cell>
          <cell r="I55" t="str">
            <v>吹上５－３－２１</v>
          </cell>
          <cell r="J55">
            <v>5</v>
          </cell>
        </row>
        <row r="56">
          <cell r="B56">
            <v>62</v>
          </cell>
          <cell r="C56">
            <v>110</v>
          </cell>
          <cell r="D56">
            <v>3</v>
          </cell>
          <cell r="E56">
            <v>1</v>
          </cell>
          <cell r="F56" t="str">
            <v>青森県</v>
          </cell>
          <cell r="G56" t="str">
            <v>八戸市</v>
          </cell>
          <cell r="I56" t="str">
            <v>吹上２－２－３</v>
          </cell>
          <cell r="J56">
            <v>5</v>
          </cell>
        </row>
        <row r="57">
          <cell r="B57">
            <v>64</v>
          </cell>
          <cell r="C57">
            <v>114</v>
          </cell>
          <cell r="D57">
            <v>3</v>
          </cell>
          <cell r="E57">
            <v>3</v>
          </cell>
          <cell r="F57" t="str">
            <v>青森県</v>
          </cell>
          <cell r="G57" t="str">
            <v>八戸市</v>
          </cell>
          <cell r="I57" t="str">
            <v>吹上６－３－８３</v>
          </cell>
          <cell r="J57">
            <v>5</v>
          </cell>
        </row>
        <row r="58">
          <cell r="B58">
            <v>65</v>
          </cell>
          <cell r="C58">
            <v>115</v>
          </cell>
          <cell r="D58">
            <v>3</v>
          </cell>
          <cell r="E58">
            <v>1</v>
          </cell>
          <cell r="F58" t="str">
            <v>青森県</v>
          </cell>
          <cell r="G58" t="str">
            <v>八戸市</v>
          </cell>
          <cell r="I58" t="str">
            <v>吹上５－２－２５</v>
          </cell>
          <cell r="J58">
            <v>5</v>
          </cell>
        </row>
        <row r="59">
          <cell r="B59">
            <v>66</v>
          </cell>
          <cell r="C59">
            <v>115</v>
          </cell>
          <cell r="D59">
            <v>3</v>
          </cell>
          <cell r="E59">
            <v>2</v>
          </cell>
          <cell r="F59" t="str">
            <v>青森県</v>
          </cell>
          <cell r="G59" t="str">
            <v>八戸市</v>
          </cell>
          <cell r="I59" t="str">
            <v>吹上５－３－１９</v>
          </cell>
          <cell r="J59">
            <v>5</v>
          </cell>
        </row>
        <row r="60">
          <cell r="B60">
            <v>67</v>
          </cell>
          <cell r="C60">
            <v>120</v>
          </cell>
          <cell r="D60">
            <v>3</v>
          </cell>
          <cell r="E60">
            <v>3</v>
          </cell>
          <cell r="F60" t="str">
            <v>青森県</v>
          </cell>
          <cell r="G60" t="str">
            <v>八戸市</v>
          </cell>
          <cell r="I60" t="str">
            <v>糠塚大開９－２</v>
          </cell>
          <cell r="J60">
            <v>6</v>
          </cell>
        </row>
        <row r="61">
          <cell r="B61">
            <v>68</v>
          </cell>
          <cell r="C61">
            <v>411</v>
          </cell>
          <cell r="D61">
            <v>2</v>
          </cell>
          <cell r="E61">
            <v>6</v>
          </cell>
          <cell r="F61" t="str">
            <v>青森県</v>
          </cell>
          <cell r="G61" t="str">
            <v>八戸市</v>
          </cell>
          <cell r="I61" t="str">
            <v>尻内町下毛合清１－３</v>
          </cell>
          <cell r="J61">
            <v>12</v>
          </cell>
        </row>
        <row r="62">
          <cell r="B62">
            <v>69</v>
          </cell>
          <cell r="C62">
            <v>124</v>
          </cell>
          <cell r="D62">
            <v>3</v>
          </cell>
          <cell r="E62">
            <v>1</v>
          </cell>
          <cell r="F62" t="str">
            <v>青森県</v>
          </cell>
          <cell r="G62" t="str">
            <v>八戸市</v>
          </cell>
          <cell r="I62" t="str">
            <v>長者３－９－１５</v>
          </cell>
          <cell r="J62">
            <v>6</v>
          </cell>
        </row>
        <row r="63">
          <cell r="B63">
            <v>70</v>
          </cell>
          <cell r="C63">
            <v>129</v>
          </cell>
          <cell r="D63">
            <v>2</v>
          </cell>
          <cell r="E63">
            <v>6</v>
          </cell>
          <cell r="F63" t="str">
            <v>青森県</v>
          </cell>
          <cell r="G63" t="str">
            <v>八戸市</v>
          </cell>
          <cell r="I63" t="str">
            <v>二十三日町２６</v>
          </cell>
          <cell r="J63">
            <v>1</v>
          </cell>
        </row>
        <row r="64">
          <cell r="B64">
            <v>71</v>
          </cell>
          <cell r="C64">
            <v>130</v>
          </cell>
          <cell r="D64">
            <v>2</v>
          </cell>
          <cell r="E64">
            <v>8</v>
          </cell>
          <cell r="F64" t="str">
            <v>青森県</v>
          </cell>
          <cell r="G64" t="str">
            <v>八戸市</v>
          </cell>
          <cell r="I64" t="str">
            <v>廿六日町１２－１</v>
          </cell>
          <cell r="J64">
            <v>1</v>
          </cell>
        </row>
        <row r="65">
          <cell r="B65">
            <v>72</v>
          </cell>
          <cell r="C65">
            <v>132</v>
          </cell>
          <cell r="D65">
            <v>2</v>
          </cell>
          <cell r="E65">
            <v>6</v>
          </cell>
          <cell r="F65" t="str">
            <v>青森県</v>
          </cell>
          <cell r="G65" t="str">
            <v>八戸市</v>
          </cell>
          <cell r="I65" t="str">
            <v>糠塚古常泉下１５－８</v>
          </cell>
          <cell r="J65">
            <v>6</v>
          </cell>
        </row>
        <row r="66">
          <cell r="B66">
            <v>73</v>
          </cell>
          <cell r="C66">
            <v>133</v>
          </cell>
          <cell r="D66">
            <v>2</v>
          </cell>
          <cell r="E66">
            <v>6</v>
          </cell>
          <cell r="F66" t="str">
            <v>青森県</v>
          </cell>
          <cell r="G66" t="str">
            <v>八戸市</v>
          </cell>
          <cell r="I66" t="str">
            <v>鍛冶町５５</v>
          </cell>
          <cell r="J66">
            <v>1</v>
          </cell>
        </row>
        <row r="67">
          <cell r="B67">
            <v>74</v>
          </cell>
          <cell r="C67">
            <v>133</v>
          </cell>
          <cell r="D67">
            <v>3</v>
          </cell>
          <cell r="E67">
            <v>1</v>
          </cell>
          <cell r="F67" t="str">
            <v>青森県</v>
          </cell>
          <cell r="G67" t="str">
            <v>八戸市</v>
          </cell>
          <cell r="I67" t="str">
            <v>鍛冶町３５</v>
          </cell>
          <cell r="J67">
            <v>1</v>
          </cell>
        </row>
        <row r="68">
          <cell r="B68">
            <v>75</v>
          </cell>
          <cell r="C68">
            <v>135</v>
          </cell>
          <cell r="D68">
            <v>3</v>
          </cell>
          <cell r="E68">
            <v>3</v>
          </cell>
          <cell r="F68" t="str">
            <v>青森県</v>
          </cell>
          <cell r="G68" t="str">
            <v>八戸市</v>
          </cell>
          <cell r="I68" t="str">
            <v>糠塚平中３４</v>
          </cell>
          <cell r="J68">
            <v>6</v>
          </cell>
        </row>
        <row r="69">
          <cell r="B69">
            <v>76</v>
          </cell>
          <cell r="C69">
            <v>466</v>
          </cell>
          <cell r="D69">
            <v>2</v>
          </cell>
          <cell r="E69">
            <v>15</v>
          </cell>
          <cell r="F69" t="str">
            <v>青森県</v>
          </cell>
          <cell r="G69" t="str">
            <v>八戸市</v>
          </cell>
          <cell r="I69" t="str">
            <v>北白山台２－１２－９</v>
          </cell>
          <cell r="J69">
            <v>10</v>
          </cell>
        </row>
        <row r="70">
          <cell r="B70">
            <v>77</v>
          </cell>
          <cell r="C70">
            <v>136</v>
          </cell>
          <cell r="D70">
            <v>2</v>
          </cell>
          <cell r="E70">
            <v>4</v>
          </cell>
          <cell r="F70" t="str">
            <v>青森県</v>
          </cell>
          <cell r="G70" t="str">
            <v>八戸市</v>
          </cell>
          <cell r="I70" t="str">
            <v>常番町１２</v>
          </cell>
          <cell r="J70">
            <v>1</v>
          </cell>
        </row>
        <row r="71">
          <cell r="B71">
            <v>78</v>
          </cell>
          <cell r="C71">
            <v>137</v>
          </cell>
          <cell r="D71">
            <v>2</v>
          </cell>
          <cell r="E71">
            <v>12</v>
          </cell>
          <cell r="F71" t="str">
            <v>青森県</v>
          </cell>
          <cell r="G71" t="str">
            <v>八戸市</v>
          </cell>
          <cell r="I71" t="str">
            <v>新荒町１４</v>
          </cell>
          <cell r="J71">
            <v>1</v>
          </cell>
        </row>
        <row r="72">
          <cell r="B72">
            <v>79</v>
          </cell>
          <cell r="C72">
            <v>138</v>
          </cell>
          <cell r="D72">
            <v>3</v>
          </cell>
          <cell r="E72">
            <v>1</v>
          </cell>
          <cell r="F72" t="str">
            <v>青森県</v>
          </cell>
          <cell r="G72" t="str">
            <v>八戸市</v>
          </cell>
          <cell r="I72" t="str">
            <v>糠塚平中２７－５</v>
          </cell>
          <cell r="J72">
            <v>6</v>
          </cell>
        </row>
        <row r="73">
          <cell r="B73">
            <v>80</v>
          </cell>
          <cell r="C73">
            <v>140</v>
          </cell>
          <cell r="D73">
            <v>3</v>
          </cell>
          <cell r="E73">
            <v>1</v>
          </cell>
          <cell r="F73" t="str">
            <v>青森県</v>
          </cell>
          <cell r="G73" t="str">
            <v>八戸市</v>
          </cell>
          <cell r="I73" t="str">
            <v>売市１－１１－１０</v>
          </cell>
          <cell r="J73">
            <v>10</v>
          </cell>
        </row>
        <row r="74">
          <cell r="B74">
            <v>81</v>
          </cell>
          <cell r="C74">
            <v>403</v>
          </cell>
          <cell r="D74">
            <v>2</v>
          </cell>
          <cell r="E74">
            <v>12</v>
          </cell>
          <cell r="F74" t="str">
            <v>青森県</v>
          </cell>
          <cell r="G74" t="str">
            <v>八戸市</v>
          </cell>
          <cell r="I74" t="str">
            <v>大久保下町畑１１－１１</v>
          </cell>
          <cell r="J74">
            <v>8</v>
          </cell>
        </row>
        <row r="75">
          <cell r="B75">
            <v>82</v>
          </cell>
          <cell r="C75">
            <v>141</v>
          </cell>
          <cell r="D75">
            <v>2</v>
          </cell>
          <cell r="E75">
            <v>18</v>
          </cell>
          <cell r="F75" t="str">
            <v>青森県</v>
          </cell>
          <cell r="G75" t="str">
            <v>八戸市</v>
          </cell>
          <cell r="I75" t="str">
            <v>売市１－２－２１</v>
          </cell>
          <cell r="J75">
            <v>10</v>
          </cell>
        </row>
        <row r="76">
          <cell r="B76">
            <v>83</v>
          </cell>
          <cell r="C76">
            <v>345</v>
          </cell>
          <cell r="D76">
            <v>2</v>
          </cell>
          <cell r="E76">
            <v>4</v>
          </cell>
          <cell r="F76" t="str">
            <v>青森県</v>
          </cell>
          <cell r="G76" t="str">
            <v>八戸市</v>
          </cell>
          <cell r="I76" t="str">
            <v>新湊１－８－４</v>
          </cell>
          <cell r="J76">
            <v>7</v>
          </cell>
        </row>
        <row r="77">
          <cell r="B77">
            <v>84</v>
          </cell>
          <cell r="C77">
            <v>142</v>
          </cell>
          <cell r="D77">
            <v>3</v>
          </cell>
          <cell r="E77">
            <v>1</v>
          </cell>
          <cell r="F77" t="str">
            <v>青森県</v>
          </cell>
          <cell r="G77" t="str">
            <v>八戸市</v>
          </cell>
          <cell r="I77" t="str">
            <v>売市１－２－１８</v>
          </cell>
          <cell r="J77">
            <v>10</v>
          </cell>
        </row>
        <row r="78">
          <cell r="B78">
            <v>85</v>
          </cell>
          <cell r="C78">
            <v>143</v>
          </cell>
          <cell r="D78">
            <v>3</v>
          </cell>
          <cell r="E78">
            <v>1</v>
          </cell>
          <cell r="F78" t="str">
            <v>青森県</v>
          </cell>
          <cell r="G78" t="str">
            <v>八戸市</v>
          </cell>
          <cell r="I78" t="str">
            <v>根城１－１２－３</v>
          </cell>
          <cell r="J78">
            <v>10</v>
          </cell>
        </row>
        <row r="79">
          <cell r="B79">
            <v>87</v>
          </cell>
          <cell r="C79">
            <v>145</v>
          </cell>
          <cell r="D79">
            <v>3</v>
          </cell>
          <cell r="E79">
            <v>1</v>
          </cell>
          <cell r="F79" t="str">
            <v>青森県</v>
          </cell>
          <cell r="G79" t="str">
            <v>八戸市</v>
          </cell>
          <cell r="I79" t="str">
            <v>根城３－１６－１４</v>
          </cell>
          <cell r="J79">
            <v>10</v>
          </cell>
        </row>
        <row r="80">
          <cell r="B80">
            <v>88</v>
          </cell>
          <cell r="C80">
            <v>145</v>
          </cell>
          <cell r="D80">
            <v>2</v>
          </cell>
          <cell r="E80">
            <v>6</v>
          </cell>
          <cell r="F80" t="str">
            <v>青森県</v>
          </cell>
          <cell r="G80" t="str">
            <v>八戸市</v>
          </cell>
          <cell r="I80" t="str">
            <v>根城４－１４－１</v>
          </cell>
          <cell r="J80">
            <v>10</v>
          </cell>
        </row>
        <row r="81">
          <cell r="B81">
            <v>89</v>
          </cell>
          <cell r="C81">
            <v>145</v>
          </cell>
          <cell r="D81">
            <v>3</v>
          </cell>
          <cell r="E81">
            <v>3</v>
          </cell>
          <cell r="F81" t="str">
            <v>青森県</v>
          </cell>
          <cell r="G81" t="str">
            <v>八戸市</v>
          </cell>
          <cell r="I81" t="str">
            <v>根城３－１６－１４</v>
          </cell>
          <cell r="J81">
            <v>10</v>
          </cell>
        </row>
        <row r="82">
          <cell r="B82">
            <v>91</v>
          </cell>
          <cell r="C82">
            <v>148</v>
          </cell>
          <cell r="D82">
            <v>3</v>
          </cell>
          <cell r="E82">
            <v>1</v>
          </cell>
          <cell r="F82" t="str">
            <v>青森県</v>
          </cell>
          <cell r="G82" t="str">
            <v>八戸市</v>
          </cell>
          <cell r="I82" t="str">
            <v>根城１－９－２</v>
          </cell>
          <cell r="J82">
            <v>10</v>
          </cell>
        </row>
        <row r="83">
          <cell r="B83">
            <v>92</v>
          </cell>
          <cell r="C83">
            <v>148</v>
          </cell>
          <cell r="D83">
            <v>2</v>
          </cell>
          <cell r="E83">
            <v>4</v>
          </cell>
          <cell r="F83" t="str">
            <v>青森県</v>
          </cell>
          <cell r="G83" t="str">
            <v>八戸市</v>
          </cell>
          <cell r="I83" t="str">
            <v>上組町４７－１</v>
          </cell>
          <cell r="J83">
            <v>1</v>
          </cell>
        </row>
        <row r="84">
          <cell r="B84">
            <v>93</v>
          </cell>
          <cell r="C84">
            <v>148</v>
          </cell>
          <cell r="D84">
            <v>3</v>
          </cell>
          <cell r="E84">
            <v>1</v>
          </cell>
          <cell r="F84" t="str">
            <v>青森県</v>
          </cell>
          <cell r="G84" t="str">
            <v>八戸市</v>
          </cell>
          <cell r="I84" t="str">
            <v>根城１－９－１５</v>
          </cell>
          <cell r="J84">
            <v>10</v>
          </cell>
        </row>
        <row r="85">
          <cell r="B85">
            <v>94</v>
          </cell>
          <cell r="C85">
            <v>148</v>
          </cell>
          <cell r="D85">
            <v>3</v>
          </cell>
          <cell r="E85">
            <v>3</v>
          </cell>
          <cell r="F85" t="str">
            <v>青森県</v>
          </cell>
          <cell r="G85" t="str">
            <v>八戸市</v>
          </cell>
          <cell r="I85" t="str">
            <v>根城１－２－２</v>
          </cell>
          <cell r="J85">
            <v>10</v>
          </cell>
        </row>
        <row r="86">
          <cell r="B86">
            <v>95</v>
          </cell>
          <cell r="C86">
            <v>151</v>
          </cell>
          <cell r="D86">
            <v>3</v>
          </cell>
          <cell r="E86">
            <v>2</v>
          </cell>
          <cell r="F86" t="str">
            <v>青森県</v>
          </cell>
          <cell r="G86" t="str">
            <v>八戸市</v>
          </cell>
          <cell r="I86" t="str">
            <v>売市４－１８－４</v>
          </cell>
          <cell r="J86">
            <v>10</v>
          </cell>
        </row>
        <row r="87">
          <cell r="B87">
            <v>96</v>
          </cell>
          <cell r="C87">
            <v>156</v>
          </cell>
          <cell r="D87">
            <v>3</v>
          </cell>
          <cell r="E87">
            <v>1</v>
          </cell>
          <cell r="F87" t="str">
            <v>青森県</v>
          </cell>
          <cell r="G87" t="str">
            <v>八戸市</v>
          </cell>
          <cell r="I87" t="str">
            <v>根城３－１０－３</v>
          </cell>
          <cell r="J87">
            <v>10</v>
          </cell>
        </row>
        <row r="88">
          <cell r="B88">
            <v>97</v>
          </cell>
          <cell r="C88">
            <v>159</v>
          </cell>
          <cell r="D88">
            <v>2</v>
          </cell>
          <cell r="E88">
            <v>14</v>
          </cell>
          <cell r="F88" t="str">
            <v>青森県</v>
          </cell>
          <cell r="G88" t="str">
            <v>八戸市</v>
          </cell>
          <cell r="I88" t="str">
            <v>沢里上沢内７１－２</v>
          </cell>
          <cell r="J88">
            <v>6</v>
          </cell>
        </row>
        <row r="89">
          <cell r="B89">
            <v>98</v>
          </cell>
          <cell r="C89">
            <v>160</v>
          </cell>
          <cell r="D89">
            <v>3</v>
          </cell>
          <cell r="E89">
            <v>2</v>
          </cell>
          <cell r="F89" t="str">
            <v>青森県</v>
          </cell>
          <cell r="G89" t="str">
            <v>八戸市</v>
          </cell>
          <cell r="I89" t="str">
            <v>長根２－１－１６</v>
          </cell>
          <cell r="J89">
            <v>10</v>
          </cell>
        </row>
        <row r="90">
          <cell r="B90">
            <v>99</v>
          </cell>
          <cell r="C90">
            <v>164</v>
          </cell>
          <cell r="D90">
            <v>1</v>
          </cell>
          <cell r="E90">
            <v>392</v>
          </cell>
          <cell r="F90" t="str">
            <v>青森県</v>
          </cell>
          <cell r="G90" t="str">
            <v>八戸市</v>
          </cell>
          <cell r="I90" t="str">
            <v>河原木遠山新田５－２</v>
          </cell>
          <cell r="J90">
            <v>17</v>
          </cell>
        </row>
        <row r="91">
          <cell r="B91">
            <v>100</v>
          </cell>
          <cell r="C91">
            <v>164</v>
          </cell>
          <cell r="D91">
            <v>2</v>
          </cell>
          <cell r="E91">
            <v>9</v>
          </cell>
          <cell r="F91" t="str">
            <v>青森県</v>
          </cell>
          <cell r="G91" t="str">
            <v>八戸市</v>
          </cell>
          <cell r="I91" t="str">
            <v>河原木海岸２０－２</v>
          </cell>
          <cell r="J91">
            <v>17</v>
          </cell>
        </row>
        <row r="92">
          <cell r="B92">
            <v>101</v>
          </cell>
          <cell r="C92">
            <v>164</v>
          </cell>
          <cell r="D92">
            <v>3</v>
          </cell>
          <cell r="E92">
            <v>3</v>
          </cell>
          <cell r="F92" t="str">
            <v>青森県</v>
          </cell>
          <cell r="G92" t="str">
            <v>八戸市</v>
          </cell>
          <cell r="I92" t="str">
            <v>河原木海岸２０－２</v>
          </cell>
          <cell r="J92">
            <v>17</v>
          </cell>
        </row>
        <row r="93">
          <cell r="B93">
            <v>102</v>
          </cell>
          <cell r="C93">
            <v>164</v>
          </cell>
          <cell r="D93">
            <v>1</v>
          </cell>
          <cell r="E93">
            <v>45</v>
          </cell>
          <cell r="F93" t="str">
            <v>青森県</v>
          </cell>
          <cell r="G93" t="str">
            <v>八戸市</v>
          </cell>
          <cell r="I93" t="str">
            <v>河原木海岸２０－２</v>
          </cell>
          <cell r="J93">
            <v>17</v>
          </cell>
        </row>
        <row r="94">
          <cell r="B94">
            <v>103</v>
          </cell>
          <cell r="C94">
            <v>164</v>
          </cell>
          <cell r="D94">
            <v>2</v>
          </cell>
          <cell r="E94">
            <v>11</v>
          </cell>
          <cell r="F94" t="str">
            <v>青森県</v>
          </cell>
          <cell r="G94" t="str">
            <v>八戸市</v>
          </cell>
          <cell r="I94" t="str">
            <v>河原木兵衛河原１０</v>
          </cell>
          <cell r="J94">
            <v>17</v>
          </cell>
        </row>
        <row r="95">
          <cell r="B95">
            <v>104</v>
          </cell>
          <cell r="C95">
            <v>164</v>
          </cell>
          <cell r="D95">
            <v>1</v>
          </cell>
          <cell r="E95">
            <v>246</v>
          </cell>
          <cell r="F95" t="str">
            <v>青森県</v>
          </cell>
          <cell r="G95" t="str">
            <v>八戸市</v>
          </cell>
          <cell r="I95" t="str">
            <v>河原木海岸４－４４</v>
          </cell>
          <cell r="J95">
            <v>17</v>
          </cell>
        </row>
        <row r="96">
          <cell r="B96">
            <v>105</v>
          </cell>
          <cell r="C96">
            <v>165</v>
          </cell>
          <cell r="D96">
            <v>3</v>
          </cell>
          <cell r="E96">
            <v>3</v>
          </cell>
          <cell r="F96" t="str">
            <v>青森県</v>
          </cell>
          <cell r="G96" t="str">
            <v>八戸市</v>
          </cell>
          <cell r="I96" t="str">
            <v>江陽４－８－２７</v>
          </cell>
          <cell r="J96">
            <v>3</v>
          </cell>
        </row>
        <row r="97">
          <cell r="B97">
            <v>106</v>
          </cell>
          <cell r="C97">
            <v>165</v>
          </cell>
          <cell r="D97">
            <v>2</v>
          </cell>
          <cell r="E97">
            <v>7</v>
          </cell>
          <cell r="F97" t="str">
            <v>青森県</v>
          </cell>
          <cell r="G97" t="str">
            <v>八戸市</v>
          </cell>
          <cell r="I97" t="str">
            <v>江陽４－１６－１０</v>
          </cell>
          <cell r="J97">
            <v>3</v>
          </cell>
        </row>
        <row r="98">
          <cell r="B98">
            <v>107</v>
          </cell>
          <cell r="C98">
            <v>165</v>
          </cell>
          <cell r="D98">
            <v>2</v>
          </cell>
          <cell r="E98">
            <v>11</v>
          </cell>
          <cell r="F98" t="str">
            <v>青森県</v>
          </cell>
          <cell r="G98" t="str">
            <v>八戸市</v>
          </cell>
          <cell r="I98" t="str">
            <v>江陽４－８－３２</v>
          </cell>
          <cell r="J98">
            <v>3</v>
          </cell>
        </row>
        <row r="99">
          <cell r="B99">
            <v>108</v>
          </cell>
          <cell r="C99">
            <v>166</v>
          </cell>
          <cell r="D99">
            <v>3</v>
          </cell>
          <cell r="E99">
            <v>2</v>
          </cell>
          <cell r="F99" t="str">
            <v>青森県</v>
          </cell>
          <cell r="G99" t="str">
            <v>八戸市</v>
          </cell>
          <cell r="I99" t="str">
            <v>江陽４－１５－３７</v>
          </cell>
          <cell r="J99">
            <v>3</v>
          </cell>
        </row>
        <row r="100">
          <cell r="B100">
            <v>109</v>
          </cell>
          <cell r="C100">
            <v>166</v>
          </cell>
          <cell r="D100">
            <v>1</v>
          </cell>
          <cell r="E100">
            <v>60</v>
          </cell>
          <cell r="F100" t="str">
            <v>青森県</v>
          </cell>
          <cell r="G100" t="str">
            <v>八戸市</v>
          </cell>
          <cell r="I100" t="str">
            <v>江陽４－１０－２４</v>
          </cell>
          <cell r="J100">
            <v>3</v>
          </cell>
        </row>
        <row r="101">
          <cell r="B101">
            <v>111</v>
          </cell>
          <cell r="C101">
            <v>166</v>
          </cell>
          <cell r="D101">
            <v>1</v>
          </cell>
          <cell r="E101">
            <v>35</v>
          </cell>
          <cell r="F101" t="str">
            <v>青森県</v>
          </cell>
          <cell r="G101" t="str">
            <v>八戸市</v>
          </cell>
          <cell r="I101" t="str">
            <v>江陽４－１０－２５</v>
          </cell>
          <cell r="J101">
            <v>3</v>
          </cell>
        </row>
        <row r="102">
          <cell r="B102">
            <v>112</v>
          </cell>
          <cell r="C102">
            <v>166</v>
          </cell>
          <cell r="D102">
            <v>2</v>
          </cell>
          <cell r="E102">
            <v>11</v>
          </cell>
          <cell r="F102" t="str">
            <v>青森県</v>
          </cell>
          <cell r="G102" t="str">
            <v>八戸市</v>
          </cell>
          <cell r="I102" t="str">
            <v>江陽４－１２－１１</v>
          </cell>
          <cell r="J102">
            <v>3</v>
          </cell>
        </row>
        <row r="103">
          <cell r="B103">
            <v>113</v>
          </cell>
          <cell r="C103">
            <v>166</v>
          </cell>
          <cell r="D103">
            <v>3</v>
          </cell>
          <cell r="E103">
            <v>3</v>
          </cell>
          <cell r="F103" t="str">
            <v>青森県</v>
          </cell>
          <cell r="G103" t="str">
            <v>八戸市</v>
          </cell>
          <cell r="I103" t="str">
            <v>江陽４－１２－８</v>
          </cell>
          <cell r="J103">
            <v>3</v>
          </cell>
        </row>
        <row r="104">
          <cell r="B104">
            <v>114</v>
          </cell>
          <cell r="C104">
            <v>166</v>
          </cell>
          <cell r="D104">
            <v>1</v>
          </cell>
          <cell r="E104">
            <v>92</v>
          </cell>
          <cell r="F104" t="str">
            <v>青森県</v>
          </cell>
          <cell r="G104" t="str">
            <v>八戸市</v>
          </cell>
          <cell r="I104" t="str">
            <v>江陽４－１５－５</v>
          </cell>
          <cell r="J104">
            <v>3</v>
          </cell>
        </row>
        <row r="105">
          <cell r="B105">
            <v>115</v>
          </cell>
          <cell r="C105">
            <v>166</v>
          </cell>
          <cell r="D105">
            <v>2</v>
          </cell>
          <cell r="E105">
            <v>13</v>
          </cell>
          <cell r="F105" t="str">
            <v>青森県</v>
          </cell>
          <cell r="G105" t="str">
            <v>八戸市</v>
          </cell>
          <cell r="I105" t="str">
            <v>江陽４－１５－５</v>
          </cell>
          <cell r="J105">
            <v>3</v>
          </cell>
        </row>
        <row r="106">
          <cell r="B106">
            <v>117</v>
          </cell>
          <cell r="C106">
            <v>167</v>
          </cell>
          <cell r="D106">
            <v>1</v>
          </cell>
          <cell r="E106">
            <v>42</v>
          </cell>
          <cell r="F106" t="str">
            <v>青森県</v>
          </cell>
          <cell r="G106" t="str">
            <v>八戸市</v>
          </cell>
          <cell r="I106" t="str">
            <v>江陽３－１－１３４</v>
          </cell>
          <cell r="J106">
            <v>3</v>
          </cell>
        </row>
        <row r="107">
          <cell r="B107">
            <v>118</v>
          </cell>
          <cell r="C107">
            <v>167</v>
          </cell>
          <cell r="D107">
            <v>1</v>
          </cell>
          <cell r="E107">
            <v>133</v>
          </cell>
          <cell r="F107" t="str">
            <v>青森県</v>
          </cell>
          <cell r="G107" t="str">
            <v>八戸市</v>
          </cell>
          <cell r="I107" t="str">
            <v>江陽３－１－２５</v>
          </cell>
          <cell r="J107">
            <v>3</v>
          </cell>
        </row>
        <row r="108">
          <cell r="B108">
            <v>119</v>
          </cell>
          <cell r="C108">
            <v>167</v>
          </cell>
          <cell r="D108">
            <v>2</v>
          </cell>
          <cell r="E108">
            <v>4</v>
          </cell>
          <cell r="F108" t="str">
            <v>青森県</v>
          </cell>
          <cell r="G108" t="str">
            <v>八戸市</v>
          </cell>
          <cell r="I108" t="str">
            <v>江陽４－５－６</v>
          </cell>
          <cell r="J108">
            <v>3</v>
          </cell>
        </row>
        <row r="109">
          <cell r="B109">
            <v>120</v>
          </cell>
          <cell r="C109">
            <v>167</v>
          </cell>
          <cell r="D109">
            <v>2</v>
          </cell>
          <cell r="E109">
            <v>12</v>
          </cell>
          <cell r="F109" t="str">
            <v>青森県</v>
          </cell>
          <cell r="G109" t="str">
            <v>八戸市</v>
          </cell>
          <cell r="I109" t="str">
            <v>江陽４－５－１４</v>
          </cell>
          <cell r="J109">
            <v>3</v>
          </cell>
        </row>
        <row r="110">
          <cell r="B110">
            <v>121</v>
          </cell>
          <cell r="C110">
            <v>167</v>
          </cell>
          <cell r="D110">
            <v>2</v>
          </cell>
          <cell r="E110">
            <v>21</v>
          </cell>
          <cell r="F110" t="str">
            <v>青森県</v>
          </cell>
          <cell r="G110" t="str">
            <v>八戸市</v>
          </cell>
          <cell r="I110" t="str">
            <v>江陽４－６－２１</v>
          </cell>
          <cell r="J110">
            <v>3</v>
          </cell>
        </row>
        <row r="111">
          <cell r="B111">
            <v>122</v>
          </cell>
          <cell r="C111">
            <v>167</v>
          </cell>
          <cell r="D111">
            <v>1</v>
          </cell>
          <cell r="E111">
            <v>43</v>
          </cell>
          <cell r="F111" t="str">
            <v>青森県</v>
          </cell>
          <cell r="G111" t="str">
            <v>八戸市</v>
          </cell>
          <cell r="I111" t="str">
            <v>江陽３－１－８３</v>
          </cell>
          <cell r="J111">
            <v>3</v>
          </cell>
        </row>
        <row r="112">
          <cell r="B112">
            <v>123</v>
          </cell>
          <cell r="C112">
            <v>167</v>
          </cell>
          <cell r="D112">
            <v>2</v>
          </cell>
          <cell r="E112">
            <v>26</v>
          </cell>
          <cell r="F112" t="str">
            <v>青森県</v>
          </cell>
          <cell r="G112" t="str">
            <v>八戸市</v>
          </cell>
          <cell r="I112" t="str">
            <v>江陽３－１－１００</v>
          </cell>
          <cell r="J112">
            <v>3</v>
          </cell>
        </row>
        <row r="113">
          <cell r="B113">
            <v>124</v>
          </cell>
          <cell r="C113">
            <v>167</v>
          </cell>
          <cell r="D113">
            <v>2</v>
          </cell>
          <cell r="E113">
            <v>13</v>
          </cell>
          <cell r="F113" t="str">
            <v>青森県</v>
          </cell>
          <cell r="G113" t="str">
            <v>八戸市</v>
          </cell>
          <cell r="I113" t="str">
            <v>江陽４－５－１４</v>
          </cell>
          <cell r="J113">
            <v>3</v>
          </cell>
        </row>
        <row r="114">
          <cell r="B114">
            <v>125</v>
          </cell>
          <cell r="C114">
            <v>167</v>
          </cell>
          <cell r="D114">
            <v>3</v>
          </cell>
          <cell r="E114">
            <v>2</v>
          </cell>
          <cell r="F114" t="str">
            <v>青森県</v>
          </cell>
          <cell r="G114" t="str">
            <v>八戸市</v>
          </cell>
          <cell r="I114" t="str">
            <v>江陽４－７－８</v>
          </cell>
          <cell r="J114">
            <v>3</v>
          </cell>
        </row>
        <row r="115">
          <cell r="B115">
            <v>126</v>
          </cell>
          <cell r="C115">
            <v>167</v>
          </cell>
          <cell r="D115">
            <v>2</v>
          </cell>
          <cell r="E115">
            <v>13</v>
          </cell>
          <cell r="F115" t="str">
            <v>青森県</v>
          </cell>
          <cell r="G115" t="str">
            <v>八戸市</v>
          </cell>
          <cell r="I115" t="str">
            <v>江陽４－２－２</v>
          </cell>
          <cell r="J115">
            <v>3</v>
          </cell>
        </row>
        <row r="116">
          <cell r="B116">
            <v>127</v>
          </cell>
          <cell r="C116">
            <v>167</v>
          </cell>
          <cell r="D116">
            <v>1</v>
          </cell>
          <cell r="E116">
            <v>85</v>
          </cell>
          <cell r="F116" t="str">
            <v>青森県</v>
          </cell>
          <cell r="G116" t="str">
            <v>八戸市</v>
          </cell>
          <cell r="I116" t="str">
            <v>江陽３－１－５１</v>
          </cell>
          <cell r="J116">
            <v>3</v>
          </cell>
        </row>
        <row r="117">
          <cell r="B117">
            <v>128</v>
          </cell>
          <cell r="C117">
            <v>167</v>
          </cell>
          <cell r="D117">
            <v>1</v>
          </cell>
          <cell r="E117">
            <v>52</v>
          </cell>
          <cell r="F117" t="str">
            <v>青森県</v>
          </cell>
          <cell r="G117" t="str">
            <v>八戸市</v>
          </cell>
          <cell r="I117" t="str">
            <v>江陽４－５－４８</v>
          </cell>
          <cell r="J117">
            <v>3</v>
          </cell>
        </row>
        <row r="118">
          <cell r="B118">
            <v>129</v>
          </cell>
          <cell r="C118">
            <v>167</v>
          </cell>
          <cell r="D118">
            <v>2</v>
          </cell>
          <cell r="E118">
            <v>9</v>
          </cell>
          <cell r="F118" t="str">
            <v>青森県</v>
          </cell>
          <cell r="G118" t="str">
            <v>八戸市</v>
          </cell>
          <cell r="I118" t="str">
            <v>江陽４－１－２</v>
          </cell>
          <cell r="J118">
            <v>3</v>
          </cell>
        </row>
        <row r="119">
          <cell r="B119">
            <v>130</v>
          </cell>
          <cell r="C119">
            <v>167</v>
          </cell>
          <cell r="D119">
            <v>3</v>
          </cell>
          <cell r="E119">
            <v>1</v>
          </cell>
          <cell r="F119" t="str">
            <v>青森県</v>
          </cell>
          <cell r="G119" t="str">
            <v>八戸市</v>
          </cell>
          <cell r="I119" t="str">
            <v>江陽４－２－２９</v>
          </cell>
          <cell r="J119">
            <v>3</v>
          </cell>
        </row>
        <row r="120">
          <cell r="B120">
            <v>131</v>
          </cell>
          <cell r="C120">
            <v>167</v>
          </cell>
          <cell r="D120">
            <v>1</v>
          </cell>
          <cell r="E120">
            <v>142</v>
          </cell>
          <cell r="F120" t="str">
            <v>青森県</v>
          </cell>
          <cell r="G120" t="str">
            <v>八戸市</v>
          </cell>
          <cell r="I120" t="str">
            <v>江陽３－１－１０９</v>
          </cell>
          <cell r="J120">
            <v>3</v>
          </cell>
        </row>
        <row r="121">
          <cell r="B121">
            <v>132</v>
          </cell>
          <cell r="C121">
            <v>168</v>
          </cell>
          <cell r="D121">
            <v>2</v>
          </cell>
          <cell r="E121">
            <v>7</v>
          </cell>
          <cell r="F121" t="str">
            <v>青森県</v>
          </cell>
          <cell r="G121" t="str">
            <v>八戸市</v>
          </cell>
          <cell r="I121" t="str">
            <v>沼館４－７－３７</v>
          </cell>
          <cell r="J121">
            <v>2</v>
          </cell>
        </row>
        <row r="122">
          <cell r="B122">
            <v>133</v>
          </cell>
          <cell r="C122">
            <v>168</v>
          </cell>
          <cell r="D122">
            <v>1</v>
          </cell>
          <cell r="E122">
            <v>217</v>
          </cell>
          <cell r="F122" t="str">
            <v>青森県</v>
          </cell>
          <cell r="G122" t="str">
            <v>八戸市</v>
          </cell>
          <cell r="I122" t="str">
            <v>沼舘４－７－１０８</v>
          </cell>
          <cell r="J122">
            <v>2</v>
          </cell>
        </row>
        <row r="123">
          <cell r="B123">
            <v>134</v>
          </cell>
          <cell r="C123">
            <v>168</v>
          </cell>
          <cell r="D123">
            <v>2</v>
          </cell>
          <cell r="E123">
            <v>7</v>
          </cell>
          <cell r="F123" t="str">
            <v>青森県</v>
          </cell>
          <cell r="G123" t="str">
            <v>八戸市</v>
          </cell>
          <cell r="I123" t="str">
            <v>沼舘４－７－３７</v>
          </cell>
          <cell r="J123">
            <v>2</v>
          </cell>
        </row>
        <row r="124">
          <cell r="B124">
            <v>135</v>
          </cell>
          <cell r="C124">
            <v>168</v>
          </cell>
          <cell r="D124">
            <v>2</v>
          </cell>
          <cell r="E124">
            <v>9</v>
          </cell>
          <cell r="F124" t="str">
            <v>青森県</v>
          </cell>
          <cell r="G124" t="str">
            <v>八戸市</v>
          </cell>
          <cell r="I124" t="str">
            <v>沼舘４－７－３７</v>
          </cell>
          <cell r="J124">
            <v>2</v>
          </cell>
        </row>
        <row r="125">
          <cell r="B125">
            <v>136</v>
          </cell>
          <cell r="C125">
            <v>168</v>
          </cell>
          <cell r="D125">
            <v>2</v>
          </cell>
          <cell r="E125">
            <v>4</v>
          </cell>
          <cell r="F125" t="str">
            <v>青森県</v>
          </cell>
          <cell r="G125" t="str">
            <v>八戸市</v>
          </cell>
          <cell r="I125" t="str">
            <v>沼館４－７－２１</v>
          </cell>
          <cell r="J125">
            <v>2</v>
          </cell>
        </row>
        <row r="126">
          <cell r="B126">
            <v>137</v>
          </cell>
          <cell r="C126">
            <v>344</v>
          </cell>
          <cell r="D126">
            <v>3</v>
          </cell>
          <cell r="E126">
            <v>3</v>
          </cell>
          <cell r="F126" t="str">
            <v>青森県</v>
          </cell>
          <cell r="G126" t="str">
            <v>八戸市</v>
          </cell>
          <cell r="I126" t="str">
            <v>新湊２－４－３</v>
          </cell>
          <cell r="J126">
            <v>7</v>
          </cell>
        </row>
        <row r="127">
          <cell r="B127">
            <v>138</v>
          </cell>
          <cell r="C127">
            <v>168</v>
          </cell>
          <cell r="D127">
            <v>2</v>
          </cell>
          <cell r="E127">
            <v>6</v>
          </cell>
          <cell r="F127" t="str">
            <v>青森県</v>
          </cell>
          <cell r="G127" t="str">
            <v>八戸市</v>
          </cell>
          <cell r="I127" t="str">
            <v>沼舘４－１－１１１</v>
          </cell>
          <cell r="J127">
            <v>2</v>
          </cell>
        </row>
        <row r="128">
          <cell r="B128">
            <v>139</v>
          </cell>
          <cell r="C128">
            <v>168</v>
          </cell>
          <cell r="D128">
            <v>3</v>
          </cell>
          <cell r="E128">
            <v>3</v>
          </cell>
          <cell r="F128" t="str">
            <v>青森県</v>
          </cell>
          <cell r="G128" t="str">
            <v>八戸市</v>
          </cell>
          <cell r="I128" t="str">
            <v>沼舘４－７－２１</v>
          </cell>
          <cell r="J128">
            <v>2</v>
          </cell>
        </row>
        <row r="129">
          <cell r="B129">
            <v>140</v>
          </cell>
          <cell r="C129">
            <v>168</v>
          </cell>
          <cell r="D129">
            <v>1</v>
          </cell>
          <cell r="E129">
            <v>50</v>
          </cell>
          <cell r="F129" t="str">
            <v>青森県</v>
          </cell>
          <cell r="G129" t="str">
            <v>八戸市</v>
          </cell>
          <cell r="I129" t="str">
            <v>沼舘４－７－１０８</v>
          </cell>
          <cell r="J129">
            <v>2</v>
          </cell>
        </row>
        <row r="130">
          <cell r="B130">
            <v>141</v>
          </cell>
          <cell r="C130">
            <v>169</v>
          </cell>
          <cell r="D130">
            <v>2</v>
          </cell>
          <cell r="E130">
            <v>24</v>
          </cell>
          <cell r="F130" t="str">
            <v>青森県</v>
          </cell>
          <cell r="G130" t="str">
            <v>八戸市</v>
          </cell>
          <cell r="I130" t="str">
            <v>沼館３－３－３３</v>
          </cell>
          <cell r="J130">
            <v>2</v>
          </cell>
        </row>
        <row r="131">
          <cell r="B131">
            <v>142</v>
          </cell>
          <cell r="C131">
            <v>169</v>
          </cell>
          <cell r="D131">
            <v>3</v>
          </cell>
          <cell r="E131">
            <v>3</v>
          </cell>
          <cell r="F131" t="str">
            <v>青森県</v>
          </cell>
          <cell r="G131" t="str">
            <v>八戸市</v>
          </cell>
          <cell r="I131" t="str">
            <v>沼館３－３－２５</v>
          </cell>
          <cell r="J131">
            <v>2</v>
          </cell>
        </row>
        <row r="132">
          <cell r="B132">
            <v>143</v>
          </cell>
          <cell r="C132">
            <v>169</v>
          </cell>
          <cell r="D132">
            <v>1</v>
          </cell>
          <cell r="E132">
            <v>114</v>
          </cell>
          <cell r="F132" t="str">
            <v>青森県</v>
          </cell>
          <cell r="G132" t="str">
            <v>八戸市</v>
          </cell>
          <cell r="I132" t="str">
            <v>沼舘３－１－３８</v>
          </cell>
          <cell r="J132">
            <v>2</v>
          </cell>
        </row>
        <row r="133">
          <cell r="B133">
            <v>145</v>
          </cell>
          <cell r="C133">
            <v>170</v>
          </cell>
          <cell r="D133">
            <v>3</v>
          </cell>
          <cell r="E133">
            <v>3</v>
          </cell>
          <cell r="F133" t="str">
            <v>青森県</v>
          </cell>
          <cell r="G133" t="str">
            <v>八戸市</v>
          </cell>
          <cell r="I133" t="str">
            <v>沼館２－２９－２７</v>
          </cell>
          <cell r="J133">
            <v>2</v>
          </cell>
        </row>
        <row r="134">
          <cell r="B134">
            <v>146</v>
          </cell>
          <cell r="C134">
            <v>170</v>
          </cell>
          <cell r="D134">
            <v>3</v>
          </cell>
          <cell r="E134">
            <v>2</v>
          </cell>
          <cell r="F134" t="str">
            <v>青森県</v>
          </cell>
          <cell r="G134" t="str">
            <v>八戸市</v>
          </cell>
          <cell r="I134" t="str">
            <v>沼館３－２－１０</v>
          </cell>
          <cell r="J134">
            <v>2</v>
          </cell>
        </row>
        <row r="135">
          <cell r="B135">
            <v>147</v>
          </cell>
          <cell r="C135">
            <v>170</v>
          </cell>
          <cell r="D135">
            <v>3</v>
          </cell>
          <cell r="E135">
            <v>2</v>
          </cell>
          <cell r="F135" t="str">
            <v>青森県</v>
          </cell>
          <cell r="G135" t="str">
            <v>八戸市</v>
          </cell>
          <cell r="I135" t="str">
            <v>沼館３－２－１５</v>
          </cell>
          <cell r="J135">
            <v>2</v>
          </cell>
        </row>
        <row r="136">
          <cell r="B136">
            <v>148</v>
          </cell>
          <cell r="C136">
            <v>170</v>
          </cell>
          <cell r="D136">
            <v>2</v>
          </cell>
          <cell r="E136">
            <v>15</v>
          </cell>
          <cell r="F136" t="str">
            <v>青森県</v>
          </cell>
          <cell r="G136" t="str">
            <v>八戸市</v>
          </cell>
          <cell r="I136" t="str">
            <v>沼舘２－２６－１３</v>
          </cell>
          <cell r="J136">
            <v>2</v>
          </cell>
        </row>
        <row r="137">
          <cell r="B137">
            <v>149</v>
          </cell>
          <cell r="C137">
            <v>170</v>
          </cell>
          <cell r="D137">
            <v>2</v>
          </cell>
          <cell r="E137">
            <v>4</v>
          </cell>
          <cell r="F137" t="str">
            <v>青森県</v>
          </cell>
          <cell r="G137" t="str">
            <v>八戸市</v>
          </cell>
          <cell r="I137" t="str">
            <v>沼舘２－２７－１０</v>
          </cell>
          <cell r="J137">
            <v>2</v>
          </cell>
        </row>
        <row r="138">
          <cell r="B138">
            <v>150</v>
          </cell>
          <cell r="C138">
            <v>171</v>
          </cell>
          <cell r="D138">
            <v>2</v>
          </cell>
          <cell r="E138">
            <v>4</v>
          </cell>
          <cell r="F138" t="str">
            <v>青森県</v>
          </cell>
          <cell r="G138" t="str">
            <v>八戸市</v>
          </cell>
          <cell r="I138" t="str">
            <v>沼館２－４－１</v>
          </cell>
          <cell r="J138">
            <v>2</v>
          </cell>
        </row>
        <row r="139">
          <cell r="B139">
            <v>151</v>
          </cell>
          <cell r="C139">
            <v>171</v>
          </cell>
          <cell r="D139">
            <v>2</v>
          </cell>
          <cell r="E139">
            <v>5</v>
          </cell>
          <cell r="F139" t="str">
            <v>青森県</v>
          </cell>
          <cell r="G139" t="str">
            <v>八戸市</v>
          </cell>
          <cell r="I139" t="str">
            <v>沼館２－５－２</v>
          </cell>
          <cell r="J139">
            <v>2</v>
          </cell>
        </row>
        <row r="140">
          <cell r="B140">
            <v>152</v>
          </cell>
          <cell r="C140">
            <v>172</v>
          </cell>
          <cell r="D140">
            <v>3</v>
          </cell>
          <cell r="E140">
            <v>3</v>
          </cell>
          <cell r="F140" t="str">
            <v>青森県</v>
          </cell>
          <cell r="G140" t="str">
            <v>八戸市</v>
          </cell>
          <cell r="I140" t="str">
            <v>城下３－１０－４</v>
          </cell>
          <cell r="J140">
            <v>2</v>
          </cell>
        </row>
        <row r="141">
          <cell r="B141">
            <v>153</v>
          </cell>
          <cell r="C141">
            <v>173</v>
          </cell>
          <cell r="D141">
            <v>1</v>
          </cell>
          <cell r="E141">
            <v>33</v>
          </cell>
          <cell r="F141" t="str">
            <v>青森県</v>
          </cell>
          <cell r="G141" t="str">
            <v>八戸市</v>
          </cell>
          <cell r="I141" t="str">
            <v>沼館１－２－８</v>
          </cell>
          <cell r="J141">
            <v>2</v>
          </cell>
        </row>
        <row r="142">
          <cell r="B142">
            <v>154</v>
          </cell>
          <cell r="C142">
            <v>173</v>
          </cell>
          <cell r="D142">
            <v>2</v>
          </cell>
          <cell r="E142">
            <v>8</v>
          </cell>
          <cell r="F142" t="str">
            <v>青森県</v>
          </cell>
          <cell r="G142" t="str">
            <v>八戸市</v>
          </cell>
          <cell r="I142" t="str">
            <v>沼館１－２－１２</v>
          </cell>
          <cell r="J142">
            <v>2</v>
          </cell>
        </row>
        <row r="143">
          <cell r="B143">
            <v>156</v>
          </cell>
          <cell r="C143">
            <v>174</v>
          </cell>
          <cell r="D143">
            <v>3</v>
          </cell>
          <cell r="E143">
            <v>2</v>
          </cell>
          <cell r="F143" t="str">
            <v>青森県</v>
          </cell>
          <cell r="G143" t="str">
            <v>八戸市</v>
          </cell>
          <cell r="I143" t="str">
            <v>城下３－１３－２５（株）ヒグチ城下工場内</v>
          </cell>
          <cell r="J143">
            <v>2</v>
          </cell>
        </row>
        <row r="144">
          <cell r="B144">
            <v>157</v>
          </cell>
          <cell r="C144">
            <v>175</v>
          </cell>
          <cell r="D144">
            <v>2</v>
          </cell>
          <cell r="E144">
            <v>6</v>
          </cell>
          <cell r="F144" t="str">
            <v>青森県</v>
          </cell>
          <cell r="G144" t="str">
            <v>八戸市</v>
          </cell>
          <cell r="I144" t="str">
            <v>沼舘１－７－１０</v>
          </cell>
          <cell r="J144">
            <v>2</v>
          </cell>
        </row>
        <row r="145">
          <cell r="B145">
            <v>158</v>
          </cell>
          <cell r="C145">
            <v>175</v>
          </cell>
          <cell r="D145">
            <v>3</v>
          </cell>
          <cell r="E145">
            <v>1</v>
          </cell>
          <cell r="F145" t="str">
            <v>青森県</v>
          </cell>
          <cell r="G145" t="str">
            <v>八戸市</v>
          </cell>
          <cell r="I145" t="str">
            <v>沼舘１－６－３０</v>
          </cell>
          <cell r="J145">
            <v>2</v>
          </cell>
        </row>
        <row r="146">
          <cell r="B146">
            <v>159</v>
          </cell>
          <cell r="C146">
            <v>176</v>
          </cell>
          <cell r="D146">
            <v>2</v>
          </cell>
          <cell r="E146">
            <v>9</v>
          </cell>
          <cell r="F146" t="str">
            <v>青森県</v>
          </cell>
          <cell r="G146" t="str">
            <v>八戸市</v>
          </cell>
          <cell r="I146" t="str">
            <v>沼館１－１０－５７</v>
          </cell>
          <cell r="J146">
            <v>2</v>
          </cell>
        </row>
        <row r="147">
          <cell r="B147">
            <v>162</v>
          </cell>
          <cell r="C147">
            <v>177</v>
          </cell>
          <cell r="D147">
            <v>1</v>
          </cell>
          <cell r="E147">
            <v>79</v>
          </cell>
          <cell r="F147" t="str">
            <v>青森県</v>
          </cell>
          <cell r="G147" t="str">
            <v>八戸市</v>
          </cell>
          <cell r="I147" t="str">
            <v>城下４－１０－４０</v>
          </cell>
          <cell r="J147">
            <v>2</v>
          </cell>
        </row>
        <row r="148">
          <cell r="B148">
            <v>163</v>
          </cell>
          <cell r="C148">
            <v>177</v>
          </cell>
          <cell r="D148">
            <v>2</v>
          </cell>
          <cell r="E148">
            <v>11</v>
          </cell>
          <cell r="F148" t="str">
            <v>青森県</v>
          </cell>
          <cell r="G148" t="str">
            <v>八戸市</v>
          </cell>
          <cell r="I148" t="str">
            <v>城下４－１６－２０</v>
          </cell>
          <cell r="J148">
            <v>2</v>
          </cell>
        </row>
        <row r="149">
          <cell r="B149">
            <v>164</v>
          </cell>
          <cell r="C149">
            <v>177</v>
          </cell>
          <cell r="D149">
            <v>2</v>
          </cell>
          <cell r="E149">
            <v>29</v>
          </cell>
          <cell r="F149" t="str">
            <v>青森県</v>
          </cell>
          <cell r="G149" t="str">
            <v>八戸市</v>
          </cell>
          <cell r="I149" t="str">
            <v>城下４－２４－２３</v>
          </cell>
          <cell r="J149">
            <v>2</v>
          </cell>
        </row>
        <row r="150">
          <cell r="B150">
            <v>165</v>
          </cell>
          <cell r="C150">
            <v>177</v>
          </cell>
          <cell r="D150">
            <v>1</v>
          </cell>
          <cell r="E150">
            <v>82</v>
          </cell>
          <cell r="F150" t="str">
            <v>青森県</v>
          </cell>
          <cell r="G150" t="str">
            <v>八戸市</v>
          </cell>
          <cell r="I150" t="str">
            <v>城下４－１７－６</v>
          </cell>
          <cell r="J150">
            <v>2</v>
          </cell>
        </row>
        <row r="151">
          <cell r="B151">
            <v>166</v>
          </cell>
          <cell r="C151">
            <v>178</v>
          </cell>
          <cell r="D151">
            <v>1</v>
          </cell>
          <cell r="E151">
            <v>79</v>
          </cell>
          <cell r="F151" t="str">
            <v>青森県</v>
          </cell>
          <cell r="G151" t="str">
            <v>八戸市</v>
          </cell>
          <cell r="I151" t="str">
            <v>沼館１－１８－３９</v>
          </cell>
          <cell r="J151">
            <v>2</v>
          </cell>
        </row>
        <row r="152">
          <cell r="B152">
            <v>167</v>
          </cell>
          <cell r="C152">
            <v>179</v>
          </cell>
          <cell r="D152">
            <v>3</v>
          </cell>
          <cell r="E152">
            <v>3</v>
          </cell>
          <cell r="F152" t="str">
            <v>青森県</v>
          </cell>
          <cell r="G152" t="str">
            <v>八戸市</v>
          </cell>
          <cell r="I152" t="str">
            <v>江陽２－１３－２３</v>
          </cell>
          <cell r="J152">
            <v>3</v>
          </cell>
        </row>
        <row r="153">
          <cell r="B153">
            <v>168</v>
          </cell>
          <cell r="C153">
            <v>179</v>
          </cell>
          <cell r="D153">
            <v>2</v>
          </cell>
          <cell r="E153">
            <v>5</v>
          </cell>
          <cell r="F153" t="str">
            <v>青森県</v>
          </cell>
          <cell r="G153" t="str">
            <v>八戸市</v>
          </cell>
          <cell r="I153" t="str">
            <v>江陽２－１１－４</v>
          </cell>
          <cell r="J153">
            <v>3</v>
          </cell>
        </row>
        <row r="154">
          <cell r="B154">
            <v>169</v>
          </cell>
          <cell r="C154">
            <v>180</v>
          </cell>
          <cell r="D154">
            <v>3</v>
          </cell>
          <cell r="E154">
            <v>1</v>
          </cell>
          <cell r="F154" t="str">
            <v>青森県</v>
          </cell>
          <cell r="G154" t="str">
            <v>八戸市</v>
          </cell>
          <cell r="I154" t="str">
            <v>江陽２－６－１０</v>
          </cell>
          <cell r="J154">
            <v>3</v>
          </cell>
        </row>
        <row r="155">
          <cell r="B155">
            <v>170</v>
          </cell>
          <cell r="C155">
            <v>190</v>
          </cell>
          <cell r="D155">
            <v>3</v>
          </cell>
          <cell r="E155">
            <v>1</v>
          </cell>
          <cell r="F155" t="str">
            <v>青森県</v>
          </cell>
          <cell r="G155" t="str">
            <v>八戸市</v>
          </cell>
          <cell r="I155" t="str">
            <v>城下４－１９－３４</v>
          </cell>
          <cell r="J155">
            <v>2</v>
          </cell>
        </row>
        <row r="156">
          <cell r="B156">
            <v>172</v>
          </cell>
          <cell r="C156">
            <v>183</v>
          </cell>
          <cell r="D156">
            <v>3</v>
          </cell>
          <cell r="E156">
            <v>1</v>
          </cell>
          <cell r="F156" t="str">
            <v>青森県</v>
          </cell>
          <cell r="G156" t="str">
            <v>八戸市</v>
          </cell>
          <cell r="I156" t="str">
            <v>江陽５－１５－１０</v>
          </cell>
          <cell r="J156">
            <v>3</v>
          </cell>
        </row>
        <row r="157">
          <cell r="B157">
            <v>173</v>
          </cell>
          <cell r="C157">
            <v>183</v>
          </cell>
          <cell r="D157">
            <v>2</v>
          </cell>
          <cell r="E157">
            <v>6</v>
          </cell>
          <cell r="F157" t="str">
            <v>青森県</v>
          </cell>
          <cell r="G157" t="str">
            <v>八戸市</v>
          </cell>
          <cell r="I157" t="str">
            <v>江陽２－１７－１７</v>
          </cell>
          <cell r="J157">
            <v>3</v>
          </cell>
        </row>
        <row r="158">
          <cell r="B158">
            <v>174</v>
          </cell>
          <cell r="C158">
            <v>183</v>
          </cell>
          <cell r="D158">
            <v>3</v>
          </cell>
          <cell r="E158">
            <v>1</v>
          </cell>
          <cell r="F158" t="str">
            <v>青森県</v>
          </cell>
          <cell r="G158" t="str">
            <v>八戸市</v>
          </cell>
          <cell r="I158" t="str">
            <v>江陽２－１５－３５</v>
          </cell>
          <cell r="J158">
            <v>3</v>
          </cell>
        </row>
        <row r="159">
          <cell r="B159">
            <v>175</v>
          </cell>
          <cell r="C159">
            <v>183</v>
          </cell>
          <cell r="D159">
            <v>2</v>
          </cell>
          <cell r="E159">
            <v>8</v>
          </cell>
          <cell r="F159" t="str">
            <v>青森県</v>
          </cell>
          <cell r="G159" t="str">
            <v>八戸市</v>
          </cell>
          <cell r="I159" t="str">
            <v>江陽２－１７－２７</v>
          </cell>
          <cell r="J159">
            <v>3</v>
          </cell>
        </row>
        <row r="160">
          <cell r="B160">
            <v>176</v>
          </cell>
          <cell r="C160">
            <v>183</v>
          </cell>
          <cell r="D160">
            <v>3</v>
          </cell>
          <cell r="E160">
            <v>3</v>
          </cell>
          <cell r="F160" t="str">
            <v>青森県</v>
          </cell>
          <cell r="G160" t="str">
            <v>八戸市</v>
          </cell>
          <cell r="I160" t="str">
            <v>江陽５－６－２１</v>
          </cell>
          <cell r="J160">
            <v>3</v>
          </cell>
        </row>
        <row r="161">
          <cell r="B161">
            <v>177</v>
          </cell>
          <cell r="C161">
            <v>167</v>
          </cell>
          <cell r="D161">
            <v>3</v>
          </cell>
          <cell r="E161">
            <v>3</v>
          </cell>
          <cell r="F161" t="str">
            <v>青森県</v>
          </cell>
          <cell r="G161" t="str">
            <v>八戸市</v>
          </cell>
          <cell r="I161" t="str">
            <v>江陽３－１－１００</v>
          </cell>
          <cell r="J161">
            <v>3</v>
          </cell>
        </row>
        <row r="162">
          <cell r="B162">
            <v>178</v>
          </cell>
          <cell r="C162">
            <v>184</v>
          </cell>
          <cell r="D162">
            <v>2</v>
          </cell>
          <cell r="E162">
            <v>4</v>
          </cell>
          <cell r="F162" t="str">
            <v>青森県</v>
          </cell>
          <cell r="G162" t="str">
            <v>八戸市</v>
          </cell>
          <cell r="I162" t="str">
            <v>江陽５－１８－７</v>
          </cell>
          <cell r="J162">
            <v>3</v>
          </cell>
        </row>
        <row r="163">
          <cell r="B163">
            <v>179</v>
          </cell>
          <cell r="C163">
            <v>184</v>
          </cell>
          <cell r="D163">
            <v>2</v>
          </cell>
          <cell r="E163">
            <v>4</v>
          </cell>
          <cell r="F163" t="str">
            <v>青森県</v>
          </cell>
          <cell r="G163" t="str">
            <v>八戸市</v>
          </cell>
          <cell r="I163" t="str">
            <v>江陽５－２３－２９</v>
          </cell>
          <cell r="J163">
            <v>3</v>
          </cell>
        </row>
        <row r="164">
          <cell r="B164">
            <v>180</v>
          </cell>
          <cell r="C164">
            <v>185</v>
          </cell>
          <cell r="D164">
            <v>1</v>
          </cell>
          <cell r="E164">
            <v>106</v>
          </cell>
          <cell r="F164" t="str">
            <v>青森県</v>
          </cell>
          <cell r="G164" t="str">
            <v>八戸市</v>
          </cell>
          <cell r="I164" t="str">
            <v>江陽５－１０－２７</v>
          </cell>
          <cell r="J164">
            <v>3</v>
          </cell>
        </row>
        <row r="165">
          <cell r="B165">
            <v>183</v>
          </cell>
          <cell r="C165">
            <v>187</v>
          </cell>
          <cell r="D165">
            <v>3</v>
          </cell>
          <cell r="E165">
            <v>2</v>
          </cell>
          <cell r="F165" t="str">
            <v>青森県</v>
          </cell>
          <cell r="G165" t="str">
            <v>八戸市</v>
          </cell>
          <cell r="I165" t="str">
            <v>江陽１－９－５</v>
          </cell>
          <cell r="J165">
            <v>3</v>
          </cell>
        </row>
        <row r="166">
          <cell r="B166">
            <v>185</v>
          </cell>
          <cell r="C166">
            <v>187</v>
          </cell>
          <cell r="D166">
            <v>3</v>
          </cell>
          <cell r="E166">
            <v>2</v>
          </cell>
          <cell r="F166" t="str">
            <v>青森県</v>
          </cell>
          <cell r="G166" t="str">
            <v>八戸市</v>
          </cell>
          <cell r="I166" t="str">
            <v>江陽１－１５－１</v>
          </cell>
          <cell r="J166">
            <v>3</v>
          </cell>
        </row>
        <row r="167">
          <cell r="B167">
            <v>186</v>
          </cell>
          <cell r="C167">
            <v>188</v>
          </cell>
          <cell r="D167">
            <v>3</v>
          </cell>
          <cell r="E167">
            <v>2</v>
          </cell>
          <cell r="F167" t="str">
            <v>青森県</v>
          </cell>
          <cell r="G167" t="str">
            <v>八戸市</v>
          </cell>
          <cell r="I167" t="str">
            <v>江陽１－５－２０</v>
          </cell>
          <cell r="J167">
            <v>3</v>
          </cell>
        </row>
        <row r="168">
          <cell r="B168">
            <v>187</v>
          </cell>
          <cell r="C168">
            <v>189</v>
          </cell>
          <cell r="D168">
            <v>2</v>
          </cell>
          <cell r="E168">
            <v>27</v>
          </cell>
          <cell r="F168" t="str">
            <v>青森県</v>
          </cell>
          <cell r="G168" t="str">
            <v>八戸市</v>
          </cell>
          <cell r="I168" t="str">
            <v>城下１－２４－２１</v>
          </cell>
          <cell r="J168">
            <v>2</v>
          </cell>
        </row>
        <row r="169">
          <cell r="B169">
            <v>188</v>
          </cell>
          <cell r="C169">
            <v>189</v>
          </cell>
          <cell r="D169">
            <v>2</v>
          </cell>
          <cell r="E169">
            <v>9</v>
          </cell>
          <cell r="F169" t="str">
            <v>青森県</v>
          </cell>
          <cell r="G169" t="str">
            <v>八戸市</v>
          </cell>
          <cell r="I169" t="str">
            <v>城下１－２４－５</v>
          </cell>
          <cell r="J169">
            <v>2</v>
          </cell>
        </row>
        <row r="170">
          <cell r="B170">
            <v>189</v>
          </cell>
          <cell r="C170">
            <v>190</v>
          </cell>
          <cell r="D170">
            <v>2</v>
          </cell>
          <cell r="E170">
            <v>4</v>
          </cell>
          <cell r="F170" t="str">
            <v>青森県</v>
          </cell>
          <cell r="G170" t="str">
            <v>八戸市</v>
          </cell>
          <cell r="I170" t="str">
            <v>城下４－１４－３７</v>
          </cell>
          <cell r="J170">
            <v>2</v>
          </cell>
        </row>
        <row r="171">
          <cell r="B171">
            <v>190</v>
          </cell>
          <cell r="C171">
            <v>191</v>
          </cell>
          <cell r="D171">
            <v>2</v>
          </cell>
          <cell r="E171">
            <v>20</v>
          </cell>
          <cell r="F171" t="str">
            <v>青森県</v>
          </cell>
          <cell r="G171" t="str">
            <v>八戸市</v>
          </cell>
          <cell r="I171" t="str">
            <v>城下４－１－２９</v>
          </cell>
          <cell r="J171">
            <v>2</v>
          </cell>
        </row>
        <row r="172">
          <cell r="B172">
            <v>191</v>
          </cell>
          <cell r="C172">
            <v>192</v>
          </cell>
          <cell r="D172">
            <v>3</v>
          </cell>
          <cell r="E172">
            <v>2</v>
          </cell>
          <cell r="F172" t="str">
            <v>青森県</v>
          </cell>
          <cell r="G172" t="str">
            <v>八戸市</v>
          </cell>
          <cell r="I172" t="str">
            <v>城下１－１７－８</v>
          </cell>
          <cell r="J172">
            <v>2</v>
          </cell>
        </row>
        <row r="173">
          <cell r="B173">
            <v>192</v>
          </cell>
          <cell r="C173">
            <v>194</v>
          </cell>
          <cell r="D173">
            <v>1</v>
          </cell>
          <cell r="E173">
            <v>182</v>
          </cell>
          <cell r="F173" t="str">
            <v>青森県</v>
          </cell>
          <cell r="G173" t="str">
            <v>八戸市</v>
          </cell>
          <cell r="I173" t="str">
            <v>城下３－１－５</v>
          </cell>
          <cell r="J173">
            <v>2</v>
          </cell>
        </row>
        <row r="174">
          <cell r="B174">
            <v>193</v>
          </cell>
          <cell r="C174">
            <v>194</v>
          </cell>
          <cell r="D174">
            <v>2</v>
          </cell>
          <cell r="E174">
            <v>13</v>
          </cell>
          <cell r="F174" t="str">
            <v>青森県</v>
          </cell>
          <cell r="G174" t="str">
            <v>八戸市</v>
          </cell>
          <cell r="I174" t="str">
            <v>城下３－３－１２</v>
          </cell>
          <cell r="J174">
            <v>2</v>
          </cell>
        </row>
        <row r="175">
          <cell r="B175">
            <v>194</v>
          </cell>
          <cell r="C175">
            <v>194</v>
          </cell>
          <cell r="D175">
            <v>3</v>
          </cell>
          <cell r="E175">
            <v>2</v>
          </cell>
          <cell r="F175" t="str">
            <v>青森県</v>
          </cell>
          <cell r="G175" t="str">
            <v>八戸市</v>
          </cell>
          <cell r="I175" t="str">
            <v>城下３－２－２０</v>
          </cell>
          <cell r="J175">
            <v>2</v>
          </cell>
        </row>
        <row r="176">
          <cell r="B176">
            <v>195</v>
          </cell>
          <cell r="C176">
            <v>195</v>
          </cell>
          <cell r="D176">
            <v>2</v>
          </cell>
          <cell r="E176">
            <v>8</v>
          </cell>
          <cell r="F176" t="str">
            <v>青森県</v>
          </cell>
          <cell r="G176" t="str">
            <v>八戸市</v>
          </cell>
          <cell r="I176" t="str">
            <v>城下２－８－１８</v>
          </cell>
          <cell r="J176">
            <v>2</v>
          </cell>
        </row>
        <row r="177">
          <cell r="B177">
            <v>196</v>
          </cell>
          <cell r="C177">
            <v>196</v>
          </cell>
          <cell r="D177">
            <v>1</v>
          </cell>
          <cell r="E177">
            <v>79</v>
          </cell>
          <cell r="F177" t="str">
            <v>青森県</v>
          </cell>
          <cell r="G177" t="str">
            <v>八戸市</v>
          </cell>
          <cell r="I177" t="str">
            <v>城下２－１１－６７</v>
          </cell>
          <cell r="J177">
            <v>2</v>
          </cell>
        </row>
        <row r="178">
          <cell r="B178">
            <v>197</v>
          </cell>
          <cell r="C178">
            <v>196</v>
          </cell>
          <cell r="D178">
            <v>3</v>
          </cell>
          <cell r="E178">
            <v>1</v>
          </cell>
          <cell r="F178" t="str">
            <v>青森県</v>
          </cell>
          <cell r="G178" t="str">
            <v>八戸市</v>
          </cell>
          <cell r="I178" t="str">
            <v>城下２－１０－１２</v>
          </cell>
          <cell r="J178">
            <v>2</v>
          </cell>
        </row>
        <row r="179">
          <cell r="B179">
            <v>198</v>
          </cell>
          <cell r="C179">
            <v>196</v>
          </cell>
          <cell r="D179">
            <v>2</v>
          </cell>
          <cell r="E179">
            <v>13</v>
          </cell>
          <cell r="F179" t="str">
            <v>青森県</v>
          </cell>
          <cell r="G179" t="str">
            <v>八戸市</v>
          </cell>
          <cell r="I179" t="str">
            <v>城下２－２２－１３</v>
          </cell>
          <cell r="J179">
            <v>2</v>
          </cell>
        </row>
        <row r="180">
          <cell r="B180">
            <v>199</v>
          </cell>
          <cell r="C180">
            <v>198</v>
          </cell>
          <cell r="D180">
            <v>3</v>
          </cell>
          <cell r="E180">
            <v>2</v>
          </cell>
          <cell r="F180" t="str">
            <v>青森県</v>
          </cell>
          <cell r="G180" t="str">
            <v>八戸市</v>
          </cell>
          <cell r="I180" t="str">
            <v>小中野５－６－３</v>
          </cell>
          <cell r="J180">
            <v>3</v>
          </cell>
        </row>
        <row r="181">
          <cell r="B181">
            <v>200</v>
          </cell>
          <cell r="C181">
            <v>198</v>
          </cell>
          <cell r="D181">
            <v>2</v>
          </cell>
          <cell r="E181">
            <v>7</v>
          </cell>
          <cell r="F181" t="str">
            <v>青森県</v>
          </cell>
          <cell r="G181" t="str">
            <v>八戸市</v>
          </cell>
          <cell r="I181" t="str">
            <v>小中野５－４－１７</v>
          </cell>
          <cell r="J181">
            <v>3</v>
          </cell>
        </row>
        <row r="182">
          <cell r="B182">
            <v>201</v>
          </cell>
          <cell r="C182">
            <v>199</v>
          </cell>
          <cell r="D182">
            <v>2</v>
          </cell>
          <cell r="E182">
            <v>5</v>
          </cell>
          <cell r="F182" t="str">
            <v>青森県</v>
          </cell>
          <cell r="G182" t="str">
            <v>八戸市</v>
          </cell>
          <cell r="I182" t="str">
            <v>小中野５－１１－９</v>
          </cell>
          <cell r="J182">
            <v>3</v>
          </cell>
        </row>
        <row r="183">
          <cell r="B183">
            <v>202</v>
          </cell>
          <cell r="C183">
            <v>199</v>
          </cell>
          <cell r="D183">
            <v>3</v>
          </cell>
          <cell r="E183">
            <v>1</v>
          </cell>
          <cell r="F183" t="str">
            <v>青森県</v>
          </cell>
          <cell r="G183" t="str">
            <v>八戸市</v>
          </cell>
          <cell r="I183" t="str">
            <v>小中野５－１０－３１</v>
          </cell>
          <cell r="J183">
            <v>3</v>
          </cell>
        </row>
        <row r="184">
          <cell r="B184">
            <v>204</v>
          </cell>
          <cell r="C184">
            <v>199</v>
          </cell>
          <cell r="D184">
            <v>3</v>
          </cell>
          <cell r="E184">
            <v>1</v>
          </cell>
          <cell r="F184" t="str">
            <v>青森県</v>
          </cell>
          <cell r="G184" t="str">
            <v>八戸市</v>
          </cell>
          <cell r="I184" t="str">
            <v>小中野５－１２－１８</v>
          </cell>
          <cell r="J184">
            <v>3</v>
          </cell>
        </row>
        <row r="185">
          <cell r="B185">
            <v>205</v>
          </cell>
          <cell r="C185">
            <v>204</v>
          </cell>
          <cell r="D185">
            <v>3</v>
          </cell>
          <cell r="E185">
            <v>2</v>
          </cell>
          <cell r="F185" t="str">
            <v>青森県</v>
          </cell>
          <cell r="G185" t="str">
            <v>八戸市</v>
          </cell>
          <cell r="I185" t="str">
            <v>小中野５－２－５７</v>
          </cell>
          <cell r="J185">
            <v>3</v>
          </cell>
        </row>
        <row r="186">
          <cell r="B186">
            <v>206</v>
          </cell>
          <cell r="C186">
            <v>205</v>
          </cell>
          <cell r="D186">
            <v>2</v>
          </cell>
          <cell r="E186">
            <v>4</v>
          </cell>
          <cell r="F186" t="str">
            <v>青森県</v>
          </cell>
          <cell r="G186" t="str">
            <v>八戸市</v>
          </cell>
          <cell r="I186" t="str">
            <v>小中野４－２－３</v>
          </cell>
          <cell r="J186">
            <v>3</v>
          </cell>
        </row>
        <row r="187">
          <cell r="B187">
            <v>207</v>
          </cell>
          <cell r="C187">
            <v>205</v>
          </cell>
          <cell r="D187">
            <v>1</v>
          </cell>
          <cell r="E187">
            <v>46</v>
          </cell>
          <cell r="F187" t="str">
            <v>青森県</v>
          </cell>
          <cell r="G187" t="str">
            <v>八戸市</v>
          </cell>
          <cell r="I187" t="str">
            <v>小中野４－２－１５</v>
          </cell>
          <cell r="J187">
            <v>3</v>
          </cell>
        </row>
        <row r="188">
          <cell r="B188">
            <v>208</v>
          </cell>
          <cell r="C188">
            <v>206</v>
          </cell>
          <cell r="D188">
            <v>2</v>
          </cell>
          <cell r="E188">
            <v>7</v>
          </cell>
          <cell r="F188" t="str">
            <v>青森県</v>
          </cell>
          <cell r="G188" t="str">
            <v>八戸市</v>
          </cell>
          <cell r="I188" t="str">
            <v>小中野６－２０－９</v>
          </cell>
          <cell r="J188">
            <v>3</v>
          </cell>
        </row>
        <row r="189">
          <cell r="B189">
            <v>209</v>
          </cell>
          <cell r="C189">
            <v>206</v>
          </cell>
          <cell r="D189">
            <v>3</v>
          </cell>
          <cell r="E189">
            <v>1</v>
          </cell>
          <cell r="F189" t="str">
            <v>青森県</v>
          </cell>
          <cell r="G189" t="str">
            <v>八戸市</v>
          </cell>
          <cell r="I189" t="str">
            <v>小中野６－２０－３０</v>
          </cell>
          <cell r="J189">
            <v>3</v>
          </cell>
        </row>
        <row r="190">
          <cell r="B190">
            <v>210</v>
          </cell>
          <cell r="C190">
            <v>207</v>
          </cell>
          <cell r="D190">
            <v>3</v>
          </cell>
          <cell r="E190">
            <v>2</v>
          </cell>
          <cell r="F190" t="str">
            <v>青森県</v>
          </cell>
          <cell r="G190" t="str">
            <v>八戸市</v>
          </cell>
          <cell r="I190" t="str">
            <v>小中野６－２１－２２</v>
          </cell>
          <cell r="J190">
            <v>3</v>
          </cell>
        </row>
        <row r="191">
          <cell r="B191">
            <v>211</v>
          </cell>
          <cell r="C191">
            <v>208</v>
          </cell>
          <cell r="D191">
            <v>3</v>
          </cell>
          <cell r="E191">
            <v>1</v>
          </cell>
          <cell r="F191" t="str">
            <v>青森県</v>
          </cell>
          <cell r="G191" t="str">
            <v>八戸市</v>
          </cell>
          <cell r="I191" t="str">
            <v>小中野８－６－２２</v>
          </cell>
          <cell r="J191">
            <v>3</v>
          </cell>
        </row>
        <row r="192">
          <cell r="B192">
            <v>212</v>
          </cell>
          <cell r="C192">
            <v>208</v>
          </cell>
          <cell r="D192">
            <v>3</v>
          </cell>
          <cell r="E192">
            <v>1</v>
          </cell>
          <cell r="F192" t="str">
            <v>青森県</v>
          </cell>
          <cell r="G192" t="str">
            <v>八戸市</v>
          </cell>
          <cell r="I192" t="str">
            <v>小中野８－６－１５</v>
          </cell>
          <cell r="J192">
            <v>3</v>
          </cell>
        </row>
        <row r="193">
          <cell r="B193">
            <v>213</v>
          </cell>
          <cell r="C193">
            <v>211</v>
          </cell>
          <cell r="D193">
            <v>3</v>
          </cell>
          <cell r="E193">
            <v>3</v>
          </cell>
          <cell r="F193" t="str">
            <v>青森県</v>
          </cell>
          <cell r="G193" t="str">
            <v>八戸市</v>
          </cell>
          <cell r="I193" t="str">
            <v>小中野８－１３－１８</v>
          </cell>
          <cell r="J193">
            <v>3</v>
          </cell>
        </row>
        <row r="194">
          <cell r="B194">
            <v>214</v>
          </cell>
          <cell r="C194">
            <v>212</v>
          </cell>
          <cell r="D194">
            <v>2</v>
          </cell>
          <cell r="E194">
            <v>10</v>
          </cell>
          <cell r="F194" t="str">
            <v>青森県</v>
          </cell>
          <cell r="G194" t="str">
            <v>八戸市</v>
          </cell>
          <cell r="I194" t="str">
            <v>小中野４－３－９</v>
          </cell>
          <cell r="J194">
            <v>3</v>
          </cell>
        </row>
        <row r="195">
          <cell r="B195">
            <v>215</v>
          </cell>
          <cell r="C195">
            <v>213</v>
          </cell>
          <cell r="D195">
            <v>1</v>
          </cell>
          <cell r="E195">
            <v>110</v>
          </cell>
          <cell r="F195" t="str">
            <v>青森県</v>
          </cell>
          <cell r="G195" t="str">
            <v>八戸市</v>
          </cell>
          <cell r="I195" t="str">
            <v>小中野３－２０－２０</v>
          </cell>
          <cell r="J195">
            <v>3</v>
          </cell>
        </row>
        <row r="196">
          <cell r="B196">
            <v>216</v>
          </cell>
          <cell r="C196">
            <v>213</v>
          </cell>
          <cell r="D196">
            <v>3</v>
          </cell>
          <cell r="E196">
            <v>1</v>
          </cell>
          <cell r="F196" t="str">
            <v>青森県</v>
          </cell>
          <cell r="G196" t="str">
            <v>八戸市</v>
          </cell>
          <cell r="I196" t="str">
            <v>小中野３－１９－１９</v>
          </cell>
          <cell r="J196">
            <v>3</v>
          </cell>
        </row>
        <row r="197">
          <cell r="B197">
            <v>217</v>
          </cell>
          <cell r="C197">
            <v>213</v>
          </cell>
          <cell r="D197">
            <v>3</v>
          </cell>
          <cell r="E197">
            <v>1</v>
          </cell>
          <cell r="F197" t="str">
            <v>青森県</v>
          </cell>
          <cell r="G197" t="str">
            <v>八戸市</v>
          </cell>
          <cell r="I197" t="str">
            <v>小中野３－２１－２４</v>
          </cell>
          <cell r="J197">
            <v>3</v>
          </cell>
        </row>
        <row r="198">
          <cell r="B198">
            <v>218</v>
          </cell>
          <cell r="C198">
            <v>214</v>
          </cell>
          <cell r="D198">
            <v>3</v>
          </cell>
          <cell r="E198">
            <v>3</v>
          </cell>
          <cell r="F198" t="str">
            <v>青森県</v>
          </cell>
          <cell r="G198" t="str">
            <v>八戸市</v>
          </cell>
          <cell r="I198" t="str">
            <v>小中野３－２５－５</v>
          </cell>
          <cell r="J198">
            <v>3</v>
          </cell>
        </row>
        <row r="199">
          <cell r="B199">
            <v>219</v>
          </cell>
          <cell r="C199">
            <v>214</v>
          </cell>
          <cell r="D199">
            <v>2</v>
          </cell>
          <cell r="E199">
            <v>16</v>
          </cell>
          <cell r="F199" t="str">
            <v>青森県</v>
          </cell>
          <cell r="G199" t="str">
            <v>八戸市</v>
          </cell>
          <cell r="I199" t="str">
            <v>小中野６－９－１５</v>
          </cell>
          <cell r="J199">
            <v>3</v>
          </cell>
        </row>
        <row r="200">
          <cell r="B200">
            <v>221</v>
          </cell>
          <cell r="C200">
            <v>216</v>
          </cell>
          <cell r="D200">
            <v>3</v>
          </cell>
          <cell r="E200">
            <v>1</v>
          </cell>
          <cell r="F200" t="str">
            <v>青森県</v>
          </cell>
          <cell r="G200" t="str">
            <v>八戸市</v>
          </cell>
          <cell r="I200" t="str">
            <v>小中野７－１０－１６</v>
          </cell>
          <cell r="J200">
            <v>3</v>
          </cell>
        </row>
        <row r="201">
          <cell r="B201">
            <v>222</v>
          </cell>
          <cell r="C201">
            <v>216</v>
          </cell>
          <cell r="D201">
            <v>2</v>
          </cell>
          <cell r="E201">
            <v>5</v>
          </cell>
          <cell r="F201" t="str">
            <v>青森県</v>
          </cell>
          <cell r="G201" t="str">
            <v>八戸市</v>
          </cell>
          <cell r="I201" t="str">
            <v>小中野６－２５－１４</v>
          </cell>
          <cell r="J201">
            <v>3</v>
          </cell>
        </row>
        <row r="202">
          <cell r="B202">
            <v>223</v>
          </cell>
          <cell r="C202">
            <v>217</v>
          </cell>
          <cell r="D202">
            <v>3</v>
          </cell>
          <cell r="E202">
            <v>3</v>
          </cell>
          <cell r="F202" t="str">
            <v>青森県</v>
          </cell>
          <cell r="G202" t="str">
            <v>八戸市</v>
          </cell>
          <cell r="I202" t="str">
            <v>諏訪１－８－８</v>
          </cell>
          <cell r="J202">
            <v>3</v>
          </cell>
        </row>
        <row r="203">
          <cell r="B203">
            <v>224</v>
          </cell>
          <cell r="C203">
            <v>217</v>
          </cell>
          <cell r="D203">
            <v>3</v>
          </cell>
          <cell r="E203">
            <v>2</v>
          </cell>
          <cell r="F203" t="str">
            <v>青森県</v>
          </cell>
          <cell r="G203" t="str">
            <v>八戸市</v>
          </cell>
          <cell r="I203" t="str">
            <v>諏訪１－１５－７</v>
          </cell>
          <cell r="J203">
            <v>3</v>
          </cell>
        </row>
        <row r="204">
          <cell r="B204">
            <v>225</v>
          </cell>
          <cell r="C204">
            <v>217</v>
          </cell>
          <cell r="D204">
            <v>3</v>
          </cell>
          <cell r="E204">
            <v>2</v>
          </cell>
          <cell r="F204" t="str">
            <v>青森県</v>
          </cell>
          <cell r="G204" t="str">
            <v>八戸市</v>
          </cell>
          <cell r="I204" t="str">
            <v>諏訪１－１５－１８</v>
          </cell>
          <cell r="J204">
            <v>3</v>
          </cell>
        </row>
        <row r="205">
          <cell r="B205">
            <v>226</v>
          </cell>
          <cell r="C205">
            <v>217</v>
          </cell>
          <cell r="D205">
            <v>2</v>
          </cell>
          <cell r="E205">
            <v>8</v>
          </cell>
          <cell r="F205" t="str">
            <v>青森県</v>
          </cell>
          <cell r="G205" t="str">
            <v>八戸市</v>
          </cell>
          <cell r="I205" t="str">
            <v>諏訪１－１５－１９</v>
          </cell>
          <cell r="J205">
            <v>3</v>
          </cell>
        </row>
        <row r="206">
          <cell r="B206">
            <v>228</v>
          </cell>
          <cell r="C206">
            <v>218</v>
          </cell>
          <cell r="D206">
            <v>1</v>
          </cell>
          <cell r="E206">
            <v>76</v>
          </cell>
          <cell r="F206" t="str">
            <v>青森県</v>
          </cell>
          <cell r="G206" t="str">
            <v>八戸市</v>
          </cell>
          <cell r="I206" t="str">
            <v>新井田字下鷹待場７－１</v>
          </cell>
          <cell r="J206">
            <v>16</v>
          </cell>
        </row>
        <row r="207">
          <cell r="B207">
            <v>229</v>
          </cell>
          <cell r="C207">
            <v>219</v>
          </cell>
          <cell r="D207">
            <v>2</v>
          </cell>
          <cell r="E207">
            <v>7</v>
          </cell>
          <cell r="F207" t="str">
            <v>青森県</v>
          </cell>
          <cell r="G207" t="str">
            <v>八戸市</v>
          </cell>
          <cell r="I207" t="str">
            <v>新井田塩入４</v>
          </cell>
          <cell r="J207">
            <v>16</v>
          </cell>
        </row>
        <row r="208">
          <cell r="B208">
            <v>230</v>
          </cell>
          <cell r="C208">
            <v>219</v>
          </cell>
          <cell r="D208">
            <v>2</v>
          </cell>
          <cell r="E208">
            <v>8</v>
          </cell>
          <cell r="F208" t="str">
            <v>青森県</v>
          </cell>
          <cell r="G208" t="str">
            <v>八戸市</v>
          </cell>
          <cell r="I208" t="str">
            <v>新井田塩入下１－１</v>
          </cell>
          <cell r="J208">
            <v>16</v>
          </cell>
        </row>
        <row r="209">
          <cell r="B209">
            <v>231</v>
          </cell>
          <cell r="C209">
            <v>219</v>
          </cell>
          <cell r="D209">
            <v>2</v>
          </cell>
          <cell r="E209">
            <v>21</v>
          </cell>
          <cell r="F209" t="str">
            <v>青森県</v>
          </cell>
          <cell r="G209" t="str">
            <v>八戸市</v>
          </cell>
          <cell r="I209" t="str">
            <v>新井田鷹清水９－１１</v>
          </cell>
          <cell r="J209">
            <v>16</v>
          </cell>
        </row>
        <row r="210">
          <cell r="B210">
            <v>232</v>
          </cell>
          <cell r="C210">
            <v>219</v>
          </cell>
          <cell r="D210">
            <v>3</v>
          </cell>
          <cell r="E210">
            <v>3</v>
          </cell>
          <cell r="F210" t="str">
            <v>青森県</v>
          </cell>
          <cell r="G210" t="str">
            <v>八戸市</v>
          </cell>
          <cell r="I210" t="str">
            <v>新井田鷹清水９－１</v>
          </cell>
          <cell r="J210">
            <v>16</v>
          </cell>
        </row>
        <row r="211">
          <cell r="B211">
            <v>233</v>
          </cell>
          <cell r="C211">
            <v>220</v>
          </cell>
          <cell r="D211">
            <v>3</v>
          </cell>
          <cell r="E211">
            <v>1</v>
          </cell>
          <cell r="F211" t="str">
            <v>青森県</v>
          </cell>
          <cell r="G211" t="str">
            <v>八戸市</v>
          </cell>
          <cell r="I211" t="str">
            <v>新井田松山下野場２９－７</v>
          </cell>
          <cell r="J211">
            <v>16</v>
          </cell>
        </row>
        <row r="212">
          <cell r="B212">
            <v>234</v>
          </cell>
          <cell r="C212">
            <v>221</v>
          </cell>
          <cell r="D212">
            <v>3</v>
          </cell>
          <cell r="E212">
            <v>3</v>
          </cell>
          <cell r="F212" t="str">
            <v>青森県</v>
          </cell>
          <cell r="G212" t="str">
            <v>八戸市</v>
          </cell>
          <cell r="I212" t="str">
            <v>新井田寺沢下４－１</v>
          </cell>
          <cell r="J212">
            <v>16</v>
          </cell>
        </row>
        <row r="213">
          <cell r="B213">
            <v>235</v>
          </cell>
          <cell r="C213">
            <v>224</v>
          </cell>
          <cell r="D213">
            <v>3</v>
          </cell>
          <cell r="E213">
            <v>1</v>
          </cell>
          <cell r="F213" t="str">
            <v>青森県</v>
          </cell>
          <cell r="G213" t="str">
            <v>八戸市</v>
          </cell>
          <cell r="I213" t="str">
            <v>新井田八森平７－２０</v>
          </cell>
          <cell r="J213">
            <v>16</v>
          </cell>
        </row>
        <row r="214">
          <cell r="B214">
            <v>236</v>
          </cell>
          <cell r="C214">
            <v>225</v>
          </cell>
          <cell r="D214">
            <v>3</v>
          </cell>
          <cell r="E214">
            <v>1</v>
          </cell>
          <cell r="F214" t="str">
            <v>青森県</v>
          </cell>
          <cell r="G214" t="str">
            <v>八戸市</v>
          </cell>
          <cell r="I214" t="str">
            <v>旭ケ丘５－１－９８</v>
          </cell>
          <cell r="J214">
            <v>16</v>
          </cell>
        </row>
        <row r="215">
          <cell r="B215">
            <v>237</v>
          </cell>
          <cell r="C215">
            <v>225</v>
          </cell>
          <cell r="D215">
            <v>2</v>
          </cell>
          <cell r="E215">
            <v>18</v>
          </cell>
          <cell r="F215" t="str">
            <v>青森県</v>
          </cell>
          <cell r="G215" t="str">
            <v>八戸市</v>
          </cell>
          <cell r="I215" t="str">
            <v>新井田外久保１－１</v>
          </cell>
          <cell r="J215">
            <v>16</v>
          </cell>
        </row>
        <row r="216">
          <cell r="B216">
            <v>238</v>
          </cell>
          <cell r="C216">
            <v>225</v>
          </cell>
          <cell r="D216">
            <v>3</v>
          </cell>
          <cell r="E216">
            <v>2</v>
          </cell>
          <cell r="F216" t="str">
            <v>青森県</v>
          </cell>
          <cell r="G216" t="str">
            <v>八戸市</v>
          </cell>
          <cell r="I216" t="str">
            <v>新井田外久保７－１２</v>
          </cell>
          <cell r="J216">
            <v>16</v>
          </cell>
        </row>
        <row r="217">
          <cell r="B217">
            <v>239</v>
          </cell>
          <cell r="C217">
            <v>226</v>
          </cell>
          <cell r="D217">
            <v>3</v>
          </cell>
          <cell r="E217">
            <v>3</v>
          </cell>
          <cell r="F217" t="str">
            <v>青森県</v>
          </cell>
          <cell r="G217" t="str">
            <v>八戸市</v>
          </cell>
          <cell r="I217" t="str">
            <v>新井田横町５－２</v>
          </cell>
          <cell r="J217">
            <v>16</v>
          </cell>
        </row>
        <row r="218">
          <cell r="B218">
            <v>240</v>
          </cell>
          <cell r="C218">
            <v>226</v>
          </cell>
          <cell r="D218">
            <v>3</v>
          </cell>
          <cell r="E218">
            <v>3</v>
          </cell>
          <cell r="F218" t="str">
            <v>青森県</v>
          </cell>
          <cell r="G218" t="str">
            <v>八戸市</v>
          </cell>
          <cell r="I218" t="str">
            <v>新井田横町６－１</v>
          </cell>
          <cell r="J218">
            <v>16</v>
          </cell>
        </row>
        <row r="219">
          <cell r="B219">
            <v>241</v>
          </cell>
          <cell r="C219">
            <v>226</v>
          </cell>
          <cell r="D219">
            <v>1</v>
          </cell>
          <cell r="E219">
            <v>71</v>
          </cell>
          <cell r="F219" t="str">
            <v>青森県</v>
          </cell>
          <cell r="G219" t="str">
            <v>八戸市</v>
          </cell>
          <cell r="I219" t="str">
            <v>新井田西３－１－１１</v>
          </cell>
          <cell r="J219">
            <v>16</v>
          </cell>
        </row>
        <row r="220">
          <cell r="B220">
            <v>242</v>
          </cell>
          <cell r="C220">
            <v>228</v>
          </cell>
          <cell r="D220">
            <v>3</v>
          </cell>
          <cell r="E220">
            <v>2</v>
          </cell>
          <cell r="F220" t="str">
            <v>青森県</v>
          </cell>
          <cell r="G220" t="str">
            <v>八戸市</v>
          </cell>
          <cell r="I220" t="str">
            <v>大久保小久保平１８－２</v>
          </cell>
          <cell r="J220">
            <v>8</v>
          </cell>
        </row>
        <row r="221">
          <cell r="B221">
            <v>243</v>
          </cell>
          <cell r="C221">
            <v>229</v>
          </cell>
          <cell r="D221">
            <v>2</v>
          </cell>
          <cell r="E221">
            <v>5</v>
          </cell>
          <cell r="F221" t="str">
            <v>青森県</v>
          </cell>
          <cell r="G221" t="str">
            <v>八戸市</v>
          </cell>
          <cell r="I221" t="str">
            <v>新井田出口平５－１</v>
          </cell>
          <cell r="J221">
            <v>16</v>
          </cell>
        </row>
        <row r="222">
          <cell r="B222">
            <v>244</v>
          </cell>
          <cell r="C222">
            <v>229</v>
          </cell>
          <cell r="D222">
            <v>3</v>
          </cell>
          <cell r="E222">
            <v>3</v>
          </cell>
          <cell r="F222" t="str">
            <v>青森県</v>
          </cell>
          <cell r="G222" t="str">
            <v>八戸市</v>
          </cell>
          <cell r="I222" t="str">
            <v>新井田出口平３－１５</v>
          </cell>
          <cell r="J222">
            <v>16</v>
          </cell>
        </row>
        <row r="223">
          <cell r="B223">
            <v>245</v>
          </cell>
          <cell r="C223">
            <v>229</v>
          </cell>
          <cell r="D223">
            <v>1</v>
          </cell>
          <cell r="E223">
            <v>108</v>
          </cell>
          <cell r="F223" t="str">
            <v>青森県</v>
          </cell>
          <cell r="G223" t="str">
            <v>八戸市</v>
          </cell>
          <cell r="I223" t="str">
            <v>新井田出口平２１－１</v>
          </cell>
          <cell r="J223">
            <v>16</v>
          </cell>
        </row>
        <row r="224">
          <cell r="B224">
            <v>246</v>
          </cell>
          <cell r="C224">
            <v>225</v>
          </cell>
          <cell r="D224">
            <v>3</v>
          </cell>
          <cell r="E224">
            <v>1</v>
          </cell>
          <cell r="F224" t="str">
            <v>青森県</v>
          </cell>
          <cell r="G224" t="str">
            <v>八戸市</v>
          </cell>
          <cell r="I224" t="str">
            <v>新井田字長塚森１－１</v>
          </cell>
          <cell r="J224">
            <v>16</v>
          </cell>
        </row>
        <row r="225">
          <cell r="B225">
            <v>248</v>
          </cell>
          <cell r="C225">
            <v>230</v>
          </cell>
          <cell r="D225">
            <v>3</v>
          </cell>
          <cell r="E225">
            <v>1</v>
          </cell>
          <cell r="F225" t="str">
            <v>青森県</v>
          </cell>
          <cell r="G225" t="str">
            <v>八戸市</v>
          </cell>
          <cell r="I225" t="str">
            <v>妙黒ヶ沢４－５０</v>
          </cell>
          <cell r="J225">
            <v>16</v>
          </cell>
        </row>
        <row r="226">
          <cell r="B226">
            <v>249</v>
          </cell>
          <cell r="C226">
            <v>230</v>
          </cell>
          <cell r="D226">
            <v>3</v>
          </cell>
          <cell r="E226">
            <v>1</v>
          </cell>
          <cell r="F226" t="str">
            <v>青森県</v>
          </cell>
          <cell r="G226" t="str">
            <v>八戸市</v>
          </cell>
          <cell r="I226" t="str">
            <v>妙野場８－７</v>
          </cell>
          <cell r="J226">
            <v>16</v>
          </cell>
        </row>
        <row r="227">
          <cell r="B227">
            <v>250</v>
          </cell>
          <cell r="C227">
            <v>231</v>
          </cell>
          <cell r="D227">
            <v>3</v>
          </cell>
          <cell r="E227">
            <v>3</v>
          </cell>
          <cell r="F227" t="str">
            <v>青森県</v>
          </cell>
          <cell r="G227" t="str">
            <v>八戸市</v>
          </cell>
          <cell r="I227" t="str">
            <v>新井田館下２２</v>
          </cell>
          <cell r="J227">
            <v>16</v>
          </cell>
        </row>
        <row r="228">
          <cell r="B228">
            <v>251</v>
          </cell>
          <cell r="C228">
            <v>232</v>
          </cell>
          <cell r="D228">
            <v>3</v>
          </cell>
          <cell r="E228">
            <v>1</v>
          </cell>
          <cell r="F228" t="str">
            <v>青森県</v>
          </cell>
          <cell r="G228" t="str">
            <v>八戸市</v>
          </cell>
          <cell r="I228" t="str">
            <v>妙古戸２５</v>
          </cell>
          <cell r="J228">
            <v>16</v>
          </cell>
        </row>
        <row r="229">
          <cell r="B229">
            <v>252</v>
          </cell>
          <cell r="C229">
            <v>232</v>
          </cell>
          <cell r="D229">
            <v>3</v>
          </cell>
          <cell r="E229">
            <v>2</v>
          </cell>
          <cell r="F229" t="str">
            <v>青森県</v>
          </cell>
          <cell r="G229" t="str">
            <v>八戸市</v>
          </cell>
          <cell r="I229" t="str">
            <v>妙花生８－１２１</v>
          </cell>
          <cell r="J229">
            <v>16</v>
          </cell>
        </row>
        <row r="230">
          <cell r="B230">
            <v>254</v>
          </cell>
          <cell r="C230">
            <v>232</v>
          </cell>
          <cell r="D230">
            <v>2</v>
          </cell>
          <cell r="E230">
            <v>23</v>
          </cell>
          <cell r="F230" t="str">
            <v>青森県</v>
          </cell>
          <cell r="G230" t="str">
            <v>八戸市</v>
          </cell>
          <cell r="I230" t="str">
            <v>妙花生８－１２８</v>
          </cell>
          <cell r="J230">
            <v>16</v>
          </cell>
        </row>
        <row r="231">
          <cell r="B231">
            <v>256</v>
          </cell>
          <cell r="C231">
            <v>232</v>
          </cell>
          <cell r="D231">
            <v>3</v>
          </cell>
          <cell r="E231">
            <v>2</v>
          </cell>
          <cell r="F231" t="str">
            <v>青森県</v>
          </cell>
          <cell r="G231" t="str">
            <v>八戸市</v>
          </cell>
          <cell r="I231" t="str">
            <v>妙花生８－１１０</v>
          </cell>
          <cell r="J231">
            <v>16</v>
          </cell>
        </row>
        <row r="232">
          <cell r="B232">
            <v>257</v>
          </cell>
          <cell r="C232">
            <v>232</v>
          </cell>
          <cell r="D232">
            <v>2</v>
          </cell>
          <cell r="E232">
            <v>4</v>
          </cell>
          <cell r="F232" t="str">
            <v>青森県</v>
          </cell>
          <cell r="G232" t="str">
            <v>八戸市</v>
          </cell>
          <cell r="I232" t="str">
            <v>妙花生８－１０３</v>
          </cell>
          <cell r="J232">
            <v>16</v>
          </cell>
        </row>
        <row r="233">
          <cell r="B233">
            <v>258</v>
          </cell>
          <cell r="C233">
            <v>232</v>
          </cell>
          <cell r="D233">
            <v>2</v>
          </cell>
          <cell r="E233">
            <v>11</v>
          </cell>
          <cell r="F233" t="str">
            <v>青森県</v>
          </cell>
          <cell r="G233" t="str">
            <v>八戸市</v>
          </cell>
          <cell r="I233" t="str">
            <v>妙花生８－８６</v>
          </cell>
          <cell r="J233">
            <v>16</v>
          </cell>
        </row>
        <row r="234">
          <cell r="B234">
            <v>259</v>
          </cell>
          <cell r="C234">
            <v>232</v>
          </cell>
          <cell r="D234">
            <v>3</v>
          </cell>
          <cell r="E234">
            <v>2</v>
          </cell>
          <cell r="F234" t="str">
            <v>青森県</v>
          </cell>
          <cell r="G234" t="str">
            <v>八戸市</v>
          </cell>
          <cell r="I234" t="str">
            <v>妙花生８－１４１</v>
          </cell>
          <cell r="J234">
            <v>16</v>
          </cell>
        </row>
        <row r="235">
          <cell r="B235">
            <v>260</v>
          </cell>
          <cell r="C235">
            <v>232</v>
          </cell>
          <cell r="D235">
            <v>2</v>
          </cell>
          <cell r="E235">
            <v>6</v>
          </cell>
          <cell r="F235" t="str">
            <v>青森県</v>
          </cell>
          <cell r="G235" t="str">
            <v>八戸市</v>
          </cell>
          <cell r="I235" t="str">
            <v>妙西平５２－９</v>
          </cell>
          <cell r="J235">
            <v>16</v>
          </cell>
        </row>
        <row r="236">
          <cell r="B236">
            <v>261</v>
          </cell>
          <cell r="C236">
            <v>232</v>
          </cell>
          <cell r="D236">
            <v>2</v>
          </cell>
          <cell r="E236">
            <v>6</v>
          </cell>
          <cell r="F236" t="str">
            <v>青森県</v>
          </cell>
          <cell r="G236" t="str">
            <v>八戸市</v>
          </cell>
          <cell r="I236" t="str">
            <v>妙花生８－１０７</v>
          </cell>
          <cell r="J236">
            <v>16</v>
          </cell>
        </row>
        <row r="237">
          <cell r="B237">
            <v>262</v>
          </cell>
          <cell r="C237">
            <v>232</v>
          </cell>
          <cell r="D237">
            <v>2</v>
          </cell>
          <cell r="E237">
            <v>6</v>
          </cell>
          <cell r="F237" t="str">
            <v>青森県</v>
          </cell>
          <cell r="G237" t="str">
            <v>八戸市</v>
          </cell>
          <cell r="I237" t="str">
            <v>妙西平５０－３</v>
          </cell>
          <cell r="J237">
            <v>16</v>
          </cell>
        </row>
        <row r="238">
          <cell r="B238">
            <v>263</v>
          </cell>
          <cell r="C238">
            <v>232</v>
          </cell>
          <cell r="D238">
            <v>3</v>
          </cell>
          <cell r="E238">
            <v>1</v>
          </cell>
          <cell r="F238" t="str">
            <v>青森県</v>
          </cell>
          <cell r="G238" t="str">
            <v>八戸市</v>
          </cell>
          <cell r="I238" t="str">
            <v>妙花生８－１０９</v>
          </cell>
          <cell r="J238">
            <v>16</v>
          </cell>
        </row>
        <row r="239">
          <cell r="B239">
            <v>265</v>
          </cell>
          <cell r="C239">
            <v>233</v>
          </cell>
          <cell r="D239">
            <v>2</v>
          </cell>
          <cell r="E239">
            <v>6</v>
          </cell>
          <cell r="F239" t="str">
            <v>青森県</v>
          </cell>
          <cell r="G239" t="str">
            <v>八戸市</v>
          </cell>
          <cell r="I239" t="str">
            <v>妙大開４０－１７</v>
          </cell>
          <cell r="J239">
            <v>16</v>
          </cell>
        </row>
        <row r="240">
          <cell r="B240">
            <v>266</v>
          </cell>
          <cell r="C240">
            <v>233</v>
          </cell>
          <cell r="D240">
            <v>2</v>
          </cell>
          <cell r="E240">
            <v>10</v>
          </cell>
          <cell r="F240" t="str">
            <v>青森県</v>
          </cell>
          <cell r="G240" t="str">
            <v>八戸市</v>
          </cell>
          <cell r="I240" t="str">
            <v>妙大開６９</v>
          </cell>
          <cell r="J240">
            <v>16</v>
          </cell>
        </row>
        <row r="241">
          <cell r="B241">
            <v>267</v>
          </cell>
          <cell r="C241">
            <v>233</v>
          </cell>
          <cell r="D241">
            <v>2</v>
          </cell>
          <cell r="E241">
            <v>19</v>
          </cell>
          <cell r="F241" t="str">
            <v>青森県</v>
          </cell>
          <cell r="G241" t="str">
            <v>八戸市</v>
          </cell>
          <cell r="I241" t="str">
            <v>妙大開１２－１</v>
          </cell>
          <cell r="J241">
            <v>16</v>
          </cell>
        </row>
        <row r="242">
          <cell r="B242">
            <v>268</v>
          </cell>
          <cell r="C242">
            <v>233</v>
          </cell>
          <cell r="D242">
            <v>3</v>
          </cell>
          <cell r="E242">
            <v>1</v>
          </cell>
          <cell r="F242" t="str">
            <v>青森県</v>
          </cell>
          <cell r="G242" t="str">
            <v>八戸市</v>
          </cell>
          <cell r="I242" t="str">
            <v>妙大開２－２１</v>
          </cell>
          <cell r="J242">
            <v>16</v>
          </cell>
        </row>
        <row r="243">
          <cell r="B243">
            <v>269</v>
          </cell>
          <cell r="C243">
            <v>403</v>
          </cell>
          <cell r="D243">
            <v>2</v>
          </cell>
          <cell r="E243">
            <v>10</v>
          </cell>
          <cell r="F243" t="str">
            <v>青森県</v>
          </cell>
          <cell r="G243" t="str">
            <v>八戸市</v>
          </cell>
          <cell r="I243" t="str">
            <v>大久保大塚１７－１０２８</v>
          </cell>
          <cell r="J243">
            <v>8</v>
          </cell>
        </row>
        <row r="244">
          <cell r="B244">
            <v>270</v>
          </cell>
          <cell r="C244">
            <v>234</v>
          </cell>
          <cell r="D244">
            <v>2</v>
          </cell>
          <cell r="E244">
            <v>5</v>
          </cell>
          <cell r="F244" t="str">
            <v>青森県</v>
          </cell>
          <cell r="G244" t="str">
            <v>八戸市</v>
          </cell>
          <cell r="I244" t="str">
            <v>十日市西１－１</v>
          </cell>
          <cell r="J244">
            <v>16</v>
          </cell>
        </row>
        <row r="245">
          <cell r="B245">
            <v>271</v>
          </cell>
          <cell r="C245">
            <v>234</v>
          </cell>
          <cell r="D245">
            <v>2</v>
          </cell>
          <cell r="E245">
            <v>8</v>
          </cell>
          <cell r="F245" t="str">
            <v>青森県</v>
          </cell>
          <cell r="G245" t="str">
            <v>八戸市</v>
          </cell>
          <cell r="I245" t="str">
            <v>十日市姥岩１４</v>
          </cell>
          <cell r="J245">
            <v>16</v>
          </cell>
        </row>
        <row r="246">
          <cell r="B246">
            <v>272</v>
          </cell>
          <cell r="C246">
            <v>234</v>
          </cell>
          <cell r="D246">
            <v>3</v>
          </cell>
          <cell r="E246">
            <v>1</v>
          </cell>
          <cell r="F246" t="str">
            <v>青森県</v>
          </cell>
          <cell r="G246" t="str">
            <v>八戸市</v>
          </cell>
          <cell r="I246" t="str">
            <v>新井田赤御堂前６８－５</v>
          </cell>
          <cell r="J246">
            <v>16</v>
          </cell>
        </row>
        <row r="247">
          <cell r="B247">
            <v>273</v>
          </cell>
          <cell r="C247">
            <v>234</v>
          </cell>
          <cell r="D247">
            <v>3</v>
          </cell>
          <cell r="E247">
            <v>2</v>
          </cell>
          <cell r="F247" t="str">
            <v>青森県</v>
          </cell>
          <cell r="G247" t="str">
            <v>八戸市</v>
          </cell>
          <cell r="I247" t="str">
            <v>十日市字長根１－４</v>
          </cell>
          <cell r="J247">
            <v>16</v>
          </cell>
        </row>
        <row r="248">
          <cell r="B248">
            <v>274</v>
          </cell>
          <cell r="C248">
            <v>234</v>
          </cell>
          <cell r="D248">
            <v>2</v>
          </cell>
          <cell r="E248">
            <v>9</v>
          </cell>
          <cell r="F248" t="str">
            <v>青森県</v>
          </cell>
          <cell r="G248" t="str">
            <v>八戸市</v>
          </cell>
          <cell r="I248" t="str">
            <v>十日市字蛯岩１４</v>
          </cell>
          <cell r="J248">
            <v>16</v>
          </cell>
        </row>
        <row r="249">
          <cell r="B249">
            <v>275</v>
          </cell>
          <cell r="C249">
            <v>235</v>
          </cell>
          <cell r="D249">
            <v>3</v>
          </cell>
          <cell r="E249">
            <v>2</v>
          </cell>
          <cell r="F249" t="str">
            <v>青森県</v>
          </cell>
          <cell r="G249" t="str">
            <v>八戸市</v>
          </cell>
          <cell r="I249" t="str">
            <v>十日市下谷地１５－３</v>
          </cell>
          <cell r="J249">
            <v>16</v>
          </cell>
        </row>
        <row r="250">
          <cell r="B250">
            <v>276</v>
          </cell>
          <cell r="C250">
            <v>235</v>
          </cell>
          <cell r="D250">
            <v>3</v>
          </cell>
          <cell r="E250">
            <v>1</v>
          </cell>
          <cell r="F250" t="str">
            <v>青森県</v>
          </cell>
          <cell r="G250" t="str">
            <v>八戸市</v>
          </cell>
          <cell r="I250" t="str">
            <v>松舘字水野平１７</v>
          </cell>
          <cell r="J250">
            <v>16</v>
          </cell>
        </row>
        <row r="251">
          <cell r="B251">
            <v>277</v>
          </cell>
          <cell r="C251">
            <v>236</v>
          </cell>
          <cell r="D251">
            <v>2</v>
          </cell>
          <cell r="E251">
            <v>5</v>
          </cell>
          <cell r="F251" t="str">
            <v>青森県</v>
          </cell>
          <cell r="G251" t="str">
            <v>八戸市</v>
          </cell>
          <cell r="I251" t="str">
            <v>是川坊坂４－３７９</v>
          </cell>
          <cell r="J251">
            <v>11</v>
          </cell>
        </row>
        <row r="252">
          <cell r="B252">
            <v>278</v>
          </cell>
          <cell r="C252">
            <v>236</v>
          </cell>
          <cell r="D252">
            <v>2</v>
          </cell>
          <cell r="E252">
            <v>21</v>
          </cell>
          <cell r="F252" t="str">
            <v>青森県</v>
          </cell>
          <cell r="G252" t="str">
            <v>八戸市</v>
          </cell>
          <cell r="I252" t="str">
            <v>是川田子沢１４－３</v>
          </cell>
          <cell r="J252">
            <v>11</v>
          </cell>
        </row>
        <row r="253">
          <cell r="B253">
            <v>279</v>
          </cell>
          <cell r="C253">
            <v>236</v>
          </cell>
          <cell r="D253">
            <v>1</v>
          </cell>
          <cell r="E253">
            <v>31</v>
          </cell>
          <cell r="F253" t="str">
            <v>青森県</v>
          </cell>
          <cell r="G253" t="str">
            <v>八戸市</v>
          </cell>
          <cell r="I253" t="str">
            <v>是川権現堂向１５－１</v>
          </cell>
          <cell r="J253">
            <v>11</v>
          </cell>
        </row>
        <row r="254">
          <cell r="B254">
            <v>280</v>
          </cell>
          <cell r="C254">
            <v>236</v>
          </cell>
          <cell r="D254">
            <v>2</v>
          </cell>
          <cell r="E254">
            <v>16</v>
          </cell>
          <cell r="F254" t="str">
            <v>青森県</v>
          </cell>
          <cell r="G254" t="str">
            <v>八戸市</v>
          </cell>
          <cell r="I254" t="str">
            <v>是川土間沢２０－７</v>
          </cell>
          <cell r="J254">
            <v>11</v>
          </cell>
        </row>
        <row r="255">
          <cell r="B255">
            <v>281</v>
          </cell>
          <cell r="C255">
            <v>236</v>
          </cell>
          <cell r="D255">
            <v>3</v>
          </cell>
          <cell r="E255">
            <v>1</v>
          </cell>
          <cell r="F255" t="str">
            <v>青森県</v>
          </cell>
          <cell r="G255" t="str">
            <v>八戸市</v>
          </cell>
          <cell r="I255" t="str">
            <v>是川田中河原２９－３</v>
          </cell>
          <cell r="J255">
            <v>11</v>
          </cell>
        </row>
        <row r="256">
          <cell r="B256">
            <v>282</v>
          </cell>
          <cell r="C256">
            <v>237</v>
          </cell>
          <cell r="D256">
            <v>3</v>
          </cell>
          <cell r="E256">
            <v>2</v>
          </cell>
          <cell r="F256" t="str">
            <v>青森県</v>
          </cell>
          <cell r="G256" t="str">
            <v>八戸市</v>
          </cell>
          <cell r="I256" t="str">
            <v>是川５－１３－３</v>
          </cell>
          <cell r="J256">
            <v>11</v>
          </cell>
        </row>
        <row r="257">
          <cell r="B257">
            <v>283</v>
          </cell>
          <cell r="C257">
            <v>239</v>
          </cell>
          <cell r="D257">
            <v>2</v>
          </cell>
          <cell r="E257">
            <v>29</v>
          </cell>
          <cell r="F257" t="str">
            <v>青森県</v>
          </cell>
          <cell r="G257" t="str">
            <v>八戸市</v>
          </cell>
          <cell r="I257" t="str">
            <v>是川向古戸２－２</v>
          </cell>
          <cell r="J257">
            <v>11</v>
          </cell>
        </row>
        <row r="258">
          <cell r="B258">
            <v>284</v>
          </cell>
          <cell r="C258">
            <v>239</v>
          </cell>
          <cell r="D258">
            <v>3</v>
          </cell>
          <cell r="E258">
            <v>3</v>
          </cell>
          <cell r="F258" t="str">
            <v>青森県</v>
          </cell>
          <cell r="G258" t="str">
            <v>八戸市</v>
          </cell>
          <cell r="I258" t="str">
            <v>是川向古戸５－１０</v>
          </cell>
          <cell r="J258">
            <v>11</v>
          </cell>
        </row>
        <row r="259">
          <cell r="B259">
            <v>285</v>
          </cell>
          <cell r="C259">
            <v>239</v>
          </cell>
          <cell r="D259">
            <v>2</v>
          </cell>
          <cell r="E259">
            <v>4</v>
          </cell>
          <cell r="F259" t="str">
            <v>青森県</v>
          </cell>
          <cell r="G259" t="str">
            <v>八戸市</v>
          </cell>
          <cell r="I259" t="str">
            <v>是川楢舘平３０</v>
          </cell>
          <cell r="J259">
            <v>11</v>
          </cell>
        </row>
        <row r="260">
          <cell r="B260">
            <v>286</v>
          </cell>
          <cell r="C260">
            <v>270</v>
          </cell>
          <cell r="D260">
            <v>2</v>
          </cell>
          <cell r="E260">
            <v>4</v>
          </cell>
          <cell r="F260" t="str">
            <v>青森県</v>
          </cell>
          <cell r="G260" t="str">
            <v>八戸市</v>
          </cell>
          <cell r="I260" t="str">
            <v>是川小峠３－９</v>
          </cell>
          <cell r="J260">
            <v>11</v>
          </cell>
        </row>
        <row r="261">
          <cell r="B261">
            <v>287</v>
          </cell>
          <cell r="C261">
            <v>271</v>
          </cell>
          <cell r="D261">
            <v>3</v>
          </cell>
          <cell r="E261">
            <v>3</v>
          </cell>
          <cell r="F261" t="str">
            <v>青森県</v>
          </cell>
          <cell r="G261" t="str">
            <v>八戸市</v>
          </cell>
          <cell r="I261" t="str">
            <v>八幡五日町４１－２</v>
          </cell>
          <cell r="J261">
            <v>14</v>
          </cell>
        </row>
        <row r="262">
          <cell r="B262">
            <v>288</v>
          </cell>
          <cell r="C262">
            <v>271</v>
          </cell>
          <cell r="D262">
            <v>1</v>
          </cell>
          <cell r="E262">
            <v>43</v>
          </cell>
          <cell r="F262" t="str">
            <v>青森県</v>
          </cell>
          <cell r="G262" t="str">
            <v>八戸市</v>
          </cell>
          <cell r="I262" t="str">
            <v>八幡下樋田１</v>
          </cell>
          <cell r="J262">
            <v>14</v>
          </cell>
        </row>
        <row r="263">
          <cell r="B263">
            <v>289</v>
          </cell>
          <cell r="C263">
            <v>272</v>
          </cell>
          <cell r="D263">
            <v>3</v>
          </cell>
          <cell r="E263">
            <v>2</v>
          </cell>
          <cell r="F263" t="str">
            <v>青森県</v>
          </cell>
          <cell r="G263" t="str">
            <v>八戸市</v>
          </cell>
          <cell r="I263" t="str">
            <v>八幡五日町２８</v>
          </cell>
          <cell r="J263">
            <v>14</v>
          </cell>
        </row>
        <row r="264">
          <cell r="B264">
            <v>290</v>
          </cell>
          <cell r="C264">
            <v>272</v>
          </cell>
          <cell r="D264">
            <v>3</v>
          </cell>
          <cell r="E264">
            <v>2</v>
          </cell>
          <cell r="F264" t="str">
            <v>青森県</v>
          </cell>
          <cell r="G264" t="str">
            <v>八戸市</v>
          </cell>
          <cell r="I264" t="str">
            <v>八幡五日町１６－１</v>
          </cell>
          <cell r="J264">
            <v>14</v>
          </cell>
        </row>
        <row r="265">
          <cell r="B265">
            <v>291</v>
          </cell>
          <cell r="C265">
            <v>272</v>
          </cell>
          <cell r="D265">
            <v>2</v>
          </cell>
          <cell r="E265">
            <v>8</v>
          </cell>
          <cell r="F265" t="str">
            <v>青森県</v>
          </cell>
          <cell r="G265" t="str">
            <v>八戸市</v>
          </cell>
          <cell r="I265" t="str">
            <v>八幡五日町２－９</v>
          </cell>
          <cell r="J265">
            <v>14</v>
          </cell>
        </row>
        <row r="266">
          <cell r="B266">
            <v>292</v>
          </cell>
          <cell r="C266">
            <v>272</v>
          </cell>
          <cell r="D266">
            <v>3</v>
          </cell>
          <cell r="E266">
            <v>2</v>
          </cell>
          <cell r="F266" t="str">
            <v>青森県</v>
          </cell>
          <cell r="G266" t="str">
            <v>八戸市</v>
          </cell>
          <cell r="I266" t="str">
            <v>八幡林崎１８－６</v>
          </cell>
          <cell r="J266">
            <v>14</v>
          </cell>
        </row>
        <row r="267">
          <cell r="B267">
            <v>293</v>
          </cell>
          <cell r="C267">
            <v>273</v>
          </cell>
          <cell r="D267">
            <v>3</v>
          </cell>
          <cell r="E267">
            <v>2</v>
          </cell>
          <cell r="F267" t="str">
            <v>青森県</v>
          </cell>
          <cell r="G267" t="str">
            <v>八戸市</v>
          </cell>
          <cell r="I267" t="str">
            <v>八幡八幡丁１０－１</v>
          </cell>
          <cell r="J267">
            <v>14</v>
          </cell>
        </row>
        <row r="268">
          <cell r="B268">
            <v>294</v>
          </cell>
          <cell r="C268">
            <v>273</v>
          </cell>
          <cell r="D268">
            <v>2</v>
          </cell>
          <cell r="E268">
            <v>13</v>
          </cell>
          <cell r="F268" t="str">
            <v>青森県</v>
          </cell>
          <cell r="G268" t="str">
            <v>八戸市</v>
          </cell>
          <cell r="I268" t="str">
            <v>櫛引下矢倉２９</v>
          </cell>
          <cell r="J268">
            <v>14</v>
          </cell>
        </row>
        <row r="269">
          <cell r="B269">
            <v>295</v>
          </cell>
          <cell r="C269">
            <v>273</v>
          </cell>
          <cell r="D269">
            <v>2</v>
          </cell>
          <cell r="E269">
            <v>9</v>
          </cell>
          <cell r="F269" t="str">
            <v>青森県</v>
          </cell>
          <cell r="G269" t="str">
            <v>八戸市</v>
          </cell>
          <cell r="I269" t="str">
            <v>坂牛字上鳥木沢３０－７</v>
          </cell>
          <cell r="J269">
            <v>14</v>
          </cell>
        </row>
        <row r="270">
          <cell r="B270">
            <v>296</v>
          </cell>
          <cell r="C270">
            <v>273</v>
          </cell>
          <cell r="D270">
            <v>2</v>
          </cell>
          <cell r="E270">
            <v>9</v>
          </cell>
          <cell r="F270" t="str">
            <v>青森県</v>
          </cell>
          <cell r="G270" t="str">
            <v>八戸市</v>
          </cell>
          <cell r="I270" t="str">
            <v>櫛引上矢倉１－３</v>
          </cell>
          <cell r="J270">
            <v>14</v>
          </cell>
        </row>
        <row r="271">
          <cell r="B271">
            <v>297</v>
          </cell>
          <cell r="C271">
            <v>275</v>
          </cell>
          <cell r="D271">
            <v>2</v>
          </cell>
          <cell r="E271">
            <v>8</v>
          </cell>
          <cell r="F271" t="str">
            <v>青森県</v>
          </cell>
          <cell r="G271" t="str">
            <v>八戸市</v>
          </cell>
          <cell r="I271" t="str">
            <v>田面木字上田面木４１－１０</v>
          </cell>
          <cell r="J271">
            <v>10</v>
          </cell>
        </row>
        <row r="272">
          <cell r="B272">
            <v>298</v>
          </cell>
          <cell r="C272">
            <v>466</v>
          </cell>
          <cell r="D272">
            <v>2</v>
          </cell>
          <cell r="E272">
            <v>16</v>
          </cell>
          <cell r="F272" t="str">
            <v>青森県</v>
          </cell>
          <cell r="G272" t="str">
            <v>八戸市</v>
          </cell>
          <cell r="I272" t="str">
            <v>北白山台２－９－１３</v>
          </cell>
          <cell r="J272">
            <v>10</v>
          </cell>
        </row>
        <row r="273">
          <cell r="B273">
            <v>299</v>
          </cell>
          <cell r="C273">
            <v>281</v>
          </cell>
          <cell r="D273">
            <v>1</v>
          </cell>
          <cell r="E273">
            <v>86</v>
          </cell>
          <cell r="F273" t="str">
            <v>青森県</v>
          </cell>
          <cell r="G273" t="str">
            <v>八戸市</v>
          </cell>
          <cell r="I273" t="str">
            <v>尻内町上川原７１－２</v>
          </cell>
          <cell r="J273">
            <v>12</v>
          </cell>
        </row>
        <row r="274">
          <cell r="B274">
            <v>300</v>
          </cell>
          <cell r="C274">
            <v>326</v>
          </cell>
          <cell r="D274">
            <v>1</v>
          </cell>
          <cell r="E274">
            <v>30</v>
          </cell>
          <cell r="F274" t="str">
            <v>青森県</v>
          </cell>
          <cell r="G274" t="str">
            <v>八戸市</v>
          </cell>
          <cell r="I274" t="str">
            <v>石堂３－９－１７</v>
          </cell>
          <cell r="J274">
            <v>17</v>
          </cell>
        </row>
        <row r="275">
          <cell r="B275">
            <v>301</v>
          </cell>
          <cell r="C275">
            <v>281</v>
          </cell>
          <cell r="D275">
            <v>2</v>
          </cell>
          <cell r="E275">
            <v>4</v>
          </cell>
          <cell r="F275" t="str">
            <v>青森県</v>
          </cell>
          <cell r="G275" t="str">
            <v>八戸市</v>
          </cell>
          <cell r="I275" t="str">
            <v>尻内町中崎５－１３</v>
          </cell>
          <cell r="J275">
            <v>12</v>
          </cell>
        </row>
        <row r="276">
          <cell r="B276">
            <v>302</v>
          </cell>
          <cell r="C276">
            <v>286</v>
          </cell>
          <cell r="D276">
            <v>2</v>
          </cell>
          <cell r="E276">
            <v>6</v>
          </cell>
          <cell r="F276" t="str">
            <v>青森県</v>
          </cell>
          <cell r="G276" t="str">
            <v>八戸市</v>
          </cell>
          <cell r="I276" t="str">
            <v>一番町１－３－２</v>
          </cell>
          <cell r="J276">
            <v>12</v>
          </cell>
        </row>
        <row r="277">
          <cell r="B277">
            <v>303</v>
          </cell>
          <cell r="C277">
            <v>286</v>
          </cell>
          <cell r="D277">
            <v>3</v>
          </cell>
          <cell r="E277">
            <v>1</v>
          </cell>
          <cell r="F277" t="str">
            <v>青森県</v>
          </cell>
          <cell r="G277" t="str">
            <v>八戸市</v>
          </cell>
          <cell r="I277" t="str">
            <v>一番町１－５－２５</v>
          </cell>
          <cell r="J277">
            <v>12</v>
          </cell>
        </row>
        <row r="278">
          <cell r="B278">
            <v>304</v>
          </cell>
          <cell r="C278">
            <v>286</v>
          </cell>
          <cell r="D278">
            <v>2</v>
          </cell>
          <cell r="E278">
            <v>8</v>
          </cell>
          <cell r="F278" t="str">
            <v>青森県</v>
          </cell>
          <cell r="G278" t="str">
            <v>八戸市</v>
          </cell>
          <cell r="I278" t="str">
            <v>一番町２－４－７</v>
          </cell>
          <cell r="J278">
            <v>12</v>
          </cell>
        </row>
        <row r="279">
          <cell r="B279">
            <v>305</v>
          </cell>
          <cell r="C279">
            <v>287</v>
          </cell>
          <cell r="D279">
            <v>2</v>
          </cell>
          <cell r="E279">
            <v>8</v>
          </cell>
          <cell r="F279" t="str">
            <v>青森県</v>
          </cell>
          <cell r="G279" t="str">
            <v>八戸市</v>
          </cell>
          <cell r="I279" t="str">
            <v>長苗代紺屋町１８－１</v>
          </cell>
          <cell r="J279">
            <v>17</v>
          </cell>
        </row>
        <row r="280">
          <cell r="B280">
            <v>306</v>
          </cell>
          <cell r="C280">
            <v>290</v>
          </cell>
          <cell r="D280">
            <v>2</v>
          </cell>
          <cell r="E280">
            <v>8</v>
          </cell>
          <cell r="F280" t="str">
            <v>青森県</v>
          </cell>
          <cell r="G280" t="str">
            <v>八戸市</v>
          </cell>
          <cell r="I280" t="str">
            <v>尻内町島田２１－１</v>
          </cell>
          <cell r="J280">
            <v>12</v>
          </cell>
        </row>
        <row r="281">
          <cell r="B281">
            <v>307</v>
          </cell>
          <cell r="C281">
            <v>292</v>
          </cell>
          <cell r="D281">
            <v>3</v>
          </cell>
          <cell r="E281">
            <v>1</v>
          </cell>
          <cell r="F281" t="str">
            <v>青森県</v>
          </cell>
          <cell r="G281" t="str">
            <v>八戸市</v>
          </cell>
          <cell r="I281" t="str">
            <v>尻内町平中下１２－３</v>
          </cell>
          <cell r="J281">
            <v>12</v>
          </cell>
        </row>
        <row r="282">
          <cell r="B282">
            <v>308</v>
          </cell>
          <cell r="C282">
            <v>293</v>
          </cell>
          <cell r="D282">
            <v>1</v>
          </cell>
          <cell r="E282">
            <v>64</v>
          </cell>
          <cell r="F282" t="str">
            <v>青森県</v>
          </cell>
          <cell r="G282" t="str">
            <v>八戸市</v>
          </cell>
          <cell r="I282" t="str">
            <v>尻内町前河原４６</v>
          </cell>
          <cell r="J282">
            <v>12</v>
          </cell>
        </row>
        <row r="283">
          <cell r="B283">
            <v>309</v>
          </cell>
          <cell r="C283">
            <v>293</v>
          </cell>
          <cell r="D283">
            <v>2</v>
          </cell>
          <cell r="E283">
            <v>18</v>
          </cell>
          <cell r="F283" t="str">
            <v>青森県</v>
          </cell>
          <cell r="G283" t="str">
            <v>八戸市</v>
          </cell>
          <cell r="I283" t="str">
            <v>尻内町尻内河原４９－１</v>
          </cell>
          <cell r="J283">
            <v>12</v>
          </cell>
        </row>
        <row r="284">
          <cell r="B284">
            <v>310</v>
          </cell>
          <cell r="C284">
            <v>293</v>
          </cell>
          <cell r="D284">
            <v>2</v>
          </cell>
          <cell r="E284">
            <v>18</v>
          </cell>
          <cell r="F284" t="str">
            <v>青森県</v>
          </cell>
          <cell r="G284" t="str">
            <v>八戸市</v>
          </cell>
          <cell r="I284" t="str">
            <v>尻内町前河原７</v>
          </cell>
          <cell r="J284">
            <v>12</v>
          </cell>
        </row>
        <row r="285">
          <cell r="B285">
            <v>311</v>
          </cell>
          <cell r="C285">
            <v>293</v>
          </cell>
          <cell r="D285">
            <v>3</v>
          </cell>
          <cell r="E285">
            <v>1</v>
          </cell>
          <cell r="F285" t="str">
            <v>青森県</v>
          </cell>
          <cell r="G285" t="str">
            <v>八戸市</v>
          </cell>
          <cell r="I285" t="str">
            <v>尻内町尻内河原１０－５</v>
          </cell>
          <cell r="J285">
            <v>12</v>
          </cell>
        </row>
        <row r="286">
          <cell r="B286">
            <v>312</v>
          </cell>
          <cell r="C286">
            <v>294</v>
          </cell>
          <cell r="D286">
            <v>2</v>
          </cell>
          <cell r="E286">
            <v>14</v>
          </cell>
          <cell r="F286" t="str">
            <v>青森県</v>
          </cell>
          <cell r="G286" t="str">
            <v>八戸市</v>
          </cell>
          <cell r="I286" t="str">
            <v>長苗代前田６８</v>
          </cell>
          <cell r="J286">
            <v>17</v>
          </cell>
        </row>
        <row r="287">
          <cell r="B287">
            <v>313</v>
          </cell>
          <cell r="C287">
            <v>341</v>
          </cell>
          <cell r="D287">
            <v>1</v>
          </cell>
          <cell r="E287">
            <v>118</v>
          </cell>
          <cell r="F287" t="str">
            <v>青森県</v>
          </cell>
          <cell r="G287" t="str">
            <v>八戸市</v>
          </cell>
          <cell r="I287" t="str">
            <v>新湊３－３－１８</v>
          </cell>
          <cell r="J287">
            <v>7</v>
          </cell>
        </row>
        <row r="288">
          <cell r="B288">
            <v>314</v>
          </cell>
          <cell r="C288">
            <v>296</v>
          </cell>
          <cell r="D288">
            <v>3</v>
          </cell>
          <cell r="E288">
            <v>2</v>
          </cell>
          <cell r="F288" t="str">
            <v>青森県</v>
          </cell>
          <cell r="G288" t="str">
            <v>八戸市</v>
          </cell>
          <cell r="I288" t="str">
            <v>長苗代鰻苗代１０</v>
          </cell>
          <cell r="J288">
            <v>17</v>
          </cell>
        </row>
        <row r="289">
          <cell r="B289">
            <v>315</v>
          </cell>
          <cell r="C289">
            <v>296</v>
          </cell>
          <cell r="D289">
            <v>2</v>
          </cell>
          <cell r="E289">
            <v>27</v>
          </cell>
          <cell r="F289" t="str">
            <v>青森県</v>
          </cell>
          <cell r="G289" t="str">
            <v>八戸市</v>
          </cell>
          <cell r="I289" t="str">
            <v>長苗代化石２６－３</v>
          </cell>
          <cell r="J289">
            <v>17</v>
          </cell>
        </row>
        <row r="290">
          <cell r="B290">
            <v>316</v>
          </cell>
          <cell r="C290">
            <v>300</v>
          </cell>
          <cell r="D290">
            <v>2</v>
          </cell>
          <cell r="E290">
            <v>9</v>
          </cell>
          <cell r="F290" t="str">
            <v>青森県</v>
          </cell>
          <cell r="G290" t="str">
            <v>八戸市</v>
          </cell>
          <cell r="I290" t="str">
            <v>河原木高舘前３－７</v>
          </cell>
          <cell r="J290">
            <v>17</v>
          </cell>
        </row>
        <row r="291">
          <cell r="B291">
            <v>317</v>
          </cell>
          <cell r="C291">
            <v>300</v>
          </cell>
          <cell r="D291">
            <v>1</v>
          </cell>
          <cell r="E291">
            <v>52</v>
          </cell>
          <cell r="F291" t="str">
            <v>青森県</v>
          </cell>
          <cell r="G291" t="str">
            <v>八戸市</v>
          </cell>
          <cell r="I291" t="str">
            <v>河原木観音堂３－１</v>
          </cell>
          <cell r="J291">
            <v>17</v>
          </cell>
        </row>
        <row r="292">
          <cell r="B292">
            <v>318</v>
          </cell>
          <cell r="C292">
            <v>304</v>
          </cell>
          <cell r="D292">
            <v>3</v>
          </cell>
          <cell r="E292">
            <v>1</v>
          </cell>
          <cell r="F292" t="str">
            <v>青森県</v>
          </cell>
          <cell r="G292" t="str">
            <v>八戸市</v>
          </cell>
          <cell r="I292" t="str">
            <v>長苗代内前田１７－１</v>
          </cell>
          <cell r="J292">
            <v>17</v>
          </cell>
        </row>
        <row r="293">
          <cell r="B293">
            <v>319</v>
          </cell>
          <cell r="C293">
            <v>305</v>
          </cell>
          <cell r="D293">
            <v>2</v>
          </cell>
          <cell r="E293">
            <v>17</v>
          </cell>
          <cell r="F293" t="str">
            <v>青森県</v>
          </cell>
          <cell r="G293" t="str">
            <v>八戸市</v>
          </cell>
          <cell r="I293" t="str">
            <v>長苗代内舟渡１０２－１４</v>
          </cell>
          <cell r="J293">
            <v>17</v>
          </cell>
        </row>
        <row r="294">
          <cell r="B294">
            <v>320</v>
          </cell>
          <cell r="C294">
            <v>305</v>
          </cell>
          <cell r="D294">
            <v>2</v>
          </cell>
          <cell r="E294">
            <v>4</v>
          </cell>
          <cell r="F294" t="str">
            <v>青森県</v>
          </cell>
          <cell r="G294" t="str">
            <v>八戸市</v>
          </cell>
          <cell r="I294" t="str">
            <v>長苗代元木１３</v>
          </cell>
          <cell r="J294">
            <v>17</v>
          </cell>
        </row>
        <row r="295">
          <cell r="B295">
            <v>321</v>
          </cell>
          <cell r="C295">
            <v>305</v>
          </cell>
          <cell r="D295">
            <v>3</v>
          </cell>
          <cell r="E295">
            <v>1</v>
          </cell>
          <cell r="F295" t="str">
            <v>青森県</v>
          </cell>
          <cell r="G295" t="str">
            <v>八戸市</v>
          </cell>
          <cell r="I295" t="str">
            <v>長苗代元木１－９</v>
          </cell>
          <cell r="J295">
            <v>17</v>
          </cell>
        </row>
        <row r="296">
          <cell r="B296">
            <v>322</v>
          </cell>
          <cell r="C296">
            <v>305</v>
          </cell>
          <cell r="D296">
            <v>3</v>
          </cell>
          <cell r="E296">
            <v>1</v>
          </cell>
          <cell r="F296" t="str">
            <v>青森県</v>
          </cell>
          <cell r="G296" t="str">
            <v>八戸市</v>
          </cell>
          <cell r="I296" t="str">
            <v>長苗代元木１－３</v>
          </cell>
          <cell r="J296">
            <v>17</v>
          </cell>
        </row>
        <row r="297">
          <cell r="B297">
            <v>323</v>
          </cell>
          <cell r="C297">
            <v>305</v>
          </cell>
          <cell r="D297">
            <v>2</v>
          </cell>
          <cell r="E297">
            <v>8</v>
          </cell>
          <cell r="F297" t="str">
            <v>青森県</v>
          </cell>
          <cell r="G297" t="str">
            <v>八戸市</v>
          </cell>
          <cell r="I297" t="str">
            <v>長苗代元木１４</v>
          </cell>
          <cell r="J297">
            <v>17</v>
          </cell>
        </row>
        <row r="298">
          <cell r="B298">
            <v>324</v>
          </cell>
          <cell r="C298">
            <v>306</v>
          </cell>
          <cell r="D298">
            <v>3</v>
          </cell>
          <cell r="E298">
            <v>3</v>
          </cell>
          <cell r="F298" t="str">
            <v>青森県</v>
          </cell>
          <cell r="G298" t="str">
            <v>八戸市</v>
          </cell>
          <cell r="I298" t="str">
            <v>長苗代１－４－２２</v>
          </cell>
          <cell r="J298">
            <v>17</v>
          </cell>
        </row>
        <row r="299">
          <cell r="B299">
            <v>325</v>
          </cell>
          <cell r="C299">
            <v>307</v>
          </cell>
          <cell r="D299">
            <v>3</v>
          </cell>
          <cell r="E299">
            <v>3</v>
          </cell>
          <cell r="F299" t="str">
            <v>青森県</v>
          </cell>
          <cell r="G299" t="str">
            <v>八戸市</v>
          </cell>
          <cell r="I299" t="str">
            <v>下長３－１９－６</v>
          </cell>
          <cell r="J299">
            <v>17</v>
          </cell>
        </row>
        <row r="300">
          <cell r="B300">
            <v>326</v>
          </cell>
          <cell r="C300">
            <v>308</v>
          </cell>
          <cell r="D300">
            <v>2</v>
          </cell>
          <cell r="E300">
            <v>21</v>
          </cell>
          <cell r="F300" t="str">
            <v>青森県</v>
          </cell>
          <cell r="G300" t="str">
            <v>八戸市</v>
          </cell>
          <cell r="I300" t="str">
            <v>下長４－１４－１</v>
          </cell>
          <cell r="J300">
            <v>17</v>
          </cell>
        </row>
        <row r="301">
          <cell r="B301">
            <v>327</v>
          </cell>
          <cell r="C301">
            <v>316</v>
          </cell>
          <cell r="D301">
            <v>2</v>
          </cell>
          <cell r="E301">
            <v>7</v>
          </cell>
          <cell r="F301" t="str">
            <v>青森県</v>
          </cell>
          <cell r="G301" t="str">
            <v>八戸市</v>
          </cell>
          <cell r="I301" t="str">
            <v>長苗代２－２３－９</v>
          </cell>
          <cell r="J301">
            <v>17</v>
          </cell>
        </row>
        <row r="302">
          <cell r="B302">
            <v>328</v>
          </cell>
          <cell r="C302">
            <v>316</v>
          </cell>
          <cell r="D302">
            <v>3</v>
          </cell>
          <cell r="E302">
            <v>2</v>
          </cell>
          <cell r="F302" t="str">
            <v>青森県</v>
          </cell>
          <cell r="G302" t="str">
            <v>八戸市</v>
          </cell>
          <cell r="I302" t="str">
            <v>長苗代２－１９－８</v>
          </cell>
          <cell r="J302">
            <v>17</v>
          </cell>
        </row>
        <row r="303">
          <cell r="B303">
            <v>329</v>
          </cell>
          <cell r="C303">
            <v>167</v>
          </cell>
          <cell r="D303">
            <v>1</v>
          </cell>
          <cell r="E303">
            <v>134</v>
          </cell>
          <cell r="F303" t="str">
            <v>青森県</v>
          </cell>
          <cell r="G303" t="str">
            <v>八戸市</v>
          </cell>
          <cell r="I303" t="str">
            <v>江陽３－１－２５　（構内）</v>
          </cell>
          <cell r="J303">
            <v>3</v>
          </cell>
        </row>
        <row r="304">
          <cell r="B304">
            <v>330</v>
          </cell>
          <cell r="C304">
            <v>324</v>
          </cell>
          <cell r="D304">
            <v>2</v>
          </cell>
          <cell r="E304">
            <v>6</v>
          </cell>
          <cell r="F304" t="str">
            <v>青森県</v>
          </cell>
          <cell r="G304" t="str">
            <v>八戸市</v>
          </cell>
          <cell r="I304" t="str">
            <v>下長８－１７－６</v>
          </cell>
          <cell r="J304">
            <v>17</v>
          </cell>
        </row>
        <row r="305">
          <cell r="B305">
            <v>331</v>
          </cell>
          <cell r="C305">
            <v>325</v>
          </cell>
          <cell r="D305">
            <v>2</v>
          </cell>
          <cell r="E305">
            <v>6</v>
          </cell>
          <cell r="F305" t="str">
            <v>青森県</v>
          </cell>
          <cell r="G305" t="str">
            <v>八戸市</v>
          </cell>
          <cell r="I305" t="str">
            <v>下長７－３－９</v>
          </cell>
          <cell r="J305">
            <v>17</v>
          </cell>
        </row>
        <row r="306">
          <cell r="B306">
            <v>332</v>
          </cell>
          <cell r="C306">
            <v>325</v>
          </cell>
          <cell r="D306">
            <v>3</v>
          </cell>
          <cell r="E306">
            <v>1</v>
          </cell>
          <cell r="F306" t="str">
            <v>青森県</v>
          </cell>
          <cell r="G306" t="str">
            <v>八戸市</v>
          </cell>
          <cell r="I306" t="str">
            <v>下長７－６－１３</v>
          </cell>
          <cell r="J306">
            <v>17</v>
          </cell>
        </row>
        <row r="307">
          <cell r="B307">
            <v>333</v>
          </cell>
          <cell r="C307">
            <v>326</v>
          </cell>
          <cell r="D307">
            <v>2</v>
          </cell>
          <cell r="E307">
            <v>11</v>
          </cell>
          <cell r="F307" t="str">
            <v>青森県</v>
          </cell>
          <cell r="G307" t="str">
            <v>八戸市</v>
          </cell>
          <cell r="I307" t="str">
            <v>石堂３－１５－１</v>
          </cell>
          <cell r="J307">
            <v>17</v>
          </cell>
        </row>
        <row r="308">
          <cell r="B308">
            <v>334</v>
          </cell>
          <cell r="C308">
            <v>327</v>
          </cell>
          <cell r="D308">
            <v>3</v>
          </cell>
          <cell r="E308">
            <v>3</v>
          </cell>
          <cell r="F308" t="str">
            <v>青森県</v>
          </cell>
          <cell r="G308" t="str">
            <v>八戸市</v>
          </cell>
          <cell r="I308" t="str">
            <v>長苗代３－２－９</v>
          </cell>
          <cell r="J308">
            <v>17</v>
          </cell>
        </row>
        <row r="309">
          <cell r="B309">
            <v>335</v>
          </cell>
          <cell r="C309">
            <v>327</v>
          </cell>
          <cell r="D309">
            <v>2</v>
          </cell>
          <cell r="E309">
            <v>5</v>
          </cell>
          <cell r="F309" t="str">
            <v>青森県</v>
          </cell>
          <cell r="G309" t="str">
            <v>八戸市</v>
          </cell>
          <cell r="I309" t="str">
            <v>長苗代３－２－５</v>
          </cell>
          <cell r="J309">
            <v>17</v>
          </cell>
        </row>
        <row r="310">
          <cell r="B310">
            <v>336</v>
          </cell>
          <cell r="C310">
            <v>327</v>
          </cell>
          <cell r="D310">
            <v>2</v>
          </cell>
          <cell r="E310">
            <v>5</v>
          </cell>
          <cell r="F310" t="str">
            <v>青森県</v>
          </cell>
          <cell r="G310" t="str">
            <v>八戸市</v>
          </cell>
          <cell r="I310" t="str">
            <v>長苗代３－８－１</v>
          </cell>
          <cell r="J310">
            <v>17</v>
          </cell>
        </row>
        <row r="311">
          <cell r="B311">
            <v>337</v>
          </cell>
          <cell r="C311">
            <v>328</v>
          </cell>
          <cell r="D311">
            <v>3</v>
          </cell>
          <cell r="E311">
            <v>3</v>
          </cell>
          <cell r="F311" t="str">
            <v>青森県</v>
          </cell>
          <cell r="G311" t="str">
            <v>八戸市</v>
          </cell>
          <cell r="I311" t="str">
            <v>河原木見立山８－７１</v>
          </cell>
          <cell r="J311">
            <v>17</v>
          </cell>
        </row>
        <row r="312">
          <cell r="B312">
            <v>338</v>
          </cell>
          <cell r="C312">
            <v>329</v>
          </cell>
          <cell r="D312">
            <v>2</v>
          </cell>
          <cell r="E312">
            <v>21</v>
          </cell>
          <cell r="F312" t="str">
            <v>青森県</v>
          </cell>
          <cell r="G312" t="str">
            <v>八戸市</v>
          </cell>
          <cell r="I312" t="str">
            <v>河原木長円坊堀５６－１</v>
          </cell>
          <cell r="J312">
            <v>17</v>
          </cell>
        </row>
        <row r="313">
          <cell r="B313">
            <v>339</v>
          </cell>
          <cell r="C313">
            <v>331</v>
          </cell>
          <cell r="D313">
            <v>3</v>
          </cell>
          <cell r="E313">
            <v>1</v>
          </cell>
          <cell r="F313" t="str">
            <v>青森県</v>
          </cell>
          <cell r="G313" t="str">
            <v>八戸市</v>
          </cell>
          <cell r="I313" t="str">
            <v>河原木谷地畑５４－８</v>
          </cell>
          <cell r="J313">
            <v>17</v>
          </cell>
        </row>
        <row r="314">
          <cell r="B314">
            <v>340</v>
          </cell>
          <cell r="C314">
            <v>332</v>
          </cell>
          <cell r="D314">
            <v>1</v>
          </cell>
          <cell r="E314">
            <v>745</v>
          </cell>
          <cell r="F314" t="str">
            <v>青森県</v>
          </cell>
          <cell r="G314" t="str">
            <v>八戸市</v>
          </cell>
          <cell r="I314" t="str">
            <v>河原木青森谷地３</v>
          </cell>
          <cell r="J314">
            <v>17</v>
          </cell>
        </row>
        <row r="315">
          <cell r="B315">
            <v>341</v>
          </cell>
          <cell r="C315">
            <v>332</v>
          </cell>
          <cell r="D315">
            <v>1</v>
          </cell>
          <cell r="E315">
            <v>34</v>
          </cell>
          <cell r="F315" t="str">
            <v>青森県</v>
          </cell>
          <cell r="G315" t="str">
            <v>八戸市</v>
          </cell>
          <cell r="I315" t="str">
            <v>河原木青森谷地３</v>
          </cell>
          <cell r="J315">
            <v>17</v>
          </cell>
        </row>
        <row r="316">
          <cell r="B316">
            <v>342</v>
          </cell>
          <cell r="C316">
            <v>332</v>
          </cell>
          <cell r="D316">
            <v>2</v>
          </cell>
          <cell r="E316">
            <v>9</v>
          </cell>
          <cell r="F316" t="str">
            <v>青森県</v>
          </cell>
          <cell r="G316" t="str">
            <v>八戸市</v>
          </cell>
          <cell r="I316" t="str">
            <v>河原木北沼２－２</v>
          </cell>
          <cell r="J316">
            <v>17</v>
          </cell>
        </row>
        <row r="317">
          <cell r="B317">
            <v>343</v>
          </cell>
          <cell r="C317">
            <v>332</v>
          </cell>
          <cell r="D317">
            <v>1</v>
          </cell>
          <cell r="E317">
            <v>44</v>
          </cell>
          <cell r="F317" t="str">
            <v>青森県</v>
          </cell>
          <cell r="G317" t="str">
            <v>八戸市</v>
          </cell>
          <cell r="I317" t="str">
            <v>河原木北沼１</v>
          </cell>
          <cell r="J317">
            <v>17</v>
          </cell>
        </row>
        <row r="318">
          <cell r="B318">
            <v>344</v>
          </cell>
          <cell r="C318">
            <v>332</v>
          </cell>
          <cell r="D318">
            <v>2</v>
          </cell>
          <cell r="E318">
            <v>17</v>
          </cell>
          <cell r="F318" t="str">
            <v>青森県</v>
          </cell>
          <cell r="G318" t="str">
            <v>八戸市</v>
          </cell>
          <cell r="I318" t="str">
            <v>河原木北沼１</v>
          </cell>
          <cell r="J318">
            <v>17</v>
          </cell>
        </row>
        <row r="319">
          <cell r="B319">
            <v>345</v>
          </cell>
          <cell r="C319">
            <v>332</v>
          </cell>
          <cell r="D319">
            <v>2</v>
          </cell>
          <cell r="E319">
            <v>24</v>
          </cell>
          <cell r="F319" t="str">
            <v>青森県</v>
          </cell>
          <cell r="G319" t="str">
            <v>八戸市</v>
          </cell>
          <cell r="I319" t="str">
            <v>河原木北沼１－１０２</v>
          </cell>
          <cell r="J319">
            <v>17</v>
          </cell>
        </row>
        <row r="320">
          <cell r="B320">
            <v>346</v>
          </cell>
          <cell r="C320">
            <v>332</v>
          </cell>
          <cell r="D320">
            <v>1</v>
          </cell>
          <cell r="E320">
            <v>218</v>
          </cell>
          <cell r="F320" t="str">
            <v>青森県</v>
          </cell>
          <cell r="G320" t="str">
            <v>八戸市</v>
          </cell>
          <cell r="I320" t="str">
            <v>河原木浜名谷地７６</v>
          </cell>
          <cell r="J320">
            <v>17</v>
          </cell>
        </row>
        <row r="321">
          <cell r="B321">
            <v>347</v>
          </cell>
          <cell r="C321">
            <v>332</v>
          </cell>
          <cell r="D321">
            <v>2</v>
          </cell>
          <cell r="E321">
            <v>7</v>
          </cell>
          <cell r="F321" t="str">
            <v>青森県</v>
          </cell>
          <cell r="G321" t="str">
            <v>八戸市</v>
          </cell>
          <cell r="I321" t="str">
            <v>河原木北沼１－１０－１１</v>
          </cell>
          <cell r="J321">
            <v>17</v>
          </cell>
        </row>
        <row r="322">
          <cell r="B322">
            <v>349</v>
          </cell>
          <cell r="C322">
            <v>333</v>
          </cell>
          <cell r="D322">
            <v>2</v>
          </cell>
          <cell r="E322">
            <v>22</v>
          </cell>
          <cell r="F322" t="str">
            <v>青森県</v>
          </cell>
          <cell r="G322" t="str">
            <v>八戸市</v>
          </cell>
          <cell r="I322" t="str">
            <v>河原木浜名谷地７６－４</v>
          </cell>
          <cell r="J322">
            <v>17</v>
          </cell>
        </row>
        <row r="323">
          <cell r="B323">
            <v>351</v>
          </cell>
          <cell r="C323">
            <v>334</v>
          </cell>
          <cell r="D323">
            <v>2</v>
          </cell>
          <cell r="E323">
            <v>12</v>
          </cell>
          <cell r="F323" t="str">
            <v>青森県</v>
          </cell>
          <cell r="G323" t="str">
            <v>八戸市</v>
          </cell>
          <cell r="I323" t="str">
            <v>河原木字北沼２２－１７</v>
          </cell>
          <cell r="J323">
            <v>17</v>
          </cell>
        </row>
        <row r="324">
          <cell r="B324">
            <v>352</v>
          </cell>
          <cell r="C324">
            <v>334</v>
          </cell>
          <cell r="D324">
            <v>1</v>
          </cell>
          <cell r="E324">
            <v>64</v>
          </cell>
          <cell r="F324" t="str">
            <v>青森県</v>
          </cell>
          <cell r="G324" t="str">
            <v>八戸市</v>
          </cell>
          <cell r="I324" t="str">
            <v>河原木北沼１８－６</v>
          </cell>
          <cell r="J324">
            <v>17</v>
          </cell>
        </row>
        <row r="325">
          <cell r="B325">
            <v>353</v>
          </cell>
          <cell r="C325">
            <v>334</v>
          </cell>
          <cell r="D325">
            <v>1</v>
          </cell>
          <cell r="E325">
            <v>60</v>
          </cell>
          <cell r="F325" t="str">
            <v>青森県</v>
          </cell>
          <cell r="G325" t="str">
            <v>八戸市</v>
          </cell>
          <cell r="I325" t="str">
            <v>河原木北沼１５－７</v>
          </cell>
          <cell r="J325">
            <v>17</v>
          </cell>
        </row>
        <row r="326">
          <cell r="B326">
            <v>355</v>
          </cell>
          <cell r="C326">
            <v>334</v>
          </cell>
          <cell r="D326">
            <v>2</v>
          </cell>
          <cell r="E326">
            <v>11</v>
          </cell>
          <cell r="F326" t="str">
            <v>青森県</v>
          </cell>
          <cell r="G326" t="str">
            <v>八戸市</v>
          </cell>
          <cell r="I326" t="str">
            <v>河原木北沼１８－３</v>
          </cell>
          <cell r="J326">
            <v>17</v>
          </cell>
        </row>
        <row r="327">
          <cell r="B327">
            <v>356</v>
          </cell>
          <cell r="C327">
            <v>334</v>
          </cell>
          <cell r="D327">
            <v>2</v>
          </cell>
          <cell r="E327">
            <v>27</v>
          </cell>
          <cell r="F327" t="str">
            <v>青森県</v>
          </cell>
          <cell r="G327" t="str">
            <v>八戸市</v>
          </cell>
          <cell r="I327" t="str">
            <v>河原木北沼１５－１１</v>
          </cell>
          <cell r="J327">
            <v>17</v>
          </cell>
        </row>
        <row r="328">
          <cell r="B328">
            <v>357</v>
          </cell>
          <cell r="C328">
            <v>334</v>
          </cell>
          <cell r="D328">
            <v>1</v>
          </cell>
          <cell r="E328">
            <v>63</v>
          </cell>
          <cell r="F328" t="str">
            <v>青森県</v>
          </cell>
          <cell r="G328" t="str">
            <v>八戸市</v>
          </cell>
          <cell r="I328" t="str">
            <v>河原木浜名谷地７６－３４４</v>
          </cell>
          <cell r="J328">
            <v>17</v>
          </cell>
        </row>
        <row r="329">
          <cell r="B329">
            <v>358</v>
          </cell>
          <cell r="C329">
            <v>334</v>
          </cell>
          <cell r="D329">
            <v>2</v>
          </cell>
          <cell r="E329">
            <v>23</v>
          </cell>
          <cell r="F329" t="str">
            <v>青森県</v>
          </cell>
          <cell r="G329" t="str">
            <v>八戸市</v>
          </cell>
          <cell r="I329" t="str">
            <v>河原木浜名谷地７６－４７８</v>
          </cell>
          <cell r="J329">
            <v>17</v>
          </cell>
        </row>
        <row r="330">
          <cell r="B330">
            <v>359</v>
          </cell>
          <cell r="C330">
            <v>334</v>
          </cell>
          <cell r="D330">
            <v>2</v>
          </cell>
          <cell r="E330">
            <v>19</v>
          </cell>
          <cell r="F330" t="str">
            <v>青森県</v>
          </cell>
          <cell r="G330" t="str">
            <v>八戸市</v>
          </cell>
          <cell r="I330" t="str">
            <v>河原木浜名谷地７６－３０</v>
          </cell>
          <cell r="J330">
            <v>17</v>
          </cell>
        </row>
        <row r="331">
          <cell r="B331">
            <v>360</v>
          </cell>
          <cell r="C331">
            <v>335</v>
          </cell>
          <cell r="D331">
            <v>2</v>
          </cell>
          <cell r="E331">
            <v>16</v>
          </cell>
          <cell r="F331" t="str">
            <v>青森県</v>
          </cell>
          <cell r="G331" t="str">
            <v>八戸市</v>
          </cell>
          <cell r="I331" t="str">
            <v>河原木蓮沼１－１</v>
          </cell>
          <cell r="J331">
            <v>17</v>
          </cell>
        </row>
        <row r="332">
          <cell r="B332">
            <v>361</v>
          </cell>
          <cell r="C332">
            <v>335</v>
          </cell>
          <cell r="D332">
            <v>2</v>
          </cell>
          <cell r="E332">
            <v>22</v>
          </cell>
          <cell r="F332" t="str">
            <v>青森県</v>
          </cell>
          <cell r="G332" t="str">
            <v>八戸市</v>
          </cell>
          <cell r="I332" t="str">
            <v>河原木蓮沼１－１</v>
          </cell>
          <cell r="J332">
            <v>17</v>
          </cell>
        </row>
        <row r="333">
          <cell r="B333">
            <v>362</v>
          </cell>
          <cell r="C333">
            <v>336</v>
          </cell>
          <cell r="D333">
            <v>2</v>
          </cell>
          <cell r="E333">
            <v>8</v>
          </cell>
          <cell r="F333" t="str">
            <v>青森県</v>
          </cell>
          <cell r="G333" t="str">
            <v>八戸市</v>
          </cell>
          <cell r="I333" t="str">
            <v>河原木八太郎山１０－７８</v>
          </cell>
          <cell r="J333">
            <v>17</v>
          </cell>
        </row>
        <row r="334">
          <cell r="B334">
            <v>363</v>
          </cell>
          <cell r="C334">
            <v>337</v>
          </cell>
          <cell r="D334">
            <v>1</v>
          </cell>
          <cell r="E334">
            <v>54</v>
          </cell>
          <cell r="F334" t="str">
            <v>青森県</v>
          </cell>
          <cell r="G334" t="str">
            <v>八戸市</v>
          </cell>
          <cell r="I334" t="str">
            <v>河原木海岸２４－５</v>
          </cell>
          <cell r="J334">
            <v>17</v>
          </cell>
        </row>
        <row r="335">
          <cell r="B335">
            <v>364</v>
          </cell>
          <cell r="C335">
            <v>337</v>
          </cell>
          <cell r="D335">
            <v>2</v>
          </cell>
          <cell r="E335">
            <v>17</v>
          </cell>
          <cell r="F335" t="str">
            <v>青森県</v>
          </cell>
          <cell r="G335" t="str">
            <v>八戸市</v>
          </cell>
          <cell r="I335" t="str">
            <v>河原木字海岸２４－６</v>
          </cell>
          <cell r="J335">
            <v>17</v>
          </cell>
        </row>
        <row r="336">
          <cell r="B336">
            <v>365</v>
          </cell>
          <cell r="C336">
            <v>337</v>
          </cell>
          <cell r="D336">
            <v>1</v>
          </cell>
          <cell r="E336">
            <v>43</v>
          </cell>
          <cell r="F336" t="str">
            <v>青森県</v>
          </cell>
          <cell r="G336" t="str">
            <v>八戸市</v>
          </cell>
          <cell r="I336" t="str">
            <v>河原木海岸２４－７</v>
          </cell>
          <cell r="J336">
            <v>17</v>
          </cell>
        </row>
        <row r="337">
          <cell r="B337">
            <v>366</v>
          </cell>
          <cell r="C337">
            <v>337</v>
          </cell>
          <cell r="D337">
            <v>1</v>
          </cell>
          <cell r="E337">
            <v>40</v>
          </cell>
          <cell r="F337" t="str">
            <v>青森県</v>
          </cell>
          <cell r="G337" t="str">
            <v>八戸市</v>
          </cell>
          <cell r="I337" t="str">
            <v>河原木海岸２４－９</v>
          </cell>
          <cell r="J337">
            <v>17</v>
          </cell>
        </row>
        <row r="338">
          <cell r="B338">
            <v>367</v>
          </cell>
          <cell r="C338">
            <v>337</v>
          </cell>
          <cell r="D338">
            <v>2</v>
          </cell>
          <cell r="E338">
            <v>17</v>
          </cell>
          <cell r="F338" t="str">
            <v>青森県</v>
          </cell>
          <cell r="G338" t="str">
            <v>八戸市</v>
          </cell>
          <cell r="I338" t="str">
            <v>河原木海岸２４－８</v>
          </cell>
          <cell r="J338">
            <v>17</v>
          </cell>
        </row>
        <row r="339">
          <cell r="B339">
            <v>368</v>
          </cell>
          <cell r="C339">
            <v>337</v>
          </cell>
          <cell r="D339">
            <v>2</v>
          </cell>
          <cell r="E339">
            <v>19</v>
          </cell>
          <cell r="F339" t="str">
            <v>青森県</v>
          </cell>
          <cell r="G339" t="str">
            <v>八戸市</v>
          </cell>
          <cell r="I339" t="str">
            <v>河原木字海岸１８－５</v>
          </cell>
          <cell r="J339">
            <v>17</v>
          </cell>
        </row>
        <row r="340">
          <cell r="B340">
            <v>369</v>
          </cell>
          <cell r="C340">
            <v>337</v>
          </cell>
          <cell r="D340">
            <v>2</v>
          </cell>
          <cell r="E340">
            <v>16</v>
          </cell>
          <cell r="F340" t="str">
            <v>青森県</v>
          </cell>
          <cell r="G340" t="str">
            <v>八戸市</v>
          </cell>
          <cell r="I340" t="str">
            <v>河原木浜名谷地７６－２４８</v>
          </cell>
          <cell r="J340">
            <v>17</v>
          </cell>
        </row>
        <row r="341">
          <cell r="B341">
            <v>370</v>
          </cell>
          <cell r="C341">
            <v>337</v>
          </cell>
          <cell r="D341">
            <v>2</v>
          </cell>
          <cell r="E341">
            <v>14</v>
          </cell>
          <cell r="F341" t="str">
            <v>青森県</v>
          </cell>
          <cell r="G341" t="str">
            <v>八戸市</v>
          </cell>
          <cell r="I341" t="str">
            <v>河原木浜名谷地７－１</v>
          </cell>
          <cell r="J341">
            <v>17</v>
          </cell>
        </row>
        <row r="342">
          <cell r="B342">
            <v>371</v>
          </cell>
          <cell r="C342">
            <v>337</v>
          </cell>
          <cell r="D342">
            <v>2</v>
          </cell>
          <cell r="E342">
            <v>23</v>
          </cell>
          <cell r="F342" t="str">
            <v>青森県</v>
          </cell>
          <cell r="G342" t="str">
            <v>八戸市</v>
          </cell>
          <cell r="I342" t="str">
            <v>河原木浜名谷地７６</v>
          </cell>
          <cell r="J342">
            <v>17</v>
          </cell>
        </row>
        <row r="343">
          <cell r="B343">
            <v>372</v>
          </cell>
          <cell r="C343">
            <v>338</v>
          </cell>
          <cell r="D343">
            <v>2</v>
          </cell>
          <cell r="E343">
            <v>23</v>
          </cell>
          <cell r="F343" t="str">
            <v>青森県</v>
          </cell>
          <cell r="G343" t="str">
            <v>八戸市</v>
          </cell>
          <cell r="I343" t="str">
            <v>河原木蓮沼３１－８８</v>
          </cell>
          <cell r="J343">
            <v>17</v>
          </cell>
        </row>
        <row r="344">
          <cell r="B344">
            <v>375</v>
          </cell>
          <cell r="C344">
            <v>338</v>
          </cell>
          <cell r="D344">
            <v>2</v>
          </cell>
          <cell r="E344">
            <v>13</v>
          </cell>
          <cell r="F344" t="str">
            <v>青森県</v>
          </cell>
          <cell r="G344" t="str">
            <v>八戸市</v>
          </cell>
          <cell r="I344" t="str">
            <v>河原木蓮沼１－３５</v>
          </cell>
          <cell r="J344">
            <v>17</v>
          </cell>
        </row>
        <row r="345">
          <cell r="B345">
            <v>376</v>
          </cell>
          <cell r="C345">
            <v>338</v>
          </cell>
          <cell r="D345">
            <v>2</v>
          </cell>
          <cell r="E345">
            <v>19</v>
          </cell>
          <cell r="F345" t="str">
            <v>青森県</v>
          </cell>
          <cell r="G345" t="str">
            <v>八戸市</v>
          </cell>
          <cell r="I345" t="str">
            <v>河原木中島３５－１</v>
          </cell>
          <cell r="J345">
            <v>17</v>
          </cell>
        </row>
        <row r="346">
          <cell r="B346">
            <v>377</v>
          </cell>
          <cell r="C346">
            <v>338</v>
          </cell>
          <cell r="D346">
            <v>2</v>
          </cell>
          <cell r="E346">
            <v>6</v>
          </cell>
          <cell r="F346" t="str">
            <v>青森県</v>
          </cell>
          <cell r="G346" t="str">
            <v>八戸市</v>
          </cell>
          <cell r="I346" t="str">
            <v>河原木中島３５－１</v>
          </cell>
          <cell r="J346">
            <v>17</v>
          </cell>
        </row>
        <row r="347">
          <cell r="B347">
            <v>378</v>
          </cell>
          <cell r="C347">
            <v>339</v>
          </cell>
          <cell r="D347">
            <v>3</v>
          </cell>
          <cell r="E347">
            <v>1</v>
          </cell>
          <cell r="F347" t="str">
            <v>青森県</v>
          </cell>
          <cell r="G347" t="str">
            <v>八戸市</v>
          </cell>
          <cell r="I347" t="str">
            <v>河原木下谷地３６－３</v>
          </cell>
          <cell r="J347">
            <v>17</v>
          </cell>
        </row>
        <row r="348">
          <cell r="B348">
            <v>379</v>
          </cell>
          <cell r="C348">
            <v>339</v>
          </cell>
          <cell r="D348">
            <v>3</v>
          </cell>
          <cell r="E348">
            <v>3</v>
          </cell>
          <cell r="F348" t="str">
            <v>青森県</v>
          </cell>
          <cell r="G348" t="str">
            <v>八戸市</v>
          </cell>
          <cell r="I348" t="str">
            <v>河原木下谷地１７－４</v>
          </cell>
          <cell r="J348">
            <v>17</v>
          </cell>
        </row>
        <row r="349">
          <cell r="B349">
            <v>380</v>
          </cell>
          <cell r="C349">
            <v>339</v>
          </cell>
          <cell r="D349">
            <v>3</v>
          </cell>
          <cell r="E349">
            <v>3</v>
          </cell>
          <cell r="F349" t="str">
            <v>青森県</v>
          </cell>
          <cell r="G349" t="str">
            <v>八戸市</v>
          </cell>
          <cell r="I349" t="str">
            <v>河原木下谷地４１－１０</v>
          </cell>
          <cell r="J349">
            <v>17</v>
          </cell>
        </row>
        <row r="350">
          <cell r="B350">
            <v>381</v>
          </cell>
          <cell r="C350">
            <v>339</v>
          </cell>
          <cell r="D350">
            <v>3</v>
          </cell>
          <cell r="E350">
            <v>2</v>
          </cell>
          <cell r="F350" t="str">
            <v>青森県</v>
          </cell>
          <cell r="G350" t="str">
            <v>八戸市</v>
          </cell>
          <cell r="I350" t="str">
            <v>河原木根岸３６－１</v>
          </cell>
          <cell r="J350">
            <v>17</v>
          </cell>
        </row>
        <row r="351">
          <cell r="B351">
            <v>383</v>
          </cell>
          <cell r="C351">
            <v>341</v>
          </cell>
          <cell r="D351">
            <v>2</v>
          </cell>
          <cell r="E351">
            <v>26</v>
          </cell>
          <cell r="F351" t="str">
            <v>青森県</v>
          </cell>
          <cell r="G351" t="str">
            <v>八戸市</v>
          </cell>
          <cell r="I351" t="str">
            <v>新湊３－４－２０</v>
          </cell>
          <cell r="J351">
            <v>7</v>
          </cell>
        </row>
        <row r="352">
          <cell r="B352">
            <v>384</v>
          </cell>
          <cell r="C352">
            <v>342</v>
          </cell>
          <cell r="D352">
            <v>2</v>
          </cell>
          <cell r="E352">
            <v>7</v>
          </cell>
          <cell r="F352" t="str">
            <v>青森県</v>
          </cell>
          <cell r="G352" t="str">
            <v>八戸市</v>
          </cell>
          <cell r="I352" t="str">
            <v>新湊３－７－３</v>
          </cell>
          <cell r="J352">
            <v>7</v>
          </cell>
        </row>
        <row r="353">
          <cell r="B353">
            <v>385</v>
          </cell>
          <cell r="C353">
            <v>342</v>
          </cell>
          <cell r="D353">
            <v>3</v>
          </cell>
          <cell r="E353">
            <v>1</v>
          </cell>
          <cell r="F353" t="str">
            <v>青森県</v>
          </cell>
          <cell r="G353" t="str">
            <v>八戸市</v>
          </cell>
          <cell r="I353" t="str">
            <v>新湊２－１７－９</v>
          </cell>
          <cell r="J353">
            <v>7</v>
          </cell>
        </row>
        <row r="354">
          <cell r="B354">
            <v>386</v>
          </cell>
          <cell r="C354">
            <v>343</v>
          </cell>
          <cell r="D354">
            <v>1</v>
          </cell>
          <cell r="E354">
            <v>39</v>
          </cell>
          <cell r="F354" t="str">
            <v>青森県</v>
          </cell>
          <cell r="G354" t="str">
            <v>八戸市</v>
          </cell>
          <cell r="I354" t="str">
            <v>湊町大沢２８</v>
          </cell>
          <cell r="J354">
            <v>7</v>
          </cell>
        </row>
        <row r="355">
          <cell r="B355">
            <v>387</v>
          </cell>
          <cell r="C355">
            <v>343</v>
          </cell>
          <cell r="D355">
            <v>2</v>
          </cell>
          <cell r="E355">
            <v>8</v>
          </cell>
          <cell r="F355" t="str">
            <v>青森県</v>
          </cell>
          <cell r="G355" t="str">
            <v>八戸市</v>
          </cell>
          <cell r="I355" t="str">
            <v>湊町大沢２８</v>
          </cell>
          <cell r="J355">
            <v>7</v>
          </cell>
        </row>
        <row r="356">
          <cell r="B356">
            <v>389</v>
          </cell>
          <cell r="C356">
            <v>361</v>
          </cell>
          <cell r="D356">
            <v>2</v>
          </cell>
          <cell r="E356">
            <v>27</v>
          </cell>
          <cell r="F356" t="str">
            <v>青森県</v>
          </cell>
          <cell r="G356" t="str">
            <v>八戸市</v>
          </cell>
          <cell r="I356" t="str">
            <v>築港街１－３－１０</v>
          </cell>
          <cell r="J356">
            <v>8</v>
          </cell>
        </row>
        <row r="357">
          <cell r="B357">
            <v>390</v>
          </cell>
          <cell r="C357">
            <v>343</v>
          </cell>
          <cell r="D357">
            <v>2</v>
          </cell>
          <cell r="E357">
            <v>19</v>
          </cell>
          <cell r="F357" t="str">
            <v>青森県</v>
          </cell>
          <cell r="G357" t="str">
            <v>八戸市</v>
          </cell>
          <cell r="I357" t="str">
            <v>湊町大沢２８－１１９</v>
          </cell>
          <cell r="J357">
            <v>7</v>
          </cell>
        </row>
        <row r="358">
          <cell r="B358">
            <v>391</v>
          </cell>
          <cell r="C358">
            <v>344</v>
          </cell>
          <cell r="D358">
            <v>3</v>
          </cell>
          <cell r="E358">
            <v>2</v>
          </cell>
          <cell r="F358" t="str">
            <v>青森県</v>
          </cell>
          <cell r="G358" t="str">
            <v>八戸市</v>
          </cell>
          <cell r="I358" t="str">
            <v>新湊１－２４－６</v>
          </cell>
          <cell r="J358">
            <v>7</v>
          </cell>
        </row>
        <row r="359">
          <cell r="B359">
            <v>392</v>
          </cell>
          <cell r="C359">
            <v>344</v>
          </cell>
          <cell r="D359">
            <v>2</v>
          </cell>
          <cell r="E359">
            <v>4</v>
          </cell>
          <cell r="F359" t="str">
            <v>青森県</v>
          </cell>
          <cell r="G359" t="str">
            <v>八戸市</v>
          </cell>
          <cell r="I359" t="str">
            <v>新湊２－４－１４</v>
          </cell>
          <cell r="J359">
            <v>7</v>
          </cell>
        </row>
        <row r="360">
          <cell r="B360">
            <v>393</v>
          </cell>
          <cell r="C360">
            <v>345</v>
          </cell>
          <cell r="D360">
            <v>3</v>
          </cell>
          <cell r="E360">
            <v>2</v>
          </cell>
          <cell r="F360" t="str">
            <v>青森県</v>
          </cell>
          <cell r="G360" t="str">
            <v>八戸市</v>
          </cell>
          <cell r="I360" t="str">
            <v>新湊１－３－４</v>
          </cell>
          <cell r="J360">
            <v>7</v>
          </cell>
        </row>
        <row r="361">
          <cell r="B361">
            <v>395</v>
          </cell>
          <cell r="C361">
            <v>345</v>
          </cell>
          <cell r="D361">
            <v>2</v>
          </cell>
          <cell r="E361">
            <v>6</v>
          </cell>
          <cell r="F361" t="str">
            <v>青森県</v>
          </cell>
          <cell r="G361" t="str">
            <v>八戸市</v>
          </cell>
          <cell r="I361" t="str">
            <v>新湊１－３－１９</v>
          </cell>
          <cell r="J361">
            <v>7</v>
          </cell>
        </row>
        <row r="362">
          <cell r="B362">
            <v>396</v>
          </cell>
          <cell r="C362">
            <v>346</v>
          </cell>
          <cell r="D362">
            <v>2</v>
          </cell>
          <cell r="E362">
            <v>19</v>
          </cell>
          <cell r="F362" t="str">
            <v>青森県</v>
          </cell>
          <cell r="G362" t="str">
            <v>八戸市</v>
          </cell>
          <cell r="I362" t="str">
            <v>湊町館鼻７８－２３</v>
          </cell>
          <cell r="J362">
            <v>7</v>
          </cell>
        </row>
        <row r="363">
          <cell r="B363">
            <v>397</v>
          </cell>
          <cell r="C363">
            <v>346</v>
          </cell>
          <cell r="D363">
            <v>2</v>
          </cell>
          <cell r="E363">
            <v>5</v>
          </cell>
          <cell r="F363" t="str">
            <v>青森県</v>
          </cell>
          <cell r="G363" t="str">
            <v>八戸市</v>
          </cell>
          <cell r="I363" t="str">
            <v>湊町下条３－１</v>
          </cell>
          <cell r="J363">
            <v>7</v>
          </cell>
        </row>
        <row r="364">
          <cell r="B364">
            <v>399</v>
          </cell>
          <cell r="C364">
            <v>347</v>
          </cell>
          <cell r="D364">
            <v>3</v>
          </cell>
          <cell r="E364">
            <v>2</v>
          </cell>
          <cell r="F364" t="str">
            <v>青森県</v>
          </cell>
          <cell r="G364" t="str">
            <v>八戸市</v>
          </cell>
          <cell r="I364" t="str">
            <v>新湊２－１０－５</v>
          </cell>
          <cell r="J364">
            <v>7</v>
          </cell>
        </row>
        <row r="365">
          <cell r="B365">
            <v>401</v>
          </cell>
          <cell r="C365">
            <v>347</v>
          </cell>
          <cell r="D365">
            <v>2</v>
          </cell>
          <cell r="E365">
            <v>11</v>
          </cell>
          <cell r="F365" t="str">
            <v>青森県</v>
          </cell>
          <cell r="G365" t="str">
            <v>八戸市</v>
          </cell>
          <cell r="I365" t="str">
            <v>湊町上の山３１</v>
          </cell>
          <cell r="J365">
            <v>7</v>
          </cell>
        </row>
        <row r="366">
          <cell r="B366">
            <v>402</v>
          </cell>
          <cell r="C366">
            <v>348</v>
          </cell>
          <cell r="D366">
            <v>2</v>
          </cell>
          <cell r="E366">
            <v>18</v>
          </cell>
          <cell r="F366" t="str">
            <v>青森県</v>
          </cell>
          <cell r="G366" t="str">
            <v>八戸市</v>
          </cell>
          <cell r="I366" t="str">
            <v>湊町大沢４６－１０</v>
          </cell>
          <cell r="J366">
            <v>7</v>
          </cell>
        </row>
        <row r="367">
          <cell r="B367">
            <v>406</v>
          </cell>
          <cell r="C367">
            <v>357</v>
          </cell>
          <cell r="D367">
            <v>3</v>
          </cell>
          <cell r="E367">
            <v>3</v>
          </cell>
          <cell r="F367" t="str">
            <v>青森県</v>
          </cell>
          <cell r="G367" t="str">
            <v>八戸市</v>
          </cell>
          <cell r="I367" t="str">
            <v>湊町久保２６－５</v>
          </cell>
          <cell r="J367">
            <v>7</v>
          </cell>
        </row>
        <row r="368">
          <cell r="B368">
            <v>407</v>
          </cell>
          <cell r="C368">
            <v>358</v>
          </cell>
          <cell r="D368">
            <v>2</v>
          </cell>
          <cell r="E368">
            <v>6</v>
          </cell>
          <cell r="F368" t="str">
            <v>青森県</v>
          </cell>
          <cell r="G368" t="str">
            <v>八戸市</v>
          </cell>
          <cell r="I368" t="str">
            <v>湊町久保４４－７</v>
          </cell>
          <cell r="J368">
            <v>7</v>
          </cell>
        </row>
        <row r="369">
          <cell r="B369">
            <v>408</v>
          </cell>
          <cell r="C369">
            <v>358</v>
          </cell>
          <cell r="D369">
            <v>3</v>
          </cell>
          <cell r="E369">
            <v>3</v>
          </cell>
          <cell r="F369" t="str">
            <v>青森県</v>
          </cell>
          <cell r="G369" t="str">
            <v>八戸市</v>
          </cell>
          <cell r="I369" t="str">
            <v>湊町久保２５－２</v>
          </cell>
          <cell r="J369">
            <v>7</v>
          </cell>
        </row>
        <row r="370">
          <cell r="B370">
            <v>409</v>
          </cell>
          <cell r="C370">
            <v>359</v>
          </cell>
          <cell r="D370">
            <v>2</v>
          </cell>
          <cell r="E370">
            <v>6</v>
          </cell>
          <cell r="F370" t="str">
            <v>青森県</v>
          </cell>
          <cell r="G370" t="str">
            <v>八戸市</v>
          </cell>
          <cell r="I370" t="str">
            <v>湊町本町９</v>
          </cell>
          <cell r="J370">
            <v>7</v>
          </cell>
        </row>
        <row r="371">
          <cell r="B371">
            <v>410</v>
          </cell>
          <cell r="C371">
            <v>359</v>
          </cell>
          <cell r="D371">
            <v>2</v>
          </cell>
          <cell r="E371">
            <v>11</v>
          </cell>
          <cell r="F371" t="str">
            <v>青森県</v>
          </cell>
          <cell r="G371" t="str">
            <v>八戸市</v>
          </cell>
          <cell r="I371" t="str">
            <v>湊町本町３</v>
          </cell>
          <cell r="J371">
            <v>7</v>
          </cell>
        </row>
        <row r="372">
          <cell r="B372">
            <v>411</v>
          </cell>
          <cell r="C372">
            <v>360</v>
          </cell>
          <cell r="D372">
            <v>2</v>
          </cell>
          <cell r="E372">
            <v>25</v>
          </cell>
          <cell r="F372" t="str">
            <v>青森県</v>
          </cell>
          <cell r="G372" t="str">
            <v>八戸市</v>
          </cell>
          <cell r="I372" t="str">
            <v>白銀町三島下２４－１０３</v>
          </cell>
          <cell r="J372">
            <v>8</v>
          </cell>
        </row>
        <row r="373">
          <cell r="B373">
            <v>412</v>
          </cell>
          <cell r="C373">
            <v>360</v>
          </cell>
          <cell r="D373">
            <v>1</v>
          </cell>
          <cell r="E373">
            <v>38</v>
          </cell>
          <cell r="F373" t="str">
            <v>青森県</v>
          </cell>
          <cell r="G373" t="str">
            <v>八戸市</v>
          </cell>
          <cell r="I373" t="str">
            <v>白銀町三島下２４</v>
          </cell>
          <cell r="J373">
            <v>8</v>
          </cell>
        </row>
        <row r="374">
          <cell r="B374">
            <v>414</v>
          </cell>
          <cell r="C374">
            <v>366</v>
          </cell>
          <cell r="D374">
            <v>2</v>
          </cell>
          <cell r="E374">
            <v>12</v>
          </cell>
          <cell r="F374" t="str">
            <v>青森県</v>
          </cell>
          <cell r="G374" t="str">
            <v>八戸市</v>
          </cell>
          <cell r="I374" t="str">
            <v>白銀町三島下７９－８８</v>
          </cell>
          <cell r="J374">
            <v>8</v>
          </cell>
        </row>
        <row r="375">
          <cell r="B375">
            <v>415</v>
          </cell>
          <cell r="C375">
            <v>360</v>
          </cell>
          <cell r="D375">
            <v>2</v>
          </cell>
          <cell r="E375">
            <v>5</v>
          </cell>
          <cell r="F375" t="str">
            <v>青森県</v>
          </cell>
          <cell r="G375" t="str">
            <v>八戸市</v>
          </cell>
          <cell r="I375" t="str">
            <v>白銀町三島下２４</v>
          </cell>
          <cell r="J375">
            <v>8</v>
          </cell>
        </row>
        <row r="376">
          <cell r="B376">
            <v>416</v>
          </cell>
          <cell r="C376">
            <v>360</v>
          </cell>
          <cell r="D376">
            <v>2</v>
          </cell>
          <cell r="E376">
            <v>12</v>
          </cell>
          <cell r="F376" t="str">
            <v>青森県</v>
          </cell>
          <cell r="G376" t="str">
            <v>八戸市</v>
          </cell>
          <cell r="I376" t="str">
            <v>白銀町三島下８６－３</v>
          </cell>
          <cell r="J376">
            <v>8</v>
          </cell>
        </row>
        <row r="377">
          <cell r="B377">
            <v>418</v>
          </cell>
          <cell r="C377">
            <v>361</v>
          </cell>
          <cell r="D377">
            <v>1</v>
          </cell>
          <cell r="E377">
            <v>312</v>
          </cell>
          <cell r="F377" t="str">
            <v>青森県</v>
          </cell>
          <cell r="G377" t="str">
            <v>八戸市</v>
          </cell>
          <cell r="I377" t="str">
            <v>築港街１－１－４</v>
          </cell>
          <cell r="J377">
            <v>8</v>
          </cell>
        </row>
        <row r="378">
          <cell r="B378">
            <v>419</v>
          </cell>
          <cell r="C378">
            <v>361</v>
          </cell>
          <cell r="D378">
            <v>1</v>
          </cell>
          <cell r="E378">
            <v>74</v>
          </cell>
          <cell r="F378" t="str">
            <v>青森県</v>
          </cell>
          <cell r="G378" t="str">
            <v>八戸市</v>
          </cell>
          <cell r="I378" t="str">
            <v>築港街２－８－１</v>
          </cell>
          <cell r="J378">
            <v>8</v>
          </cell>
        </row>
        <row r="379">
          <cell r="B379">
            <v>420</v>
          </cell>
          <cell r="C379">
            <v>361</v>
          </cell>
          <cell r="D379">
            <v>2</v>
          </cell>
          <cell r="E379">
            <v>14</v>
          </cell>
          <cell r="F379" t="str">
            <v>青森県</v>
          </cell>
          <cell r="G379" t="str">
            <v>八戸市</v>
          </cell>
          <cell r="I379" t="str">
            <v>築港街１－３－１３</v>
          </cell>
          <cell r="J379">
            <v>8</v>
          </cell>
        </row>
        <row r="380">
          <cell r="B380">
            <v>421</v>
          </cell>
          <cell r="C380">
            <v>361</v>
          </cell>
          <cell r="D380">
            <v>1</v>
          </cell>
          <cell r="E380">
            <v>50</v>
          </cell>
          <cell r="F380" t="str">
            <v>青森県</v>
          </cell>
          <cell r="G380" t="str">
            <v>八戸市</v>
          </cell>
          <cell r="I380" t="str">
            <v>築港街１－３－５３</v>
          </cell>
          <cell r="J380">
            <v>8</v>
          </cell>
        </row>
        <row r="381">
          <cell r="B381">
            <v>422</v>
          </cell>
          <cell r="C381">
            <v>361</v>
          </cell>
          <cell r="D381">
            <v>2</v>
          </cell>
          <cell r="E381">
            <v>6</v>
          </cell>
          <cell r="F381" t="str">
            <v>青森県</v>
          </cell>
          <cell r="G381" t="str">
            <v>八戸市</v>
          </cell>
          <cell r="I381" t="str">
            <v>築港街２－１４</v>
          </cell>
          <cell r="J381">
            <v>8</v>
          </cell>
        </row>
        <row r="382">
          <cell r="B382">
            <v>423</v>
          </cell>
          <cell r="C382">
            <v>361</v>
          </cell>
          <cell r="D382">
            <v>2</v>
          </cell>
          <cell r="E382">
            <v>18</v>
          </cell>
          <cell r="F382" t="str">
            <v>青森県</v>
          </cell>
          <cell r="G382" t="str">
            <v>八戸市</v>
          </cell>
          <cell r="I382" t="str">
            <v>築港街２－１８－２</v>
          </cell>
          <cell r="J382">
            <v>8</v>
          </cell>
        </row>
        <row r="383">
          <cell r="B383">
            <v>424</v>
          </cell>
          <cell r="C383">
            <v>361</v>
          </cell>
          <cell r="D383">
            <v>2</v>
          </cell>
          <cell r="E383">
            <v>17</v>
          </cell>
          <cell r="F383" t="str">
            <v>青森県</v>
          </cell>
          <cell r="G383" t="str">
            <v>八戸市</v>
          </cell>
          <cell r="I383" t="str">
            <v>白銀町昭和町１</v>
          </cell>
          <cell r="J383">
            <v>8</v>
          </cell>
        </row>
        <row r="384">
          <cell r="B384">
            <v>425</v>
          </cell>
          <cell r="C384">
            <v>361</v>
          </cell>
          <cell r="D384">
            <v>1</v>
          </cell>
          <cell r="E384">
            <v>41</v>
          </cell>
          <cell r="F384" t="str">
            <v>青森県</v>
          </cell>
          <cell r="G384" t="str">
            <v>八戸市</v>
          </cell>
          <cell r="I384" t="str">
            <v>白銀町昭和町１</v>
          </cell>
          <cell r="J384">
            <v>8</v>
          </cell>
        </row>
        <row r="385">
          <cell r="B385">
            <v>426</v>
          </cell>
          <cell r="C385">
            <v>361</v>
          </cell>
          <cell r="D385">
            <v>2</v>
          </cell>
          <cell r="E385">
            <v>20</v>
          </cell>
          <cell r="F385" t="str">
            <v>青森県</v>
          </cell>
          <cell r="G385" t="str">
            <v>八戸市</v>
          </cell>
          <cell r="I385" t="str">
            <v>白銀町昭和町２－３</v>
          </cell>
          <cell r="J385">
            <v>8</v>
          </cell>
        </row>
        <row r="386">
          <cell r="B386">
            <v>429</v>
          </cell>
          <cell r="C386">
            <v>361</v>
          </cell>
          <cell r="D386">
            <v>1</v>
          </cell>
          <cell r="E386">
            <v>61</v>
          </cell>
          <cell r="F386" t="str">
            <v>青森県</v>
          </cell>
          <cell r="G386" t="str">
            <v>八戸市</v>
          </cell>
          <cell r="I386" t="str">
            <v>築港街１－２－１０</v>
          </cell>
          <cell r="J386">
            <v>8</v>
          </cell>
        </row>
        <row r="387">
          <cell r="B387">
            <v>430</v>
          </cell>
          <cell r="C387">
            <v>361</v>
          </cell>
          <cell r="D387">
            <v>1</v>
          </cell>
          <cell r="E387">
            <v>71</v>
          </cell>
          <cell r="F387" t="str">
            <v>青森県</v>
          </cell>
          <cell r="G387" t="str">
            <v>八戸市</v>
          </cell>
          <cell r="I387" t="str">
            <v>築港街１－２－１０</v>
          </cell>
          <cell r="J387">
            <v>8</v>
          </cell>
        </row>
        <row r="388">
          <cell r="B388">
            <v>431</v>
          </cell>
          <cell r="C388">
            <v>362</v>
          </cell>
          <cell r="D388">
            <v>1</v>
          </cell>
          <cell r="E388">
            <v>92</v>
          </cell>
          <cell r="F388" t="str">
            <v>青森県</v>
          </cell>
          <cell r="G388" t="str">
            <v>八戸市</v>
          </cell>
          <cell r="I388" t="str">
            <v>白銀町昭和町１０</v>
          </cell>
          <cell r="J388">
            <v>8</v>
          </cell>
        </row>
        <row r="389">
          <cell r="B389">
            <v>432</v>
          </cell>
          <cell r="C389">
            <v>362</v>
          </cell>
          <cell r="D389">
            <v>2</v>
          </cell>
          <cell r="E389">
            <v>29</v>
          </cell>
          <cell r="F389" t="str">
            <v>青森県</v>
          </cell>
          <cell r="G389" t="str">
            <v>八戸市</v>
          </cell>
          <cell r="I389" t="str">
            <v>白銀町昭和町１２－６</v>
          </cell>
          <cell r="J389">
            <v>8</v>
          </cell>
        </row>
        <row r="390">
          <cell r="B390">
            <v>433</v>
          </cell>
          <cell r="C390">
            <v>362</v>
          </cell>
          <cell r="D390">
            <v>2</v>
          </cell>
          <cell r="E390">
            <v>21</v>
          </cell>
          <cell r="F390" t="str">
            <v>青森県</v>
          </cell>
          <cell r="G390" t="str">
            <v>八戸市</v>
          </cell>
          <cell r="I390" t="str">
            <v>白銀町昭和町１２－５</v>
          </cell>
          <cell r="J390">
            <v>8</v>
          </cell>
        </row>
        <row r="391">
          <cell r="B391">
            <v>434</v>
          </cell>
          <cell r="C391">
            <v>362</v>
          </cell>
          <cell r="D391">
            <v>2</v>
          </cell>
          <cell r="E391">
            <v>6</v>
          </cell>
          <cell r="F391" t="str">
            <v>青森県</v>
          </cell>
          <cell r="G391" t="str">
            <v>八戸市</v>
          </cell>
          <cell r="I391" t="str">
            <v>白銀町昭和町１２－１８</v>
          </cell>
          <cell r="J391">
            <v>8</v>
          </cell>
        </row>
        <row r="392">
          <cell r="B392">
            <v>435</v>
          </cell>
          <cell r="C392">
            <v>362</v>
          </cell>
          <cell r="D392">
            <v>2</v>
          </cell>
          <cell r="E392">
            <v>21</v>
          </cell>
          <cell r="F392" t="str">
            <v>青森県</v>
          </cell>
          <cell r="G392" t="str">
            <v>八戸市</v>
          </cell>
          <cell r="I392" t="str">
            <v>白銀町昭和町１０－６</v>
          </cell>
          <cell r="J392">
            <v>8</v>
          </cell>
        </row>
        <row r="393">
          <cell r="B393">
            <v>436</v>
          </cell>
          <cell r="C393">
            <v>366</v>
          </cell>
          <cell r="D393">
            <v>1</v>
          </cell>
          <cell r="E393">
            <v>43</v>
          </cell>
          <cell r="F393" t="str">
            <v>青森県</v>
          </cell>
          <cell r="G393" t="str">
            <v>八戸市</v>
          </cell>
          <cell r="I393" t="str">
            <v>白銀町三島下７９－１６０</v>
          </cell>
          <cell r="J393">
            <v>8</v>
          </cell>
        </row>
        <row r="394">
          <cell r="B394">
            <v>437</v>
          </cell>
          <cell r="C394">
            <v>364</v>
          </cell>
          <cell r="D394">
            <v>3</v>
          </cell>
          <cell r="E394">
            <v>3</v>
          </cell>
          <cell r="F394" t="str">
            <v>青森県</v>
          </cell>
          <cell r="G394" t="str">
            <v>八戸市</v>
          </cell>
          <cell r="I394" t="str">
            <v>白銀堀ノ外１７</v>
          </cell>
          <cell r="J394">
            <v>8</v>
          </cell>
        </row>
        <row r="395">
          <cell r="B395">
            <v>439</v>
          </cell>
          <cell r="C395">
            <v>365</v>
          </cell>
          <cell r="D395">
            <v>3</v>
          </cell>
          <cell r="E395">
            <v>2</v>
          </cell>
          <cell r="F395" t="str">
            <v>青森県</v>
          </cell>
          <cell r="G395" t="str">
            <v>八戸市</v>
          </cell>
          <cell r="I395" t="str">
            <v>白銀町三島下２４</v>
          </cell>
          <cell r="J395">
            <v>8</v>
          </cell>
        </row>
        <row r="396">
          <cell r="B396">
            <v>441</v>
          </cell>
          <cell r="C396">
            <v>365</v>
          </cell>
          <cell r="D396">
            <v>2</v>
          </cell>
          <cell r="E396">
            <v>19</v>
          </cell>
          <cell r="F396" t="str">
            <v>青森県</v>
          </cell>
          <cell r="G396" t="str">
            <v>八戸市</v>
          </cell>
          <cell r="I396" t="str">
            <v>白銀１－８－１</v>
          </cell>
          <cell r="J396">
            <v>8</v>
          </cell>
        </row>
        <row r="397">
          <cell r="B397">
            <v>442</v>
          </cell>
          <cell r="C397">
            <v>365</v>
          </cell>
          <cell r="D397">
            <v>2</v>
          </cell>
          <cell r="E397">
            <v>8</v>
          </cell>
          <cell r="F397" t="str">
            <v>青森県</v>
          </cell>
          <cell r="G397" t="str">
            <v>八戸市</v>
          </cell>
          <cell r="I397" t="str">
            <v>白銀町三島下２４－３０６</v>
          </cell>
          <cell r="J397">
            <v>8</v>
          </cell>
        </row>
        <row r="398">
          <cell r="B398">
            <v>443</v>
          </cell>
          <cell r="C398">
            <v>365</v>
          </cell>
          <cell r="D398">
            <v>2</v>
          </cell>
          <cell r="E398">
            <v>17</v>
          </cell>
          <cell r="F398" t="str">
            <v>青森県</v>
          </cell>
          <cell r="G398" t="str">
            <v>八戸市</v>
          </cell>
          <cell r="I398" t="str">
            <v>白銀１－８－１４</v>
          </cell>
          <cell r="J398">
            <v>8</v>
          </cell>
        </row>
        <row r="399">
          <cell r="B399">
            <v>445</v>
          </cell>
          <cell r="C399">
            <v>366</v>
          </cell>
          <cell r="D399">
            <v>3</v>
          </cell>
          <cell r="E399">
            <v>1</v>
          </cell>
          <cell r="F399" t="str">
            <v>青森県</v>
          </cell>
          <cell r="G399" t="str">
            <v>八戸市</v>
          </cell>
          <cell r="I399" t="str">
            <v>白銀町三島下２９－１８</v>
          </cell>
          <cell r="J399">
            <v>8</v>
          </cell>
        </row>
        <row r="400">
          <cell r="B400">
            <v>446</v>
          </cell>
          <cell r="C400">
            <v>366</v>
          </cell>
          <cell r="D400">
            <v>2</v>
          </cell>
          <cell r="E400">
            <v>19</v>
          </cell>
          <cell r="F400" t="str">
            <v>青森県</v>
          </cell>
          <cell r="G400" t="str">
            <v>八戸市</v>
          </cell>
          <cell r="I400" t="str">
            <v>白銀町三島下２４－４３</v>
          </cell>
          <cell r="J400">
            <v>8</v>
          </cell>
        </row>
        <row r="401">
          <cell r="B401">
            <v>448</v>
          </cell>
          <cell r="C401">
            <v>366</v>
          </cell>
          <cell r="D401">
            <v>2</v>
          </cell>
          <cell r="E401">
            <v>18</v>
          </cell>
          <cell r="F401" t="str">
            <v>青森県</v>
          </cell>
          <cell r="G401" t="str">
            <v>八戸市</v>
          </cell>
          <cell r="I401" t="str">
            <v>白銀町三島下２４－２８８</v>
          </cell>
          <cell r="J401">
            <v>8</v>
          </cell>
        </row>
        <row r="402">
          <cell r="B402">
            <v>449</v>
          </cell>
          <cell r="C402">
            <v>366</v>
          </cell>
          <cell r="D402">
            <v>2</v>
          </cell>
          <cell r="E402">
            <v>13</v>
          </cell>
          <cell r="F402" t="str">
            <v>青森県</v>
          </cell>
          <cell r="G402" t="str">
            <v>八戸市</v>
          </cell>
          <cell r="I402" t="str">
            <v>白銀町三島下２４－９２</v>
          </cell>
          <cell r="J402">
            <v>8</v>
          </cell>
        </row>
        <row r="403">
          <cell r="B403">
            <v>450</v>
          </cell>
          <cell r="C403">
            <v>449</v>
          </cell>
          <cell r="D403">
            <v>2</v>
          </cell>
          <cell r="E403">
            <v>14</v>
          </cell>
          <cell r="F403" t="str">
            <v>青森県</v>
          </cell>
          <cell r="G403" t="str">
            <v>八戸市</v>
          </cell>
          <cell r="I403" t="str">
            <v>鮫町高森３５</v>
          </cell>
          <cell r="J403">
            <v>9</v>
          </cell>
        </row>
        <row r="404">
          <cell r="B404">
            <v>451</v>
          </cell>
          <cell r="C404">
            <v>366</v>
          </cell>
          <cell r="D404">
            <v>2</v>
          </cell>
          <cell r="E404">
            <v>4</v>
          </cell>
          <cell r="F404" t="str">
            <v>青森県</v>
          </cell>
          <cell r="G404" t="str">
            <v>八戸市</v>
          </cell>
          <cell r="I404" t="str">
            <v>白銀町三島下２４－１７７</v>
          </cell>
          <cell r="J404">
            <v>8</v>
          </cell>
        </row>
        <row r="405">
          <cell r="B405">
            <v>452</v>
          </cell>
          <cell r="C405">
            <v>366</v>
          </cell>
          <cell r="D405">
            <v>1</v>
          </cell>
          <cell r="E405">
            <v>31</v>
          </cell>
          <cell r="F405" t="str">
            <v>青森県</v>
          </cell>
          <cell r="G405" t="str">
            <v>八戸市</v>
          </cell>
          <cell r="I405" t="str">
            <v>白銀町三島下２４</v>
          </cell>
          <cell r="J405">
            <v>8</v>
          </cell>
        </row>
        <row r="406">
          <cell r="B406">
            <v>453</v>
          </cell>
          <cell r="C406">
            <v>360</v>
          </cell>
          <cell r="D406">
            <v>2</v>
          </cell>
          <cell r="E406">
            <v>26</v>
          </cell>
          <cell r="F406" t="str">
            <v>青森県</v>
          </cell>
          <cell r="G406" t="str">
            <v>八戸市</v>
          </cell>
          <cell r="I406" t="str">
            <v>白銀町三島下８７－３</v>
          </cell>
          <cell r="J406">
            <v>8</v>
          </cell>
        </row>
        <row r="407">
          <cell r="B407">
            <v>454</v>
          </cell>
          <cell r="C407">
            <v>368</v>
          </cell>
          <cell r="D407">
            <v>2</v>
          </cell>
          <cell r="E407">
            <v>25</v>
          </cell>
          <cell r="F407" t="str">
            <v>青森県</v>
          </cell>
          <cell r="G407" t="str">
            <v>八戸市</v>
          </cell>
          <cell r="I407" t="str">
            <v>白銀町大沢頭７－６</v>
          </cell>
          <cell r="J407">
            <v>8</v>
          </cell>
        </row>
        <row r="408">
          <cell r="B408">
            <v>455</v>
          </cell>
          <cell r="C408">
            <v>368</v>
          </cell>
          <cell r="D408">
            <v>3</v>
          </cell>
          <cell r="E408">
            <v>1</v>
          </cell>
          <cell r="F408" t="str">
            <v>青森県</v>
          </cell>
          <cell r="G408" t="str">
            <v>八戸市</v>
          </cell>
          <cell r="I408" t="str">
            <v>白銀町右岩渕通１－７</v>
          </cell>
          <cell r="J408">
            <v>8</v>
          </cell>
        </row>
        <row r="409">
          <cell r="B409">
            <v>456</v>
          </cell>
          <cell r="C409">
            <v>404</v>
          </cell>
          <cell r="D409">
            <v>2</v>
          </cell>
          <cell r="E409">
            <v>22</v>
          </cell>
          <cell r="F409" t="str">
            <v>青森県</v>
          </cell>
          <cell r="G409" t="str">
            <v>八戸市</v>
          </cell>
          <cell r="I409" t="str">
            <v>美保野１３－２１９３</v>
          </cell>
          <cell r="J409">
            <v>8</v>
          </cell>
        </row>
        <row r="410">
          <cell r="B410">
            <v>457</v>
          </cell>
          <cell r="C410">
            <v>370</v>
          </cell>
          <cell r="D410">
            <v>3</v>
          </cell>
          <cell r="E410">
            <v>1</v>
          </cell>
          <cell r="F410" t="str">
            <v>青森県</v>
          </cell>
          <cell r="G410" t="str">
            <v>八戸市</v>
          </cell>
          <cell r="I410" t="str">
            <v>白銀３－６－２</v>
          </cell>
          <cell r="J410">
            <v>8</v>
          </cell>
        </row>
        <row r="411">
          <cell r="B411">
            <v>458</v>
          </cell>
          <cell r="C411">
            <v>371</v>
          </cell>
          <cell r="D411">
            <v>2</v>
          </cell>
          <cell r="E411">
            <v>13</v>
          </cell>
          <cell r="F411" t="str">
            <v>青森県</v>
          </cell>
          <cell r="G411" t="str">
            <v>八戸市</v>
          </cell>
          <cell r="I411" t="str">
            <v>湊町柳町５２</v>
          </cell>
          <cell r="J411">
            <v>7</v>
          </cell>
        </row>
        <row r="412">
          <cell r="B412">
            <v>459</v>
          </cell>
          <cell r="C412">
            <v>373</v>
          </cell>
          <cell r="D412">
            <v>3</v>
          </cell>
          <cell r="E412">
            <v>2</v>
          </cell>
          <cell r="F412" t="str">
            <v>青森県</v>
          </cell>
          <cell r="G412" t="str">
            <v>八戸市</v>
          </cell>
          <cell r="I412" t="str">
            <v>湊町久保１１</v>
          </cell>
          <cell r="J412">
            <v>7</v>
          </cell>
        </row>
        <row r="413">
          <cell r="B413">
            <v>460</v>
          </cell>
          <cell r="C413">
            <v>374</v>
          </cell>
          <cell r="D413">
            <v>3</v>
          </cell>
          <cell r="E413">
            <v>1</v>
          </cell>
          <cell r="F413" t="str">
            <v>青森県</v>
          </cell>
          <cell r="G413" t="str">
            <v>八戸市</v>
          </cell>
          <cell r="I413" t="str">
            <v>湊町中道４３－５</v>
          </cell>
          <cell r="J413">
            <v>7</v>
          </cell>
        </row>
        <row r="414">
          <cell r="B414">
            <v>461</v>
          </cell>
          <cell r="C414">
            <v>374</v>
          </cell>
          <cell r="D414">
            <v>3</v>
          </cell>
          <cell r="E414">
            <v>2</v>
          </cell>
          <cell r="F414" t="str">
            <v>青森県</v>
          </cell>
          <cell r="G414" t="str">
            <v>八戸市</v>
          </cell>
          <cell r="I414" t="str">
            <v>湊町中道１５</v>
          </cell>
          <cell r="J414">
            <v>7</v>
          </cell>
        </row>
        <row r="415">
          <cell r="B415">
            <v>462</v>
          </cell>
          <cell r="C415">
            <v>375</v>
          </cell>
          <cell r="D415">
            <v>3</v>
          </cell>
          <cell r="E415">
            <v>2</v>
          </cell>
          <cell r="F415" t="str">
            <v>青森県</v>
          </cell>
          <cell r="G415" t="str">
            <v>八戸市</v>
          </cell>
          <cell r="I415" t="str">
            <v>白銀町右岩渕通２２－１</v>
          </cell>
          <cell r="J415">
            <v>8</v>
          </cell>
        </row>
        <row r="416">
          <cell r="B416">
            <v>463</v>
          </cell>
          <cell r="C416">
            <v>375</v>
          </cell>
          <cell r="D416">
            <v>2</v>
          </cell>
          <cell r="E416">
            <v>5</v>
          </cell>
          <cell r="F416" t="str">
            <v>青森県</v>
          </cell>
          <cell r="G416" t="str">
            <v>八戸市</v>
          </cell>
          <cell r="I416" t="str">
            <v>白銀町右岩渕通り４５－７</v>
          </cell>
          <cell r="J416">
            <v>8</v>
          </cell>
        </row>
        <row r="417">
          <cell r="B417">
            <v>464</v>
          </cell>
          <cell r="C417">
            <v>377</v>
          </cell>
          <cell r="D417">
            <v>2</v>
          </cell>
          <cell r="E417">
            <v>15</v>
          </cell>
          <cell r="F417" t="str">
            <v>青森県</v>
          </cell>
          <cell r="G417" t="str">
            <v>八戸市</v>
          </cell>
          <cell r="I417" t="str">
            <v>白銀町堀ノ内２１－１１</v>
          </cell>
          <cell r="J417">
            <v>8</v>
          </cell>
        </row>
        <row r="418">
          <cell r="B418">
            <v>465</v>
          </cell>
          <cell r="C418">
            <v>377</v>
          </cell>
          <cell r="D418">
            <v>3</v>
          </cell>
          <cell r="E418">
            <v>1</v>
          </cell>
          <cell r="F418" t="str">
            <v>青森県</v>
          </cell>
          <cell r="G418" t="str">
            <v>八戸市</v>
          </cell>
          <cell r="I418" t="str">
            <v>白銀町三島上３４－６</v>
          </cell>
          <cell r="J418">
            <v>8</v>
          </cell>
        </row>
        <row r="419">
          <cell r="B419">
            <v>466</v>
          </cell>
          <cell r="C419">
            <v>377</v>
          </cell>
          <cell r="D419">
            <v>3</v>
          </cell>
          <cell r="E419">
            <v>1</v>
          </cell>
          <cell r="F419" t="str">
            <v>青森県</v>
          </cell>
          <cell r="G419" t="str">
            <v>八戸市</v>
          </cell>
          <cell r="I419" t="str">
            <v>白銀町堀ノ外１－１</v>
          </cell>
          <cell r="J419">
            <v>8</v>
          </cell>
        </row>
        <row r="420">
          <cell r="B420">
            <v>467</v>
          </cell>
          <cell r="C420">
            <v>380</v>
          </cell>
          <cell r="D420">
            <v>2</v>
          </cell>
          <cell r="E420">
            <v>14</v>
          </cell>
          <cell r="F420" t="str">
            <v>青森県</v>
          </cell>
          <cell r="G420" t="str">
            <v>八戸市</v>
          </cell>
          <cell r="I420" t="str">
            <v>大久保沢目１０－１</v>
          </cell>
          <cell r="J420">
            <v>8</v>
          </cell>
        </row>
        <row r="421">
          <cell r="B421">
            <v>468</v>
          </cell>
          <cell r="C421">
            <v>380</v>
          </cell>
          <cell r="D421">
            <v>2</v>
          </cell>
          <cell r="E421">
            <v>6</v>
          </cell>
          <cell r="F421" t="str">
            <v>青森県</v>
          </cell>
          <cell r="G421" t="str">
            <v>八戸市</v>
          </cell>
          <cell r="I421" t="str">
            <v>大久保町道１２－１</v>
          </cell>
          <cell r="J421">
            <v>8</v>
          </cell>
        </row>
        <row r="422">
          <cell r="B422">
            <v>469</v>
          </cell>
          <cell r="C422">
            <v>380</v>
          </cell>
          <cell r="D422">
            <v>2</v>
          </cell>
          <cell r="E422">
            <v>8</v>
          </cell>
          <cell r="F422" t="str">
            <v>青森県</v>
          </cell>
          <cell r="G422" t="str">
            <v>八戸市</v>
          </cell>
          <cell r="I422" t="str">
            <v>大久保町道１２－１</v>
          </cell>
          <cell r="J422">
            <v>8</v>
          </cell>
        </row>
        <row r="423">
          <cell r="B423">
            <v>470</v>
          </cell>
          <cell r="C423">
            <v>381</v>
          </cell>
          <cell r="D423">
            <v>3</v>
          </cell>
          <cell r="E423">
            <v>2</v>
          </cell>
          <cell r="F423" t="str">
            <v>青森県</v>
          </cell>
          <cell r="G423" t="str">
            <v>八戸市</v>
          </cell>
          <cell r="I423" t="str">
            <v>湊町新井田道２１－８</v>
          </cell>
          <cell r="J423">
            <v>7</v>
          </cell>
        </row>
        <row r="424">
          <cell r="B424">
            <v>471</v>
          </cell>
          <cell r="C424">
            <v>383</v>
          </cell>
          <cell r="D424">
            <v>2</v>
          </cell>
          <cell r="E424">
            <v>27</v>
          </cell>
          <cell r="F424" t="str">
            <v>青森県</v>
          </cell>
          <cell r="G424" t="str">
            <v>八戸市</v>
          </cell>
          <cell r="I424" t="str">
            <v>湊町字鮫ノ口１－３</v>
          </cell>
          <cell r="J424">
            <v>7</v>
          </cell>
        </row>
        <row r="425">
          <cell r="B425">
            <v>472</v>
          </cell>
          <cell r="C425">
            <v>383</v>
          </cell>
          <cell r="D425">
            <v>2</v>
          </cell>
          <cell r="E425">
            <v>8</v>
          </cell>
          <cell r="F425" t="str">
            <v>青森県</v>
          </cell>
          <cell r="G425" t="str">
            <v>八戸市</v>
          </cell>
          <cell r="I425" t="str">
            <v>湊町穴畑１６</v>
          </cell>
          <cell r="J425">
            <v>7</v>
          </cell>
        </row>
        <row r="426">
          <cell r="B426">
            <v>473</v>
          </cell>
          <cell r="C426">
            <v>383</v>
          </cell>
          <cell r="D426">
            <v>3</v>
          </cell>
          <cell r="E426">
            <v>2</v>
          </cell>
          <cell r="F426" t="str">
            <v>青森県</v>
          </cell>
          <cell r="G426" t="str">
            <v>八戸市</v>
          </cell>
          <cell r="I426" t="str">
            <v>湊町新井田道１－２２</v>
          </cell>
          <cell r="J426">
            <v>7</v>
          </cell>
        </row>
        <row r="427">
          <cell r="B427">
            <v>474</v>
          </cell>
          <cell r="C427">
            <v>384</v>
          </cell>
          <cell r="D427">
            <v>2</v>
          </cell>
          <cell r="E427">
            <v>10</v>
          </cell>
          <cell r="F427" t="str">
            <v>青森県</v>
          </cell>
          <cell r="G427" t="str">
            <v>八戸市</v>
          </cell>
          <cell r="I427" t="str">
            <v>湊町縄張４５－１５</v>
          </cell>
          <cell r="J427">
            <v>7</v>
          </cell>
        </row>
        <row r="428">
          <cell r="B428">
            <v>475</v>
          </cell>
          <cell r="C428">
            <v>384</v>
          </cell>
          <cell r="D428">
            <v>3</v>
          </cell>
          <cell r="E428">
            <v>2</v>
          </cell>
          <cell r="F428" t="str">
            <v>青森県</v>
          </cell>
          <cell r="G428" t="str">
            <v>八戸市</v>
          </cell>
          <cell r="I428" t="str">
            <v>湊町縄張４５－１２</v>
          </cell>
          <cell r="J428">
            <v>7</v>
          </cell>
        </row>
        <row r="429">
          <cell r="B429">
            <v>476</v>
          </cell>
          <cell r="C429">
            <v>386</v>
          </cell>
          <cell r="D429">
            <v>3</v>
          </cell>
          <cell r="E429">
            <v>3</v>
          </cell>
          <cell r="F429" t="str">
            <v>青森県</v>
          </cell>
          <cell r="G429" t="str">
            <v>八戸市</v>
          </cell>
          <cell r="I429" t="str">
            <v>湊町新井田道２７－１</v>
          </cell>
          <cell r="J429">
            <v>7</v>
          </cell>
        </row>
        <row r="430">
          <cell r="B430">
            <v>478</v>
          </cell>
          <cell r="C430">
            <v>387</v>
          </cell>
          <cell r="D430">
            <v>1</v>
          </cell>
          <cell r="E430">
            <v>31</v>
          </cell>
          <cell r="F430" t="str">
            <v>青森県</v>
          </cell>
          <cell r="G430" t="str">
            <v>八戸市</v>
          </cell>
          <cell r="I430" t="str">
            <v>大久保下大久保３７－１</v>
          </cell>
          <cell r="J430">
            <v>8</v>
          </cell>
        </row>
        <row r="431">
          <cell r="B431">
            <v>481</v>
          </cell>
          <cell r="C431">
            <v>398</v>
          </cell>
          <cell r="D431">
            <v>2</v>
          </cell>
          <cell r="E431">
            <v>11</v>
          </cell>
          <cell r="F431" t="str">
            <v>青森県</v>
          </cell>
          <cell r="G431" t="str">
            <v>八戸市</v>
          </cell>
          <cell r="I431" t="str">
            <v>大久保大山７９－２３</v>
          </cell>
          <cell r="J431">
            <v>8</v>
          </cell>
        </row>
        <row r="432">
          <cell r="B432">
            <v>482</v>
          </cell>
          <cell r="C432">
            <v>395</v>
          </cell>
          <cell r="D432">
            <v>2</v>
          </cell>
          <cell r="E432">
            <v>8</v>
          </cell>
          <cell r="F432" t="str">
            <v>青森県</v>
          </cell>
          <cell r="G432" t="str">
            <v>八戸市</v>
          </cell>
          <cell r="I432" t="str">
            <v>白銀町佐部長根２４－９５５</v>
          </cell>
          <cell r="J432">
            <v>8</v>
          </cell>
        </row>
        <row r="433">
          <cell r="B433">
            <v>483</v>
          </cell>
          <cell r="C433">
            <v>396</v>
          </cell>
          <cell r="D433">
            <v>1</v>
          </cell>
          <cell r="E433">
            <v>82</v>
          </cell>
          <cell r="F433" t="str">
            <v>青森県</v>
          </cell>
          <cell r="G433" t="str">
            <v>八戸市</v>
          </cell>
          <cell r="I433" t="str">
            <v>鮫町字高森３０－８</v>
          </cell>
          <cell r="J433">
            <v>9</v>
          </cell>
        </row>
        <row r="434">
          <cell r="B434">
            <v>484</v>
          </cell>
          <cell r="C434">
            <v>404</v>
          </cell>
          <cell r="D434">
            <v>2</v>
          </cell>
          <cell r="E434">
            <v>8</v>
          </cell>
          <cell r="F434" t="str">
            <v>青森県</v>
          </cell>
          <cell r="G434" t="str">
            <v>八戸市</v>
          </cell>
          <cell r="I434" t="str">
            <v>金浜析場沢３１－３０９</v>
          </cell>
          <cell r="J434">
            <v>9</v>
          </cell>
        </row>
        <row r="435">
          <cell r="B435">
            <v>485</v>
          </cell>
          <cell r="C435">
            <v>398</v>
          </cell>
          <cell r="D435">
            <v>3</v>
          </cell>
          <cell r="E435">
            <v>3</v>
          </cell>
          <cell r="F435" t="str">
            <v>青森県</v>
          </cell>
          <cell r="G435" t="str">
            <v>八戸市</v>
          </cell>
          <cell r="I435" t="str">
            <v>大久保大山２４－１９</v>
          </cell>
          <cell r="J435">
            <v>8</v>
          </cell>
        </row>
        <row r="436">
          <cell r="B436">
            <v>486</v>
          </cell>
          <cell r="C436">
            <v>398</v>
          </cell>
          <cell r="D436">
            <v>3</v>
          </cell>
          <cell r="E436">
            <v>2</v>
          </cell>
          <cell r="F436" t="str">
            <v>青森県</v>
          </cell>
          <cell r="G436" t="str">
            <v>八戸市</v>
          </cell>
          <cell r="I436" t="str">
            <v>大久保大山３６－６</v>
          </cell>
          <cell r="J436">
            <v>8</v>
          </cell>
        </row>
        <row r="437">
          <cell r="B437">
            <v>487</v>
          </cell>
          <cell r="C437">
            <v>398</v>
          </cell>
          <cell r="D437">
            <v>1</v>
          </cell>
          <cell r="E437">
            <v>66</v>
          </cell>
          <cell r="F437" t="str">
            <v>青森県</v>
          </cell>
          <cell r="G437" t="str">
            <v>八戸市</v>
          </cell>
          <cell r="I437" t="str">
            <v>大久保大山１３－１</v>
          </cell>
          <cell r="J437">
            <v>8</v>
          </cell>
        </row>
        <row r="438">
          <cell r="B438">
            <v>488</v>
          </cell>
          <cell r="C438">
            <v>398</v>
          </cell>
          <cell r="D438">
            <v>2</v>
          </cell>
          <cell r="E438">
            <v>11</v>
          </cell>
          <cell r="F438" t="str">
            <v>青森県</v>
          </cell>
          <cell r="G438" t="str">
            <v>八戸市</v>
          </cell>
          <cell r="I438" t="str">
            <v>大久保大山５２－１４</v>
          </cell>
          <cell r="J438">
            <v>8</v>
          </cell>
        </row>
        <row r="439">
          <cell r="B439">
            <v>489</v>
          </cell>
          <cell r="C439">
            <v>398</v>
          </cell>
          <cell r="D439">
            <v>2</v>
          </cell>
          <cell r="E439">
            <v>7</v>
          </cell>
          <cell r="F439" t="str">
            <v>青森県</v>
          </cell>
          <cell r="G439" t="str">
            <v>八戸市</v>
          </cell>
          <cell r="I439" t="str">
            <v>大久保大山７９－２３</v>
          </cell>
          <cell r="J439">
            <v>8</v>
          </cell>
        </row>
        <row r="440">
          <cell r="B440">
            <v>490</v>
          </cell>
          <cell r="C440">
            <v>401</v>
          </cell>
          <cell r="D440">
            <v>1</v>
          </cell>
          <cell r="E440">
            <v>69</v>
          </cell>
          <cell r="F440" t="str">
            <v>青森県</v>
          </cell>
          <cell r="G440" t="str">
            <v>八戸市</v>
          </cell>
          <cell r="I440" t="str">
            <v>大久保字行人塚７－１</v>
          </cell>
          <cell r="J440">
            <v>8</v>
          </cell>
        </row>
        <row r="441">
          <cell r="B441">
            <v>492</v>
          </cell>
          <cell r="C441">
            <v>402</v>
          </cell>
          <cell r="D441">
            <v>3</v>
          </cell>
          <cell r="E441">
            <v>3</v>
          </cell>
          <cell r="F441" t="str">
            <v>青森県</v>
          </cell>
          <cell r="G441" t="str">
            <v>八戸市</v>
          </cell>
          <cell r="I441" t="str">
            <v>桜ヶ丘２－２６－１２</v>
          </cell>
          <cell r="J441">
            <v>8</v>
          </cell>
        </row>
        <row r="442">
          <cell r="B442">
            <v>493</v>
          </cell>
          <cell r="C442">
            <v>75</v>
          </cell>
          <cell r="D442">
            <v>3</v>
          </cell>
          <cell r="E442">
            <v>2</v>
          </cell>
          <cell r="F442" t="str">
            <v>青森県</v>
          </cell>
          <cell r="G442" t="str">
            <v>八戸市</v>
          </cell>
          <cell r="I442" t="str">
            <v>小中野２－１５－２</v>
          </cell>
          <cell r="J442">
            <v>3</v>
          </cell>
        </row>
        <row r="443">
          <cell r="B443">
            <v>494</v>
          </cell>
          <cell r="C443">
            <v>403</v>
          </cell>
          <cell r="D443">
            <v>2</v>
          </cell>
          <cell r="E443">
            <v>5</v>
          </cell>
          <cell r="F443" t="str">
            <v>青森県</v>
          </cell>
          <cell r="G443" t="str">
            <v>八戸市</v>
          </cell>
          <cell r="I443" t="str">
            <v>妙西の平８－２００</v>
          </cell>
          <cell r="J443">
            <v>16</v>
          </cell>
        </row>
        <row r="444">
          <cell r="B444">
            <v>495</v>
          </cell>
          <cell r="C444">
            <v>405</v>
          </cell>
          <cell r="D444">
            <v>3</v>
          </cell>
          <cell r="E444">
            <v>3</v>
          </cell>
          <cell r="F444" t="str">
            <v>青森県</v>
          </cell>
          <cell r="G444" t="str">
            <v>八戸市</v>
          </cell>
          <cell r="I444" t="str">
            <v>豊崎町渋民３－１</v>
          </cell>
          <cell r="J444">
            <v>15</v>
          </cell>
        </row>
        <row r="445">
          <cell r="B445">
            <v>496</v>
          </cell>
          <cell r="C445">
            <v>405</v>
          </cell>
          <cell r="D445">
            <v>3</v>
          </cell>
          <cell r="E445">
            <v>3</v>
          </cell>
          <cell r="F445" t="str">
            <v>青森県</v>
          </cell>
          <cell r="G445" t="str">
            <v>八戸市</v>
          </cell>
          <cell r="I445" t="str">
            <v>豊崎町白銀端２－１</v>
          </cell>
          <cell r="J445">
            <v>15</v>
          </cell>
        </row>
        <row r="446">
          <cell r="B446">
            <v>497</v>
          </cell>
          <cell r="C446">
            <v>406</v>
          </cell>
          <cell r="D446">
            <v>3</v>
          </cell>
          <cell r="E446">
            <v>2</v>
          </cell>
          <cell r="F446" t="str">
            <v>青森県</v>
          </cell>
          <cell r="G446" t="str">
            <v>八戸市</v>
          </cell>
          <cell r="I446" t="str">
            <v>豊崎町長根４</v>
          </cell>
          <cell r="J446">
            <v>15</v>
          </cell>
        </row>
        <row r="447">
          <cell r="B447">
            <v>498</v>
          </cell>
          <cell r="C447">
            <v>406</v>
          </cell>
          <cell r="D447">
            <v>3</v>
          </cell>
          <cell r="E447">
            <v>3</v>
          </cell>
          <cell r="F447" t="str">
            <v>青森県</v>
          </cell>
          <cell r="G447" t="str">
            <v>八戸市</v>
          </cell>
          <cell r="I447" t="str">
            <v>豊崎上永福寺４９－１</v>
          </cell>
          <cell r="J447">
            <v>15</v>
          </cell>
        </row>
        <row r="448">
          <cell r="B448">
            <v>499</v>
          </cell>
          <cell r="C448">
            <v>409</v>
          </cell>
          <cell r="D448">
            <v>3</v>
          </cell>
          <cell r="E448">
            <v>1</v>
          </cell>
          <cell r="F448" t="str">
            <v>青森県</v>
          </cell>
          <cell r="G448" t="str">
            <v>八戸市</v>
          </cell>
          <cell r="I448" t="str">
            <v>上野上野平３３－６</v>
          </cell>
          <cell r="J448">
            <v>14</v>
          </cell>
        </row>
        <row r="449">
          <cell r="B449">
            <v>500</v>
          </cell>
          <cell r="C449">
            <v>409</v>
          </cell>
          <cell r="D449">
            <v>2</v>
          </cell>
          <cell r="E449">
            <v>6</v>
          </cell>
          <cell r="F449" t="str">
            <v>青森県</v>
          </cell>
          <cell r="G449" t="str">
            <v>八戸市</v>
          </cell>
          <cell r="I449" t="str">
            <v>櫛引寺沢１２－３</v>
          </cell>
          <cell r="J449">
            <v>14</v>
          </cell>
        </row>
        <row r="450">
          <cell r="B450">
            <v>501</v>
          </cell>
          <cell r="C450">
            <v>409</v>
          </cell>
          <cell r="D450">
            <v>1</v>
          </cell>
          <cell r="E450">
            <v>85</v>
          </cell>
          <cell r="F450" t="str">
            <v>青森県</v>
          </cell>
          <cell r="G450" t="str">
            <v>八戸市</v>
          </cell>
          <cell r="I450" t="str">
            <v>上野字昼場２８－２</v>
          </cell>
          <cell r="J450">
            <v>14</v>
          </cell>
        </row>
        <row r="451">
          <cell r="B451">
            <v>502</v>
          </cell>
          <cell r="C451">
            <v>409</v>
          </cell>
          <cell r="D451">
            <v>2</v>
          </cell>
          <cell r="E451">
            <v>17</v>
          </cell>
          <cell r="F451" t="str">
            <v>青森県</v>
          </cell>
          <cell r="G451" t="str">
            <v>八戸市</v>
          </cell>
          <cell r="I451" t="str">
            <v>櫛引明戸河原２７</v>
          </cell>
          <cell r="J451">
            <v>14</v>
          </cell>
        </row>
        <row r="452">
          <cell r="B452">
            <v>503</v>
          </cell>
          <cell r="C452">
            <v>410</v>
          </cell>
          <cell r="D452">
            <v>2</v>
          </cell>
          <cell r="E452">
            <v>11</v>
          </cell>
          <cell r="F452" t="str">
            <v>青森県</v>
          </cell>
          <cell r="G452" t="str">
            <v>八戸市</v>
          </cell>
          <cell r="I452" t="str">
            <v>櫛引鳥館場３２－１</v>
          </cell>
          <cell r="J452">
            <v>14</v>
          </cell>
        </row>
        <row r="453">
          <cell r="B453">
            <v>504</v>
          </cell>
          <cell r="C453">
            <v>409</v>
          </cell>
          <cell r="D453">
            <v>3</v>
          </cell>
          <cell r="E453">
            <v>1</v>
          </cell>
          <cell r="F453" t="str">
            <v>青森県</v>
          </cell>
          <cell r="G453" t="str">
            <v>八戸市</v>
          </cell>
          <cell r="I453" t="str">
            <v>櫛引一日市６８－６</v>
          </cell>
          <cell r="J453">
            <v>14</v>
          </cell>
        </row>
        <row r="454">
          <cell r="B454">
            <v>505</v>
          </cell>
          <cell r="C454">
            <v>410</v>
          </cell>
          <cell r="D454">
            <v>2</v>
          </cell>
          <cell r="E454">
            <v>7</v>
          </cell>
          <cell r="F454" t="str">
            <v>青森県</v>
          </cell>
          <cell r="G454" t="str">
            <v>八戸市</v>
          </cell>
          <cell r="I454" t="str">
            <v>上野堀端２１－１</v>
          </cell>
          <cell r="J454">
            <v>14</v>
          </cell>
        </row>
        <row r="455">
          <cell r="B455">
            <v>506</v>
          </cell>
          <cell r="C455">
            <v>410</v>
          </cell>
          <cell r="D455">
            <v>3</v>
          </cell>
          <cell r="E455">
            <v>2</v>
          </cell>
          <cell r="F455" t="str">
            <v>青森県</v>
          </cell>
          <cell r="G455" t="str">
            <v>八戸市</v>
          </cell>
          <cell r="I455" t="str">
            <v>上野堀端２８</v>
          </cell>
          <cell r="J455">
            <v>14</v>
          </cell>
        </row>
        <row r="456">
          <cell r="B456">
            <v>507</v>
          </cell>
          <cell r="C456">
            <v>410</v>
          </cell>
          <cell r="D456">
            <v>2</v>
          </cell>
          <cell r="E456">
            <v>7</v>
          </cell>
          <cell r="F456" t="str">
            <v>青森県</v>
          </cell>
          <cell r="G456" t="str">
            <v>八戸市</v>
          </cell>
          <cell r="I456" t="str">
            <v>上野高岩３４</v>
          </cell>
          <cell r="J456">
            <v>14</v>
          </cell>
        </row>
        <row r="457">
          <cell r="B457">
            <v>508</v>
          </cell>
          <cell r="C457">
            <v>410</v>
          </cell>
          <cell r="D457">
            <v>3</v>
          </cell>
          <cell r="E457">
            <v>2</v>
          </cell>
          <cell r="F457" t="str">
            <v>青森県</v>
          </cell>
          <cell r="G457" t="str">
            <v>八戸市</v>
          </cell>
          <cell r="I457" t="str">
            <v>上野高岩１０－２</v>
          </cell>
          <cell r="J457">
            <v>14</v>
          </cell>
        </row>
        <row r="458">
          <cell r="B458">
            <v>509</v>
          </cell>
          <cell r="C458">
            <v>411</v>
          </cell>
          <cell r="D458">
            <v>1</v>
          </cell>
          <cell r="E458">
            <v>30</v>
          </cell>
          <cell r="F458" t="str">
            <v>青森県</v>
          </cell>
          <cell r="G458" t="str">
            <v>八戸市</v>
          </cell>
          <cell r="I458" t="str">
            <v>尻内町字笹ノ沢６３</v>
          </cell>
          <cell r="J458">
            <v>12</v>
          </cell>
        </row>
        <row r="459">
          <cell r="B459">
            <v>510</v>
          </cell>
          <cell r="C459">
            <v>411</v>
          </cell>
          <cell r="D459">
            <v>2</v>
          </cell>
          <cell r="E459">
            <v>4</v>
          </cell>
          <cell r="F459" t="str">
            <v>青森県</v>
          </cell>
          <cell r="G459" t="str">
            <v>八戸市</v>
          </cell>
          <cell r="I459" t="str">
            <v>尻内町字下毛合清水３－２１</v>
          </cell>
          <cell r="J459">
            <v>12</v>
          </cell>
        </row>
        <row r="460">
          <cell r="B460">
            <v>511</v>
          </cell>
          <cell r="C460">
            <v>411</v>
          </cell>
          <cell r="D460">
            <v>2</v>
          </cell>
          <cell r="E460">
            <v>4</v>
          </cell>
          <cell r="F460" t="str">
            <v>青森県</v>
          </cell>
          <cell r="G460" t="str">
            <v>八戸市</v>
          </cell>
          <cell r="I460" t="str">
            <v>尻内町前堀１－７０</v>
          </cell>
          <cell r="J460">
            <v>12</v>
          </cell>
        </row>
        <row r="461">
          <cell r="B461">
            <v>512</v>
          </cell>
          <cell r="C461">
            <v>411</v>
          </cell>
          <cell r="D461">
            <v>2</v>
          </cell>
          <cell r="E461">
            <v>18</v>
          </cell>
          <cell r="F461" t="str">
            <v>青森県</v>
          </cell>
          <cell r="G461" t="str">
            <v>八戸市</v>
          </cell>
          <cell r="I461" t="str">
            <v>尻内町下毛合清水３－２２</v>
          </cell>
          <cell r="J461">
            <v>12</v>
          </cell>
        </row>
        <row r="462">
          <cell r="B462">
            <v>513</v>
          </cell>
          <cell r="C462">
            <v>412</v>
          </cell>
          <cell r="D462">
            <v>3</v>
          </cell>
          <cell r="E462">
            <v>1</v>
          </cell>
          <cell r="F462" t="str">
            <v>青森県</v>
          </cell>
          <cell r="G462" t="str">
            <v>八戸市</v>
          </cell>
          <cell r="I462" t="str">
            <v>尻内町上谷地１０</v>
          </cell>
          <cell r="J462">
            <v>12</v>
          </cell>
        </row>
        <row r="463">
          <cell r="B463">
            <v>514</v>
          </cell>
          <cell r="C463">
            <v>413</v>
          </cell>
          <cell r="D463">
            <v>3</v>
          </cell>
          <cell r="E463">
            <v>3</v>
          </cell>
          <cell r="F463" t="str">
            <v>青森県</v>
          </cell>
          <cell r="G463" t="str">
            <v>八戸市</v>
          </cell>
          <cell r="I463" t="str">
            <v>河原木前谷地１１８－３</v>
          </cell>
          <cell r="J463">
            <v>17</v>
          </cell>
        </row>
        <row r="464">
          <cell r="B464">
            <v>515</v>
          </cell>
          <cell r="C464">
            <v>414</v>
          </cell>
          <cell r="D464">
            <v>2</v>
          </cell>
          <cell r="E464">
            <v>19</v>
          </cell>
          <cell r="F464" t="str">
            <v>青森県</v>
          </cell>
          <cell r="G464" t="str">
            <v>八戸市</v>
          </cell>
          <cell r="I464" t="str">
            <v>北インター工業団地３－２－１００</v>
          </cell>
          <cell r="J464">
            <v>13</v>
          </cell>
        </row>
        <row r="465">
          <cell r="B465">
            <v>516</v>
          </cell>
          <cell r="C465">
            <v>413</v>
          </cell>
          <cell r="D465">
            <v>3</v>
          </cell>
          <cell r="E465">
            <v>2</v>
          </cell>
          <cell r="F465" t="str">
            <v>青森県</v>
          </cell>
          <cell r="G465" t="str">
            <v>八戸市</v>
          </cell>
          <cell r="I465" t="str">
            <v>長苗代天狗柳７４－１</v>
          </cell>
          <cell r="J465">
            <v>17</v>
          </cell>
        </row>
        <row r="466">
          <cell r="B466">
            <v>517</v>
          </cell>
          <cell r="C466">
            <v>414</v>
          </cell>
          <cell r="D466">
            <v>1</v>
          </cell>
          <cell r="E466">
            <v>98</v>
          </cell>
          <cell r="F466" t="str">
            <v>青森県</v>
          </cell>
          <cell r="G466" t="str">
            <v>八戸市</v>
          </cell>
          <cell r="I466" t="str">
            <v>北インター工業団地４－２－７</v>
          </cell>
          <cell r="J466">
            <v>13</v>
          </cell>
        </row>
        <row r="467">
          <cell r="B467">
            <v>518</v>
          </cell>
          <cell r="C467">
            <v>414</v>
          </cell>
          <cell r="D467">
            <v>1</v>
          </cell>
          <cell r="E467">
            <v>166</v>
          </cell>
          <cell r="F467" t="str">
            <v>青森県</v>
          </cell>
          <cell r="G467" t="str">
            <v>八戸市</v>
          </cell>
          <cell r="I467" t="str">
            <v>北インター工業団地６－１－１６</v>
          </cell>
          <cell r="J467">
            <v>13</v>
          </cell>
        </row>
        <row r="468">
          <cell r="B468">
            <v>519</v>
          </cell>
          <cell r="C468">
            <v>414</v>
          </cell>
          <cell r="D468">
            <v>1</v>
          </cell>
          <cell r="E468">
            <v>419</v>
          </cell>
          <cell r="F468" t="str">
            <v>青森県</v>
          </cell>
          <cell r="G468" t="str">
            <v>八戸市</v>
          </cell>
          <cell r="I468" t="str">
            <v>北インター工業団地６－１－１６</v>
          </cell>
          <cell r="J468">
            <v>13</v>
          </cell>
        </row>
        <row r="469">
          <cell r="B469">
            <v>520</v>
          </cell>
          <cell r="C469">
            <v>414</v>
          </cell>
          <cell r="D469">
            <v>1</v>
          </cell>
          <cell r="E469">
            <v>131</v>
          </cell>
          <cell r="F469" t="str">
            <v>青森県</v>
          </cell>
          <cell r="G469" t="str">
            <v>八戸市</v>
          </cell>
          <cell r="I469" t="str">
            <v>北インター工業団地１－１－３９</v>
          </cell>
          <cell r="J469">
            <v>13</v>
          </cell>
        </row>
        <row r="470">
          <cell r="B470">
            <v>521</v>
          </cell>
          <cell r="C470">
            <v>414</v>
          </cell>
          <cell r="D470">
            <v>1</v>
          </cell>
          <cell r="E470">
            <v>116</v>
          </cell>
          <cell r="F470" t="str">
            <v>青森県</v>
          </cell>
          <cell r="G470" t="str">
            <v>八戸市</v>
          </cell>
          <cell r="I470" t="str">
            <v>北インター工業団地５－１－１４</v>
          </cell>
          <cell r="J470">
            <v>13</v>
          </cell>
        </row>
        <row r="471">
          <cell r="B471">
            <v>522</v>
          </cell>
          <cell r="C471">
            <v>414</v>
          </cell>
          <cell r="D471">
            <v>1</v>
          </cell>
          <cell r="E471">
            <v>76</v>
          </cell>
          <cell r="F471" t="str">
            <v>青森県</v>
          </cell>
          <cell r="G471" t="str">
            <v>八戸市</v>
          </cell>
          <cell r="I471" t="str">
            <v>北インター工業団地４－４－９８</v>
          </cell>
          <cell r="J471">
            <v>13</v>
          </cell>
        </row>
        <row r="472">
          <cell r="B472">
            <v>523</v>
          </cell>
          <cell r="C472">
            <v>414</v>
          </cell>
          <cell r="D472">
            <v>1</v>
          </cell>
          <cell r="E472">
            <v>70</v>
          </cell>
          <cell r="F472" t="str">
            <v>青森県</v>
          </cell>
          <cell r="G472" t="str">
            <v>八戸市</v>
          </cell>
          <cell r="I472" t="str">
            <v>北インター工業団地１－３－４７</v>
          </cell>
          <cell r="J472">
            <v>13</v>
          </cell>
        </row>
        <row r="473">
          <cell r="B473">
            <v>524</v>
          </cell>
          <cell r="C473">
            <v>415</v>
          </cell>
          <cell r="D473">
            <v>3</v>
          </cell>
          <cell r="E473">
            <v>2</v>
          </cell>
          <cell r="F473" t="str">
            <v>青森県</v>
          </cell>
          <cell r="G473" t="str">
            <v>八戸市</v>
          </cell>
          <cell r="I473" t="str">
            <v>市川町尻引前山３１－１４６</v>
          </cell>
          <cell r="J473">
            <v>13</v>
          </cell>
        </row>
        <row r="474">
          <cell r="B474">
            <v>525</v>
          </cell>
          <cell r="C474">
            <v>418</v>
          </cell>
          <cell r="D474">
            <v>3</v>
          </cell>
          <cell r="E474">
            <v>1</v>
          </cell>
          <cell r="F474" t="str">
            <v>青森県</v>
          </cell>
          <cell r="G474" t="str">
            <v>八戸市</v>
          </cell>
          <cell r="I474" t="str">
            <v>市川町桔梗野上９－７５</v>
          </cell>
          <cell r="J474">
            <v>13</v>
          </cell>
        </row>
        <row r="475">
          <cell r="B475">
            <v>526</v>
          </cell>
          <cell r="C475">
            <v>419</v>
          </cell>
          <cell r="D475">
            <v>1</v>
          </cell>
          <cell r="E475">
            <v>50</v>
          </cell>
          <cell r="F475" t="str">
            <v>青森県</v>
          </cell>
          <cell r="G475" t="str">
            <v>八戸市</v>
          </cell>
          <cell r="I475" t="str">
            <v>市川町長者久保４－１</v>
          </cell>
          <cell r="J475">
            <v>13</v>
          </cell>
        </row>
        <row r="476">
          <cell r="B476">
            <v>527</v>
          </cell>
          <cell r="C476">
            <v>420</v>
          </cell>
          <cell r="D476">
            <v>2</v>
          </cell>
          <cell r="E476">
            <v>24</v>
          </cell>
          <cell r="F476" t="str">
            <v>青森県</v>
          </cell>
          <cell r="G476" t="str">
            <v>八戸市</v>
          </cell>
          <cell r="I476" t="str">
            <v>河原木見立山６－２６１</v>
          </cell>
          <cell r="J476">
            <v>17</v>
          </cell>
        </row>
        <row r="477">
          <cell r="B477">
            <v>528</v>
          </cell>
          <cell r="C477">
            <v>424</v>
          </cell>
          <cell r="D477">
            <v>1</v>
          </cell>
          <cell r="E477">
            <v>72</v>
          </cell>
          <cell r="F477" t="str">
            <v>青森県</v>
          </cell>
          <cell r="G477" t="str">
            <v>八戸市</v>
          </cell>
          <cell r="I477" t="str">
            <v>市川町尻引前山３１－２０３</v>
          </cell>
          <cell r="J477">
            <v>13</v>
          </cell>
        </row>
        <row r="478">
          <cell r="B478">
            <v>529</v>
          </cell>
          <cell r="C478">
            <v>424</v>
          </cell>
          <cell r="D478">
            <v>3</v>
          </cell>
          <cell r="E478">
            <v>1</v>
          </cell>
          <cell r="F478" t="str">
            <v>青森県</v>
          </cell>
          <cell r="G478" t="str">
            <v>八戸市</v>
          </cell>
          <cell r="I478" t="str">
            <v>市川町尻引前山３１－６０４</v>
          </cell>
          <cell r="J478">
            <v>13</v>
          </cell>
        </row>
        <row r="479">
          <cell r="B479">
            <v>530</v>
          </cell>
          <cell r="C479">
            <v>425</v>
          </cell>
          <cell r="D479">
            <v>2</v>
          </cell>
          <cell r="E479">
            <v>6</v>
          </cell>
          <cell r="F479" t="str">
            <v>青森県</v>
          </cell>
          <cell r="G479" t="str">
            <v>八戸市</v>
          </cell>
          <cell r="I479" t="str">
            <v>桔梗野工業団地２－１１－４７</v>
          </cell>
          <cell r="J479">
            <v>13</v>
          </cell>
        </row>
        <row r="480">
          <cell r="B480">
            <v>531</v>
          </cell>
          <cell r="C480">
            <v>332</v>
          </cell>
          <cell r="D480">
            <v>2</v>
          </cell>
          <cell r="E480">
            <v>14</v>
          </cell>
          <cell r="F480" t="str">
            <v>青森県</v>
          </cell>
          <cell r="G480" t="str">
            <v>八戸市</v>
          </cell>
          <cell r="I480" t="str">
            <v>河原木北沼１－１３５</v>
          </cell>
          <cell r="J480">
            <v>17</v>
          </cell>
        </row>
        <row r="481">
          <cell r="B481">
            <v>532</v>
          </cell>
          <cell r="C481">
            <v>425</v>
          </cell>
          <cell r="D481">
            <v>3</v>
          </cell>
          <cell r="E481">
            <v>2</v>
          </cell>
          <cell r="F481" t="str">
            <v>青森県</v>
          </cell>
          <cell r="G481" t="str">
            <v>八戸市</v>
          </cell>
          <cell r="I481" t="str">
            <v>桔梗野工業団地２－９－３７</v>
          </cell>
          <cell r="J481">
            <v>13</v>
          </cell>
        </row>
        <row r="482">
          <cell r="B482">
            <v>533</v>
          </cell>
          <cell r="C482">
            <v>425</v>
          </cell>
          <cell r="D482">
            <v>1</v>
          </cell>
          <cell r="E482">
            <v>50</v>
          </cell>
          <cell r="F482" t="str">
            <v>青森県</v>
          </cell>
          <cell r="G482" t="str">
            <v>八戸市</v>
          </cell>
          <cell r="I482" t="str">
            <v>桔梗野工業団地２－１０－３６</v>
          </cell>
          <cell r="J482">
            <v>13</v>
          </cell>
        </row>
        <row r="483">
          <cell r="B483">
            <v>534</v>
          </cell>
          <cell r="C483">
            <v>425</v>
          </cell>
          <cell r="D483">
            <v>2</v>
          </cell>
          <cell r="E483">
            <v>17</v>
          </cell>
          <cell r="F483" t="str">
            <v>青森県</v>
          </cell>
          <cell r="G483" t="str">
            <v>八戸市</v>
          </cell>
          <cell r="I483" t="str">
            <v>桔梗野工業団地２－１１－５０</v>
          </cell>
          <cell r="J483">
            <v>13</v>
          </cell>
        </row>
        <row r="484">
          <cell r="B484">
            <v>535</v>
          </cell>
          <cell r="C484">
            <v>425</v>
          </cell>
          <cell r="D484">
            <v>2</v>
          </cell>
          <cell r="E484">
            <v>14</v>
          </cell>
          <cell r="F484" t="str">
            <v>青森県</v>
          </cell>
          <cell r="G484" t="str">
            <v>八戸市</v>
          </cell>
          <cell r="I484" t="str">
            <v>桔梗野工業団地２－９－１８</v>
          </cell>
          <cell r="J484">
            <v>13</v>
          </cell>
        </row>
        <row r="485">
          <cell r="B485">
            <v>536</v>
          </cell>
          <cell r="C485">
            <v>425</v>
          </cell>
          <cell r="D485">
            <v>2</v>
          </cell>
          <cell r="E485">
            <v>23</v>
          </cell>
          <cell r="F485" t="str">
            <v>青森県</v>
          </cell>
          <cell r="G485" t="str">
            <v>八戸市</v>
          </cell>
          <cell r="I485" t="str">
            <v>桔梗野工業団地２－９－４０</v>
          </cell>
          <cell r="J485">
            <v>13</v>
          </cell>
        </row>
        <row r="486">
          <cell r="B486">
            <v>537</v>
          </cell>
          <cell r="C486">
            <v>425</v>
          </cell>
          <cell r="D486">
            <v>2</v>
          </cell>
          <cell r="E486">
            <v>18</v>
          </cell>
          <cell r="F486" t="str">
            <v>青森県</v>
          </cell>
          <cell r="G486" t="str">
            <v>八戸市</v>
          </cell>
          <cell r="I486" t="str">
            <v>桔梗野工業団地２－９－５</v>
          </cell>
          <cell r="J486">
            <v>13</v>
          </cell>
        </row>
        <row r="487">
          <cell r="B487">
            <v>538</v>
          </cell>
          <cell r="C487">
            <v>425</v>
          </cell>
          <cell r="D487">
            <v>2</v>
          </cell>
          <cell r="E487">
            <v>15</v>
          </cell>
          <cell r="F487" t="str">
            <v>青森県</v>
          </cell>
          <cell r="G487" t="str">
            <v>八戸市</v>
          </cell>
          <cell r="I487" t="str">
            <v>桔梗野工業団地２－１０－４６</v>
          </cell>
          <cell r="J487">
            <v>13</v>
          </cell>
        </row>
        <row r="488">
          <cell r="B488">
            <v>539</v>
          </cell>
          <cell r="C488">
            <v>425</v>
          </cell>
          <cell r="D488">
            <v>2</v>
          </cell>
          <cell r="E488">
            <v>24</v>
          </cell>
          <cell r="F488" t="str">
            <v>青森県</v>
          </cell>
          <cell r="G488" t="str">
            <v>八戸市</v>
          </cell>
          <cell r="I488" t="str">
            <v>桔梗野工業団地２－１０－２５</v>
          </cell>
          <cell r="J488">
            <v>13</v>
          </cell>
        </row>
        <row r="489">
          <cell r="B489">
            <v>540</v>
          </cell>
          <cell r="C489">
            <v>425</v>
          </cell>
          <cell r="D489">
            <v>1</v>
          </cell>
          <cell r="E489">
            <v>38</v>
          </cell>
          <cell r="F489" t="str">
            <v>青森県</v>
          </cell>
          <cell r="G489" t="str">
            <v>八戸市</v>
          </cell>
          <cell r="I489" t="str">
            <v>桔梗野工業団地２－１１－２５</v>
          </cell>
          <cell r="J489">
            <v>13</v>
          </cell>
        </row>
        <row r="490">
          <cell r="B490">
            <v>542</v>
          </cell>
          <cell r="C490">
            <v>425</v>
          </cell>
          <cell r="D490">
            <v>2</v>
          </cell>
          <cell r="E490">
            <v>7</v>
          </cell>
          <cell r="F490" t="str">
            <v>青森県</v>
          </cell>
          <cell r="G490" t="str">
            <v>八戸市</v>
          </cell>
          <cell r="I490" t="str">
            <v>市川町長七谷地１０５－１１</v>
          </cell>
          <cell r="J490">
            <v>13</v>
          </cell>
        </row>
        <row r="491">
          <cell r="B491">
            <v>543</v>
          </cell>
          <cell r="C491">
            <v>426</v>
          </cell>
          <cell r="D491">
            <v>2</v>
          </cell>
          <cell r="E491">
            <v>26</v>
          </cell>
          <cell r="F491" t="str">
            <v>青森県</v>
          </cell>
          <cell r="G491" t="str">
            <v>八戸市</v>
          </cell>
          <cell r="I491" t="str">
            <v>桔梗野工業団地２－８－２６</v>
          </cell>
          <cell r="J491">
            <v>13</v>
          </cell>
        </row>
        <row r="492">
          <cell r="B492">
            <v>544</v>
          </cell>
          <cell r="C492">
            <v>426</v>
          </cell>
          <cell r="D492">
            <v>2</v>
          </cell>
          <cell r="E492">
            <v>19</v>
          </cell>
          <cell r="F492" t="str">
            <v>青森県</v>
          </cell>
          <cell r="G492" t="str">
            <v>八戸市</v>
          </cell>
          <cell r="I492" t="str">
            <v>桔梗野工業団地８－３０</v>
          </cell>
          <cell r="J492">
            <v>13</v>
          </cell>
        </row>
        <row r="493">
          <cell r="B493">
            <v>545</v>
          </cell>
          <cell r="C493">
            <v>426</v>
          </cell>
          <cell r="D493">
            <v>1</v>
          </cell>
          <cell r="E493">
            <v>69</v>
          </cell>
          <cell r="F493" t="str">
            <v>青森県</v>
          </cell>
          <cell r="G493" t="str">
            <v>八戸市</v>
          </cell>
          <cell r="I493" t="str">
            <v>桔梗野工業団地２－８－１５</v>
          </cell>
          <cell r="J493">
            <v>13</v>
          </cell>
        </row>
        <row r="494">
          <cell r="B494">
            <v>546</v>
          </cell>
          <cell r="C494">
            <v>426</v>
          </cell>
          <cell r="D494">
            <v>2</v>
          </cell>
          <cell r="E494">
            <v>26</v>
          </cell>
          <cell r="F494" t="str">
            <v>青森県</v>
          </cell>
          <cell r="G494" t="str">
            <v>八戸市</v>
          </cell>
          <cell r="I494" t="str">
            <v>桔梗野工業団地２－８－４０</v>
          </cell>
          <cell r="J494">
            <v>13</v>
          </cell>
        </row>
        <row r="495">
          <cell r="B495">
            <v>547</v>
          </cell>
          <cell r="C495">
            <v>426</v>
          </cell>
          <cell r="D495">
            <v>2</v>
          </cell>
          <cell r="E495">
            <v>10</v>
          </cell>
          <cell r="F495" t="str">
            <v>青森県</v>
          </cell>
          <cell r="G495" t="str">
            <v>八戸市</v>
          </cell>
          <cell r="I495" t="str">
            <v>市川町吹上１６－３６</v>
          </cell>
          <cell r="J495">
            <v>13</v>
          </cell>
        </row>
        <row r="496">
          <cell r="B496">
            <v>548</v>
          </cell>
          <cell r="C496">
            <v>426</v>
          </cell>
          <cell r="D496">
            <v>2</v>
          </cell>
          <cell r="E496">
            <v>16</v>
          </cell>
          <cell r="F496" t="str">
            <v>青森県</v>
          </cell>
          <cell r="G496" t="str">
            <v>八戸市</v>
          </cell>
          <cell r="I496" t="str">
            <v>桔梗野工業団地２－１２－６０</v>
          </cell>
          <cell r="J496">
            <v>13</v>
          </cell>
        </row>
        <row r="497">
          <cell r="B497">
            <v>549</v>
          </cell>
          <cell r="C497">
            <v>343</v>
          </cell>
          <cell r="D497">
            <v>3</v>
          </cell>
          <cell r="E497">
            <v>1</v>
          </cell>
          <cell r="F497" t="str">
            <v>青森県</v>
          </cell>
          <cell r="G497" t="str">
            <v>八戸市</v>
          </cell>
          <cell r="I497" t="str">
            <v>湊町字大沢５１－７</v>
          </cell>
          <cell r="J497">
            <v>7</v>
          </cell>
        </row>
        <row r="498">
          <cell r="B498">
            <v>550</v>
          </cell>
          <cell r="C498">
            <v>427</v>
          </cell>
          <cell r="D498">
            <v>1</v>
          </cell>
          <cell r="E498">
            <v>64</v>
          </cell>
          <cell r="F498" t="str">
            <v>青森県</v>
          </cell>
          <cell r="G498" t="str">
            <v>八戸市</v>
          </cell>
          <cell r="I498" t="str">
            <v>桔梗野工業団地３－４－２０</v>
          </cell>
          <cell r="J498">
            <v>13</v>
          </cell>
        </row>
        <row r="499">
          <cell r="B499">
            <v>551</v>
          </cell>
          <cell r="C499">
            <v>427</v>
          </cell>
          <cell r="D499">
            <v>2</v>
          </cell>
          <cell r="E499">
            <v>11</v>
          </cell>
          <cell r="F499" t="str">
            <v>青森県</v>
          </cell>
          <cell r="G499" t="str">
            <v>八戸市</v>
          </cell>
          <cell r="I499" t="str">
            <v>市川町長七谷地２－８００</v>
          </cell>
          <cell r="J499">
            <v>13</v>
          </cell>
        </row>
        <row r="500">
          <cell r="B500">
            <v>552</v>
          </cell>
          <cell r="C500">
            <v>427</v>
          </cell>
          <cell r="D500">
            <v>2</v>
          </cell>
          <cell r="E500">
            <v>6</v>
          </cell>
          <cell r="F500" t="str">
            <v>青森県</v>
          </cell>
          <cell r="G500" t="str">
            <v>八戸市</v>
          </cell>
          <cell r="I500" t="str">
            <v>市川町長七谷地２０－３</v>
          </cell>
          <cell r="J500">
            <v>13</v>
          </cell>
        </row>
        <row r="501">
          <cell r="B501">
            <v>553</v>
          </cell>
          <cell r="C501">
            <v>427</v>
          </cell>
          <cell r="D501">
            <v>2</v>
          </cell>
          <cell r="E501">
            <v>26</v>
          </cell>
          <cell r="F501" t="str">
            <v>青森県</v>
          </cell>
          <cell r="G501" t="str">
            <v>八戸市</v>
          </cell>
          <cell r="I501" t="str">
            <v>桔梗野工業団地３－７－１０</v>
          </cell>
          <cell r="J501">
            <v>13</v>
          </cell>
        </row>
        <row r="502">
          <cell r="B502">
            <v>554</v>
          </cell>
          <cell r="C502">
            <v>427</v>
          </cell>
          <cell r="D502">
            <v>1</v>
          </cell>
          <cell r="E502">
            <v>248</v>
          </cell>
          <cell r="F502" t="str">
            <v>青森県</v>
          </cell>
          <cell r="G502" t="str">
            <v>八戸市</v>
          </cell>
          <cell r="I502" t="str">
            <v>桔梗野工業団地３－６－５</v>
          </cell>
          <cell r="J502">
            <v>13</v>
          </cell>
        </row>
        <row r="503">
          <cell r="B503">
            <v>555</v>
          </cell>
          <cell r="C503">
            <v>427</v>
          </cell>
          <cell r="D503">
            <v>1</v>
          </cell>
          <cell r="E503">
            <v>53</v>
          </cell>
          <cell r="F503" t="str">
            <v>青森県</v>
          </cell>
          <cell r="G503" t="str">
            <v>八戸市</v>
          </cell>
          <cell r="I503" t="str">
            <v>桔梗野工業団地３－３－３０</v>
          </cell>
          <cell r="J503">
            <v>13</v>
          </cell>
        </row>
        <row r="504">
          <cell r="B504">
            <v>556</v>
          </cell>
          <cell r="C504">
            <v>427</v>
          </cell>
          <cell r="D504">
            <v>1</v>
          </cell>
          <cell r="E504">
            <v>82</v>
          </cell>
          <cell r="F504" t="str">
            <v>青森県</v>
          </cell>
          <cell r="G504" t="str">
            <v>八戸市</v>
          </cell>
          <cell r="I504" t="str">
            <v>桔梗野工業団地３－５－５０</v>
          </cell>
          <cell r="J504">
            <v>13</v>
          </cell>
        </row>
        <row r="505">
          <cell r="B505">
            <v>557</v>
          </cell>
          <cell r="C505">
            <v>427</v>
          </cell>
          <cell r="D505">
            <v>2</v>
          </cell>
          <cell r="E505">
            <v>4</v>
          </cell>
          <cell r="F505" t="str">
            <v>青森県</v>
          </cell>
          <cell r="G505" t="str">
            <v>八戸市</v>
          </cell>
          <cell r="I505" t="str">
            <v>桔梗野工業団地３－６－３５</v>
          </cell>
          <cell r="J505">
            <v>13</v>
          </cell>
        </row>
        <row r="506">
          <cell r="B506">
            <v>558</v>
          </cell>
          <cell r="C506">
            <v>427</v>
          </cell>
          <cell r="D506">
            <v>2</v>
          </cell>
          <cell r="E506">
            <v>14</v>
          </cell>
          <cell r="F506" t="str">
            <v>青森県</v>
          </cell>
          <cell r="G506" t="str">
            <v>八戸市</v>
          </cell>
          <cell r="I506" t="str">
            <v>市川町長七谷地２－８１５</v>
          </cell>
          <cell r="J506">
            <v>13</v>
          </cell>
        </row>
        <row r="507">
          <cell r="B507">
            <v>559</v>
          </cell>
          <cell r="C507">
            <v>427</v>
          </cell>
          <cell r="D507">
            <v>2</v>
          </cell>
          <cell r="E507">
            <v>10</v>
          </cell>
          <cell r="F507" t="str">
            <v>青森県</v>
          </cell>
          <cell r="G507" t="str">
            <v>八戸市</v>
          </cell>
          <cell r="I507" t="str">
            <v>桔梗野工業団地３－４－５５</v>
          </cell>
          <cell r="J507">
            <v>13</v>
          </cell>
        </row>
        <row r="508">
          <cell r="B508">
            <v>560</v>
          </cell>
          <cell r="C508">
            <v>427</v>
          </cell>
          <cell r="D508">
            <v>2</v>
          </cell>
          <cell r="E508">
            <v>15</v>
          </cell>
          <cell r="F508" t="str">
            <v>青森県</v>
          </cell>
          <cell r="G508" t="str">
            <v>八戸市</v>
          </cell>
          <cell r="I508" t="str">
            <v>桔梗野工業団地３－７－５０</v>
          </cell>
          <cell r="J508">
            <v>13</v>
          </cell>
        </row>
        <row r="509">
          <cell r="B509">
            <v>561</v>
          </cell>
          <cell r="C509">
            <v>427</v>
          </cell>
          <cell r="D509">
            <v>1</v>
          </cell>
          <cell r="E509">
            <v>61</v>
          </cell>
          <cell r="F509" t="str">
            <v>青森県</v>
          </cell>
          <cell r="G509" t="str">
            <v>八戸市</v>
          </cell>
          <cell r="I509" t="str">
            <v>桔梗野工業団地３－５－５５</v>
          </cell>
          <cell r="J509">
            <v>13</v>
          </cell>
        </row>
        <row r="510">
          <cell r="B510">
            <v>562</v>
          </cell>
          <cell r="C510">
            <v>428</v>
          </cell>
          <cell r="D510">
            <v>1</v>
          </cell>
          <cell r="E510">
            <v>147</v>
          </cell>
          <cell r="F510" t="str">
            <v>青森県</v>
          </cell>
          <cell r="G510" t="str">
            <v>八戸市</v>
          </cell>
          <cell r="I510" t="str">
            <v>桔梗野工業団地１－３－１</v>
          </cell>
          <cell r="J510">
            <v>13</v>
          </cell>
        </row>
        <row r="511">
          <cell r="B511">
            <v>563</v>
          </cell>
          <cell r="C511">
            <v>428</v>
          </cell>
          <cell r="D511">
            <v>2</v>
          </cell>
          <cell r="E511">
            <v>4</v>
          </cell>
          <cell r="F511" t="str">
            <v>青森県</v>
          </cell>
          <cell r="G511" t="str">
            <v>八戸市</v>
          </cell>
          <cell r="I511" t="str">
            <v>桔梗野工業団地１－２－３</v>
          </cell>
          <cell r="J511">
            <v>13</v>
          </cell>
        </row>
        <row r="512">
          <cell r="B512">
            <v>564</v>
          </cell>
          <cell r="C512">
            <v>428</v>
          </cell>
          <cell r="D512">
            <v>3</v>
          </cell>
          <cell r="E512">
            <v>2</v>
          </cell>
          <cell r="F512" t="str">
            <v>青森県</v>
          </cell>
          <cell r="G512" t="str">
            <v>八戸市</v>
          </cell>
          <cell r="I512" t="str">
            <v>桔梗野工業団地１－２－６</v>
          </cell>
          <cell r="J512">
            <v>13</v>
          </cell>
        </row>
        <row r="513">
          <cell r="B513">
            <v>565</v>
          </cell>
          <cell r="C513">
            <v>428</v>
          </cell>
          <cell r="D513">
            <v>2</v>
          </cell>
          <cell r="E513">
            <v>4</v>
          </cell>
          <cell r="F513" t="str">
            <v>青森県</v>
          </cell>
          <cell r="G513" t="str">
            <v>八戸市</v>
          </cell>
          <cell r="I513" t="str">
            <v>桔梗野工業団地１－２－２０</v>
          </cell>
          <cell r="J513">
            <v>13</v>
          </cell>
        </row>
        <row r="514">
          <cell r="B514">
            <v>566</v>
          </cell>
          <cell r="C514">
            <v>428</v>
          </cell>
          <cell r="D514">
            <v>1</v>
          </cell>
          <cell r="E514">
            <v>45</v>
          </cell>
          <cell r="F514" t="str">
            <v>青森県</v>
          </cell>
          <cell r="G514" t="str">
            <v>八戸市</v>
          </cell>
          <cell r="I514" t="str">
            <v>桔梗野工業団地１－１－１０</v>
          </cell>
          <cell r="J514">
            <v>13</v>
          </cell>
        </row>
        <row r="515">
          <cell r="B515">
            <v>567</v>
          </cell>
          <cell r="C515">
            <v>428</v>
          </cell>
          <cell r="D515">
            <v>1</v>
          </cell>
          <cell r="E515">
            <v>95</v>
          </cell>
          <cell r="F515" t="str">
            <v>青森県</v>
          </cell>
          <cell r="G515" t="str">
            <v>八戸市</v>
          </cell>
          <cell r="I515" t="str">
            <v>桔梗野工業団地１－１－５</v>
          </cell>
          <cell r="J515">
            <v>13</v>
          </cell>
        </row>
        <row r="516">
          <cell r="B516">
            <v>568</v>
          </cell>
          <cell r="C516">
            <v>428</v>
          </cell>
          <cell r="D516">
            <v>2</v>
          </cell>
          <cell r="E516">
            <v>13</v>
          </cell>
          <cell r="F516" t="str">
            <v>青森県</v>
          </cell>
          <cell r="G516" t="str">
            <v>八戸市</v>
          </cell>
          <cell r="I516" t="str">
            <v>桔梗野工業団地１－２－１０</v>
          </cell>
          <cell r="J516">
            <v>13</v>
          </cell>
        </row>
        <row r="517">
          <cell r="B517">
            <v>569</v>
          </cell>
          <cell r="C517">
            <v>428</v>
          </cell>
          <cell r="D517">
            <v>2</v>
          </cell>
          <cell r="E517">
            <v>16</v>
          </cell>
          <cell r="F517" t="str">
            <v>青森県</v>
          </cell>
          <cell r="G517" t="str">
            <v>八戸市</v>
          </cell>
          <cell r="I517" t="str">
            <v>桔梗野工業団地１－５－２５</v>
          </cell>
          <cell r="J517">
            <v>13</v>
          </cell>
        </row>
        <row r="518">
          <cell r="B518">
            <v>570</v>
          </cell>
          <cell r="C518">
            <v>428</v>
          </cell>
          <cell r="D518">
            <v>2</v>
          </cell>
          <cell r="E518">
            <v>16</v>
          </cell>
          <cell r="F518" t="str">
            <v>青森県</v>
          </cell>
          <cell r="G518" t="str">
            <v>八戸市</v>
          </cell>
          <cell r="I518" t="str">
            <v>桔梗野工業団地１－５－５</v>
          </cell>
          <cell r="J518">
            <v>13</v>
          </cell>
        </row>
        <row r="519">
          <cell r="B519">
            <v>571</v>
          </cell>
          <cell r="C519">
            <v>428</v>
          </cell>
          <cell r="D519">
            <v>1</v>
          </cell>
          <cell r="E519">
            <v>42</v>
          </cell>
          <cell r="F519" t="str">
            <v>青森県</v>
          </cell>
          <cell r="G519" t="str">
            <v>八戸市</v>
          </cell>
          <cell r="I519" t="str">
            <v>桔梗野工業団地１－１－２２</v>
          </cell>
          <cell r="J519">
            <v>13</v>
          </cell>
        </row>
        <row r="520">
          <cell r="B520">
            <v>572</v>
          </cell>
          <cell r="C520">
            <v>428</v>
          </cell>
          <cell r="D520">
            <v>1</v>
          </cell>
          <cell r="E520">
            <v>167</v>
          </cell>
          <cell r="F520" t="str">
            <v>青森県</v>
          </cell>
          <cell r="G520" t="str">
            <v>八戸市</v>
          </cell>
          <cell r="I520" t="str">
            <v>桔梗野工業団地１－４－１</v>
          </cell>
          <cell r="J520">
            <v>13</v>
          </cell>
        </row>
        <row r="521">
          <cell r="B521">
            <v>573</v>
          </cell>
          <cell r="C521">
            <v>428</v>
          </cell>
          <cell r="D521">
            <v>1</v>
          </cell>
          <cell r="E521">
            <v>120</v>
          </cell>
          <cell r="F521" t="str">
            <v>青森県</v>
          </cell>
          <cell r="G521" t="str">
            <v>八戸市</v>
          </cell>
          <cell r="I521" t="str">
            <v>桔梗野工業団地１－３－１</v>
          </cell>
          <cell r="J521">
            <v>13</v>
          </cell>
        </row>
        <row r="522">
          <cell r="B522">
            <v>574</v>
          </cell>
          <cell r="C522">
            <v>429</v>
          </cell>
          <cell r="D522">
            <v>3</v>
          </cell>
          <cell r="E522">
            <v>2</v>
          </cell>
          <cell r="F522" t="str">
            <v>青森県</v>
          </cell>
          <cell r="G522" t="str">
            <v>八戸市</v>
          </cell>
          <cell r="I522" t="str">
            <v>市川町古舘５１－１０</v>
          </cell>
          <cell r="J522">
            <v>13</v>
          </cell>
        </row>
        <row r="523">
          <cell r="B523">
            <v>575</v>
          </cell>
          <cell r="C523">
            <v>433</v>
          </cell>
          <cell r="D523">
            <v>3</v>
          </cell>
          <cell r="E523">
            <v>1</v>
          </cell>
          <cell r="F523" t="str">
            <v>青森県</v>
          </cell>
          <cell r="G523" t="str">
            <v>八戸市</v>
          </cell>
          <cell r="I523" t="str">
            <v>白銀町八森１５</v>
          </cell>
          <cell r="J523">
            <v>8</v>
          </cell>
        </row>
        <row r="524">
          <cell r="B524">
            <v>576</v>
          </cell>
          <cell r="C524">
            <v>433</v>
          </cell>
          <cell r="D524">
            <v>3</v>
          </cell>
          <cell r="E524">
            <v>1</v>
          </cell>
          <cell r="F524" t="str">
            <v>青森県</v>
          </cell>
          <cell r="G524" t="str">
            <v>八戸市</v>
          </cell>
          <cell r="I524" t="str">
            <v>白銀町佐部長根２２－６</v>
          </cell>
          <cell r="J524">
            <v>8</v>
          </cell>
        </row>
        <row r="525">
          <cell r="B525">
            <v>577</v>
          </cell>
          <cell r="C525">
            <v>433</v>
          </cell>
          <cell r="D525">
            <v>2</v>
          </cell>
          <cell r="E525">
            <v>29</v>
          </cell>
          <cell r="F525" t="str">
            <v>青森県</v>
          </cell>
          <cell r="G525" t="str">
            <v>八戸市</v>
          </cell>
          <cell r="I525" t="str">
            <v>鮫町鉄砲平１８</v>
          </cell>
          <cell r="J525">
            <v>8</v>
          </cell>
        </row>
        <row r="526">
          <cell r="B526">
            <v>578</v>
          </cell>
          <cell r="C526">
            <v>434</v>
          </cell>
          <cell r="D526">
            <v>2</v>
          </cell>
          <cell r="E526">
            <v>14</v>
          </cell>
          <cell r="F526" t="str">
            <v>青森県</v>
          </cell>
          <cell r="G526" t="str">
            <v>八戸市</v>
          </cell>
          <cell r="I526" t="str">
            <v>岬台１－８－６４</v>
          </cell>
          <cell r="J526">
            <v>8</v>
          </cell>
        </row>
        <row r="527">
          <cell r="B527">
            <v>579</v>
          </cell>
          <cell r="C527">
            <v>437</v>
          </cell>
          <cell r="D527">
            <v>3</v>
          </cell>
          <cell r="E527">
            <v>2</v>
          </cell>
          <cell r="F527" t="str">
            <v>青森県</v>
          </cell>
          <cell r="G527" t="str">
            <v>八戸市</v>
          </cell>
          <cell r="I527" t="str">
            <v>大久保坂ノ上５－２</v>
          </cell>
          <cell r="J527">
            <v>8</v>
          </cell>
        </row>
        <row r="528">
          <cell r="B528">
            <v>580</v>
          </cell>
          <cell r="C528">
            <v>438</v>
          </cell>
          <cell r="D528">
            <v>1</v>
          </cell>
          <cell r="E528">
            <v>68</v>
          </cell>
          <cell r="F528" t="str">
            <v>青森県</v>
          </cell>
          <cell r="G528" t="str">
            <v>八戸市</v>
          </cell>
          <cell r="I528" t="str">
            <v>大久保下長根１７－２５</v>
          </cell>
          <cell r="J528">
            <v>8</v>
          </cell>
        </row>
        <row r="529">
          <cell r="B529">
            <v>581</v>
          </cell>
          <cell r="C529">
            <v>439</v>
          </cell>
          <cell r="D529">
            <v>3</v>
          </cell>
          <cell r="E529">
            <v>2</v>
          </cell>
          <cell r="F529" t="str">
            <v>青森県</v>
          </cell>
          <cell r="G529" t="str">
            <v>八戸市</v>
          </cell>
          <cell r="I529" t="str">
            <v>市川町高屋敷２－２８</v>
          </cell>
          <cell r="J529">
            <v>13</v>
          </cell>
        </row>
        <row r="530">
          <cell r="B530">
            <v>582</v>
          </cell>
          <cell r="C530">
            <v>439</v>
          </cell>
          <cell r="D530">
            <v>3</v>
          </cell>
          <cell r="E530">
            <v>1</v>
          </cell>
          <cell r="F530" t="str">
            <v>青森県</v>
          </cell>
          <cell r="G530" t="str">
            <v>八戸市</v>
          </cell>
          <cell r="I530" t="str">
            <v>市川町高屋敷４５</v>
          </cell>
          <cell r="J530">
            <v>13</v>
          </cell>
        </row>
        <row r="531">
          <cell r="B531">
            <v>583</v>
          </cell>
          <cell r="C531">
            <v>439</v>
          </cell>
          <cell r="D531">
            <v>3</v>
          </cell>
          <cell r="E531">
            <v>2</v>
          </cell>
          <cell r="F531" t="str">
            <v>青森県</v>
          </cell>
          <cell r="G531" t="str">
            <v>八戸市</v>
          </cell>
          <cell r="I531" t="str">
            <v>市川町高屋敷２－１２５</v>
          </cell>
          <cell r="J531">
            <v>13</v>
          </cell>
        </row>
        <row r="532">
          <cell r="B532">
            <v>584</v>
          </cell>
          <cell r="C532">
            <v>439</v>
          </cell>
          <cell r="D532">
            <v>2</v>
          </cell>
          <cell r="E532">
            <v>11</v>
          </cell>
          <cell r="F532" t="str">
            <v>青森県</v>
          </cell>
          <cell r="G532" t="str">
            <v>八戸市</v>
          </cell>
          <cell r="I532" t="str">
            <v>市川町字下田堺４－３</v>
          </cell>
          <cell r="J532">
            <v>13</v>
          </cell>
        </row>
        <row r="533">
          <cell r="B533">
            <v>585</v>
          </cell>
          <cell r="C533">
            <v>439</v>
          </cell>
          <cell r="D533">
            <v>2</v>
          </cell>
          <cell r="E533">
            <v>8</v>
          </cell>
          <cell r="F533" t="str">
            <v>青森県</v>
          </cell>
          <cell r="G533" t="str">
            <v>八戸市</v>
          </cell>
          <cell r="I533" t="str">
            <v>市川町下田堺６－１１</v>
          </cell>
          <cell r="J533">
            <v>13</v>
          </cell>
        </row>
        <row r="534">
          <cell r="B534">
            <v>586</v>
          </cell>
          <cell r="C534">
            <v>442</v>
          </cell>
          <cell r="D534">
            <v>1</v>
          </cell>
          <cell r="E534">
            <v>54</v>
          </cell>
          <cell r="F534" t="str">
            <v>青森県</v>
          </cell>
          <cell r="G534" t="str">
            <v>八戸市</v>
          </cell>
          <cell r="I534" t="str">
            <v>市川町下揚１－１１</v>
          </cell>
          <cell r="J534">
            <v>13</v>
          </cell>
        </row>
        <row r="535">
          <cell r="B535">
            <v>587</v>
          </cell>
          <cell r="C535">
            <v>442</v>
          </cell>
          <cell r="D535">
            <v>1</v>
          </cell>
          <cell r="E535">
            <v>65</v>
          </cell>
          <cell r="F535" t="str">
            <v>青森県</v>
          </cell>
          <cell r="G535" t="str">
            <v>八戸市</v>
          </cell>
          <cell r="I535" t="str">
            <v>市川町下揚４９－１４</v>
          </cell>
          <cell r="J535">
            <v>13</v>
          </cell>
        </row>
        <row r="536">
          <cell r="B536">
            <v>589</v>
          </cell>
          <cell r="C536">
            <v>442</v>
          </cell>
          <cell r="D536">
            <v>1</v>
          </cell>
          <cell r="E536">
            <v>101</v>
          </cell>
          <cell r="F536" t="str">
            <v>青森県</v>
          </cell>
          <cell r="G536" t="str">
            <v>八戸市</v>
          </cell>
          <cell r="I536" t="str">
            <v>市川町下揚４５－１３</v>
          </cell>
          <cell r="J536">
            <v>13</v>
          </cell>
        </row>
        <row r="537">
          <cell r="B537">
            <v>590</v>
          </cell>
          <cell r="C537">
            <v>442</v>
          </cell>
          <cell r="D537">
            <v>2</v>
          </cell>
          <cell r="E537">
            <v>11</v>
          </cell>
          <cell r="F537" t="str">
            <v>青森県</v>
          </cell>
          <cell r="G537" t="str">
            <v>八戸市</v>
          </cell>
          <cell r="I537" t="str">
            <v>市川町下揚４９－７</v>
          </cell>
          <cell r="J537">
            <v>13</v>
          </cell>
        </row>
        <row r="538">
          <cell r="B538">
            <v>591</v>
          </cell>
          <cell r="C538">
            <v>442</v>
          </cell>
          <cell r="D538">
            <v>2</v>
          </cell>
          <cell r="E538">
            <v>9</v>
          </cell>
          <cell r="F538" t="str">
            <v>青森県</v>
          </cell>
          <cell r="G538" t="str">
            <v>八戸市</v>
          </cell>
          <cell r="I538" t="str">
            <v>市川町下揚４９－９</v>
          </cell>
          <cell r="J538">
            <v>13</v>
          </cell>
        </row>
        <row r="539">
          <cell r="B539">
            <v>592</v>
          </cell>
          <cell r="C539">
            <v>442</v>
          </cell>
          <cell r="D539">
            <v>2</v>
          </cell>
          <cell r="E539">
            <v>16</v>
          </cell>
          <cell r="F539" t="str">
            <v>青森県</v>
          </cell>
          <cell r="G539" t="str">
            <v>八戸市</v>
          </cell>
          <cell r="I539" t="str">
            <v>市川町下揚４５－１５</v>
          </cell>
          <cell r="J539">
            <v>13</v>
          </cell>
        </row>
        <row r="540">
          <cell r="B540">
            <v>593</v>
          </cell>
          <cell r="C540">
            <v>442</v>
          </cell>
          <cell r="D540">
            <v>1</v>
          </cell>
          <cell r="E540">
            <v>223</v>
          </cell>
          <cell r="F540" t="str">
            <v>青森県</v>
          </cell>
          <cell r="G540" t="str">
            <v>八戸市</v>
          </cell>
          <cell r="I540" t="str">
            <v>市川町下揚４５－４４</v>
          </cell>
          <cell r="J540">
            <v>13</v>
          </cell>
        </row>
        <row r="541">
          <cell r="B541">
            <v>594</v>
          </cell>
          <cell r="C541">
            <v>442</v>
          </cell>
          <cell r="D541">
            <v>1</v>
          </cell>
          <cell r="E541">
            <v>50</v>
          </cell>
          <cell r="F541" t="str">
            <v>青森県</v>
          </cell>
          <cell r="G541" t="str">
            <v>八戸市</v>
          </cell>
          <cell r="I541" t="str">
            <v>市川町下揚４５－３９</v>
          </cell>
          <cell r="J541">
            <v>13</v>
          </cell>
        </row>
        <row r="542">
          <cell r="B542">
            <v>595</v>
          </cell>
          <cell r="C542">
            <v>442</v>
          </cell>
          <cell r="D542">
            <v>1</v>
          </cell>
          <cell r="E542">
            <v>86</v>
          </cell>
          <cell r="F542" t="str">
            <v>青森県</v>
          </cell>
          <cell r="G542" t="str">
            <v>八戸市</v>
          </cell>
          <cell r="I542" t="str">
            <v>市川町下揚４９－１１</v>
          </cell>
          <cell r="J542">
            <v>13</v>
          </cell>
        </row>
        <row r="543">
          <cell r="B543">
            <v>596</v>
          </cell>
          <cell r="C543">
            <v>442</v>
          </cell>
          <cell r="D543">
            <v>2</v>
          </cell>
          <cell r="E543">
            <v>5</v>
          </cell>
          <cell r="F543" t="str">
            <v>青森県</v>
          </cell>
          <cell r="G543" t="str">
            <v>八戸市</v>
          </cell>
          <cell r="I543" t="str">
            <v>市川町下揚４９－１５</v>
          </cell>
          <cell r="J543">
            <v>13</v>
          </cell>
        </row>
        <row r="544">
          <cell r="B544">
            <v>597</v>
          </cell>
          <cell r="C544">
            <v>442</v>
          </cell>
          <cell r="D544">
            <v>1</v>
          </cell>
          <cell r="E544">
            <v>126</v>
          </cell>
          <cell r="F544" t="str">
            <v>青森県</v>
          </cell>
          <cell r="G544" t="str">
            <v>八戸市</v>
          </cell>
          <cell r="I544" t="str">
            <v>市川町下揚４９－３</v>
          </cell>
          <cell r="J544">
            <v>13</v>
          </cell>
        </row>
        <row r="545">
          <cell r="B545">
            <v>598</v>
          </cell>
          <cell r="C545">
            <v>442</v>
          </cell>
          <cell r="D545">
            <v>2</v>
          </cell>
          <cell r="E545">
            <v>8</v>
          </cell>
          <cell r="F545" t="str">
            <v>青森県</v>
          </cell>
          <cell r="G545" t="str">
            <v>八戸市</v>
          </cell>
          <cell r="I545" t="str">
            <v>市川町下揚４９－１８</v>
          </cell>
          <cell r="J545">
            <v>13</v>
          </cell>
        </row>
        <row r="546">
          <cell r="B546">
            <v>600</v>
          </cell>
          <cell r="C546">
            <v>442</v>
          </cell>
          <cell r="D546">
            <v>1</v>
          </cell>
          <cell r="E546">
            <v>136</v>
          </cell>
          <cell r="F546" t="str">
            <v>青森県</v>
          </cell>
          <cell r="G546" t="str">
            <v>八戸市</v>
          </cell>
          <cell r="I546" t="str">
            <v>市川町下中平沖４８－１</v>
          </cell>
          <cell r="J546">
            <v>13</v>
          </cell>
        </row>
        <row r="547">
          <cell r="B547">
            <v>601</v>
          </cell>
          <cell r="C547">
            <v>442</v>
          </cell>
          <cell r="D547">
            <v>2</v>
          </cell>
          <cell r="E547">
            <v>17</v>
          </cell>
          <cell r="F547" t="str">
            <v>青森県</v>
          </cell>
          <cell r="G547" t="str">
            <v>八戸市</v>
          </cell>
          <cell r="I547" t="str">
            <v>市川町下揚４５－６０</v>
          </cell>
          <cell r="J547">
            <v>13</v>
          </cell>
        </row>
        <row r="548">
          <cell r="B548">
            <v>602</v>
          </cell>
          <cell r="C548">
            <v>442</v>
          </cell>
          <cell r="D548">
            <v>2</v>
          </cell>
          <cell r="E548">
            <v>20</v>
          </cell>
          <cell r="F548" t="str">
            <v>青森県</v>
          </cell>
          <cell r="G548" t="str">
            <v>八戸市</v>
          </cell>
          <cell r="I548" t="str">
            <v>市川町下揚４５－７１</v>
          </cell>
          <cell r="J548">
            <v>13</v>
          </cell>
        </row>
        <row r="549">
          <cell r="B549">
            <v>603</v>
          </cell>
          <cell r="C549">
            <v>442</v>
          </cell>
          <cell r="D549">
            <v>1</v>
          </cell>
          <cell r="E549">
            <v>48</v>
          </cell>
          <cell r="F549" t="str">
            <v>青森県</v>
          </cell>
          <cell r="G549" t="str">
            <v>八戸市</v>
          </cell>
          <cell r="I549" t="str">
            <v>市川町下揚４５－８４</v>
          </cell>
          <cell r="J549">
            <v>13</v>
          </cell>
        </row>
        <row r="550">
          <cell r="B550">
            <v>604</v>
          </cell>
          <cell r="C550">
            <v>447</v>
          </cell>
          <cell r="D550">
            <v>3</v>
          </cell>
          <cell r="E550">
            <v>1</v>
          </cell>
          <cell r="F550" t="str">
            <v>青森県</v>
          </cell>
          <cell r="G550" t="str">
            <v>八戸市</v>
          </cell>
          <cell r="I550" t="str">
            <v>鮫町下盲久保２５－１７</v>
          </cell>
          <cell r="J550">
            <v>9</v>
          </cell>
        </row>
        <row r="551">
          <cell r="B551">
            <v>605</v>
          </cell>
          <cell r="C551">
            <v>447</v>
          </cell>
          <cell r="D551">
            <v>3</v>
          </cell>
          <cell r="E551">
            <v>3</v>
          </cell>
          <cell r="F551" t="str">
            <v>青森県</v>
          </cell>
          <cell r="G551" t="str">
            <v>八戸市</v>
          </cell>
          <cell r="I551" t="str">
            <v>鮫町下松苗場１４－８０</v>
          </cell>
          <cell r="J551">
            <v>9</v>
          </cell>
        </row>
        <row r="552">
          <cell r="B552">
            <v>606</v>
          </cell>
          <cell r="C552">
            <v>448</v>
          </cell>
          <cell r="D552">
            <v>1</v>
          </cell>
          <cell r="E552">
            <v>37</v>
          </cell>
          <cell r="F552" t="str">
            <v>青森県</v>
          </cell>
          <cell r="G552" t="str">
            <v>八戸市</v>
          </cell>
          <cell r="I552" t="str">
            <v>鮫町小舟渡平１０－３７</v>
          </cell>
          <cell r="J552">
            <v>9</v>
          </cell>
        </row>
        <row r="553">
          <cell r="B553">
            <v>607</v>
          </cell>
          <cell r="C553">
            <v>450</v>
          </cell>
          <cell r="D553">
            <v>1</v>
          </cell>
          <cell r="E553">
            <v>185</v>
          </cell>
          <cell r="F553" t="str">
            <v>青森県</v>
          </cell>
          <cell r="G553" t="str">
            <v>八戸市</v>
          </cell>
          <cell r="I553" t="str">
            <v>鮫町下手代森３２－１</v>
          </cell>
          <cell r="J553">
            <v>9</v>
          </cell>
        </row>
        <row r="554">
          <cell r="B554">
            <v>608</v>
          </cell>
          <cell r="C554">
            <v>450</v>
          </cell>
          <cell r="D554">
            <v>2</v>
          </cell>
          <cell r="E554">
            <v>8</v>
          </cell>
          <cell r="F554" t="str">
            <v>青森県</v>
          </cell>
          <cell r="G554" t="str">
            <v>八戸市</v>
          </cell>
          <cell r="I554" t="str">
            <v>鮫町綣久保３８</v>
          </cell>
          <cell r="J554">
            <v>9</v>
          </cell>
        </row>
        <row r="555">
          <cell r="B555">
            <v>609</v>
          </cell>
          <cell r="C555">
            <v>450</v>
          </cell>
          <cell r="D555">
            <v>2</v>
          </cell>
          <cell r="E555">
            <v>15</v>
          </cell>
          <cell r="F555" t="str">
            <v>青森県</v>
          </cell>
          <cell r="G555" t="str">
            <v>八戸市</v>
          </cell>
          <cell r="I555" t="str">
            <v>鮫町下手代森９－４</v>
          </cell>
          <cell r="J555">
            <v>9</v>
          </cell>
        </row>
        <row r="556">
          <cell r="B556">
            <v>610</v>
          </cell>
          <cell r="C556">
            <v>452</v>
          </cell>
          <cell r="D556">
            <v>2</v>
          </cell>
          <cell r="E556">
            <v>7</v>
          </cell>
          <cell r="F556" t="str">
            <v>青森県</v>
          </cell>
          <cell r="G556" t="str">
            <v>八戸市</v>
          </cell>
          <cell r="I556" t="str">
            <v>鮫町鮫９０－１０</v>
          </cell>
          <cell r="J556">
            <v>9</v>
          </cell>
        </row>
        <row r="557">
          <cell r="B557">
            <v>611</v>
          </cell>
          <cell r="C557">
            <v>452</v>
          </cell>
          <cell r="D557">
            <v>3</v>
          </cell>
          <cell r="E557">
            <v>3</v>
          </cell>
          <cell r="F557" t="str">
            <v>青森県</v>
          </cell>
          <cell r="G557" t="str">
            <v>八戸市</v>
          </cell>
          <cell r="I557" t="str">
            <v>鮫町鮫７５－１</v>
          </cell>
          <cell r="J557">
            <v>9</v>
          </cell>
        </row>
        <row r="558">
          <cell r="B558">
            <v>612</v>
          </cell>
          <cell r="C558">
            <v>452</v>
          </cell>
          <cell r="D558">
            <v>3</v>
          </cell>
          <cell r="E558">
            <v>1</v>
          </cell>
          <cell r="F558" t="str">
            <v>青森県</v>
          </cell>
          <cell r="G558" t="str">
            <v>八戸市</v>
          </cell>
          <cell r="I558" t="str">
            <v>鮫町下松苗場９－４</v>
          </cell>
          <cell r="J558">
            <v>9</v>
          </cell>
        </row>
        <row r="559">
          <cell r="B559">
            <v>613</v>
          </cell>
          <cell r="C559">
            <v>453</v>
          </cell>
          <cell r="D559">
            <v>1</v>
          </cell>
          <cell r="E559">
            <v>74</v>
          </cell>
          <cell r="F559" t="str">
            <v>青森県</v>
          </cell>
          <cell r="G559" t="str">
            <v>八戸市</v>
          </cell>
          <cell r="I559" t="str">
            <v>鮫町日ノ出町１０－２</v>
          </cell>
          <cell r="J559">
            <v>9</v>
          </cell>
        </row>
        <row r="560">
          <cell r="B560">
            <v>614</v>
          </cell>
          <cell r="C560">
            <v>455</v>
          </cell>
          <cell r="D560">
            <v>1</v>
          </cell>
          <cell r="E560">
            <v>34</v>
          </cell>
          <cell r="F560" t="str">
            <v>青森県</v>
          </cell>
          <cell r="G560" t="str">
            <v>八戸市</v>
          </cell>
          <cell r="I560" t="str">
            <v>鮫町二見町４３</v>
          </cell>
          <cell r="J560">
            <v>9</v>
          </cell>
        </row>
        <row r="561">
          <cell r="B561">
            <v>615</v>
          </cell>
          <cell r="C561">
            <v>456</v>
          </cell>
          <cell r="D561">
            <v>1</v>
          </cell>
          <cell r="E561">
            <v>79</v>
          </cell>
          <cell r="F561" t="str">
            <v>青森県</v>
          </cell>
          <cell r="G561" t="str">
            <v>八戸市</v>
          </cell>
          <cell r="I561" t="str">
            <v>鮫町福沢久保３</v>
          </cell>
          <cell r="J561">
            <v>9</v>
          </cell>
        </row>
        <row r="562">
          <cell r="B562">
            <v>616</v>
          </cell>
          <cell r="C562">
            <v>456</v>
          </cell>
          <cell r="D562">
            <v>3</v>
          </cell>
          <cell r="E562">
            <v>2</v>
          </cell>
          <cell r="F562" t="str">
            <v>青森県</v>
          </cell>
          <cell r="G562" t="str">
            <v>八戸市</v>
          </cell>
          <cell r="I562" t="str">
            <v>鮫町忍町２７</v>
          </cell>
          <cell r="J562">
            <v>9</v>
          </cell>
        </row>
        <row r="563">
          <cell r="B563">
            <v>617</v>
          </cell>
          <cell r="C563">
            <v>456</v>
          </cell>
          <cell r="D563">
            <v>2</v>
          </cell>
          <cell r="E563">
            <v>8</v>
          </cell>
          <cell r="F563" t="str">
            <v>青森県</v>
          </cell>
          <cell r="G563" t="str">
            <v>八戸市</v>
          </cell>
          <cell r="I563" t="str">
            <v>鮫町福沢久保１３</v>
          </cell>
          <cell r="J563">
            <v>9</v>
          </cell>
        </row>
        <row r="564">
          <cell r="B564">
            <v>618</v>
          </cell>
          <cell r="C564">
            <v>457</v>
          </cell>
          <cell r="D564">
            <v>3</v>
          </cell>
          <cell r="E564">
            <v>1</v>
          </cell>
          <cell r="F564" t="str">
            <v>青森県</v>
          </cell>
          <cell r="G564" t="str">
            <v>八戸市</v>
          </cell>
          <cell r="I564" t="str">
            <v>鮫町住吉町７－１</v>
          </cell>
          <cell r="J564">
            <v>9</v>
          </cell>
        </row>
        <row r="565">
          <cell r="B565">
            <v>619</v>
          </cell>
          <cell r="C565">
            <v>457</v>
          </cell>
          <cell r="D565">
            <v>2</v>
          </cell>
          <cell r="E565">
            <v>13</v>
          </cell>
          <cell r="F565" t="str">
            <v>青森県</v>
          </cell>
          <cell r="G565" t="str">
            <v>八戸市</v>
          </cell>
          <cell r="I565" t="str">
            <v>鮫町住吉町４</v>
          </cell>
          <cell r="J565">
            <v>9</v>
          </cell>
        </row>
        <row r="566">
          <cell r="B566">
            <v>620</v>
          </cell>
          <cell r="C566">
            <v>457</v>
          </cell>
          <cell r="D566">
            <v>3</v>
          </cell>
          <cell r="E566">
            <v>2</v>
          </cell>
          <cell r="F566" t="str">
            <v>青森県</v>
          </cell>
          <cell r="G566" t="str">
            <v>八戸市</v>
          </cell>
          <cell r="I566" t="str">
            <v>鮫町冷水２５－４</v>
          </cell>
          <cell r="J566">
            <v>9</v>
          </cell>
        </row>
        <row r="567">
          <cell r="B567">
            <v>621</v>
          </cell>
          <cell r="C567">
            <v>458</v>
          </cell>
          <cell r="D567">
            <v>1</v>
          </cell>
          <cell r="E567">
            <v>66</v>
          </cell>
          <cell r="F567" t="str">
            <v>青森県</v>
          </cell>
          <cell r="G567" t="str">
            <v>八戸市</v>
          </cell>
          <cell r="I567" t="str">
            <v>鮫町山四郎蒔目１７－５１１</v>
          </cell>
          <cell r="J567">
            <v>9</v>
          </cell>
        </row>
        <row r="568">
          <cell r="B568">
            <v>622</v>
          </cell>
          <cell r="C568">
            <v>460</v>
          </cell>
          <cell r="D568">
            <v>3</v>
          </cell>
          <cell r="E568">
            <v>3</v>
          </cell>
          <cell r="F568" t="str">
            <v>青森県</v>
          </cell>
          <cell r="G568" t="str">
            <v>八戸市</v>
          </cell>
          <cell r="I568" t="str">
            <v>鮫町子猪越１８－７</v>
          </cell>
          <cell r="J568">
            <v>9</v>
          </cell>
        </row>
        <row r="569">
          <cell r="B569">
            <v>623</v>
          </cell>
          <cell r="C569">
            <v>460</v>
          </cell>
          <cell r="D569">
            <v>2</v>
          </cell>
          <cell r="E569">
            <v>27</v>
          </cell>
          <cell r="F569" t="str">
            <v>青森県</v>
          </cell>
          <cell r="G569" t="str">
            <v>八戸市</v>
          </cell>
          <cell r="I569" t="str">
            <v>鮫町大作平３９－１</v>
          </cell>
          <cell r="J569">
            <v>9</v>
          </cell>
        </row>
        <row r="570">
          <cell r="B570">
            <v>625</v>
          </cell>
          <cell r="C570">
            <v>464</v>
          </cell>
          <cell r="D570">
            <v>3</v>
          </cell>
          <cell r="E570">
            <v>2</v>
          </cell>
          <cell r="F570" t="str">
            <v>青森県</v>
          </cell>
          <cell r="G570" t="str">
            <v>八戸市</v>
          </cell>
          <cell r="I570" t="str">
            <v>南類家５－６－２４</v>
          </cell>
          <cell r="J570">
            <v>5</v>
          </cell>
        </row>
        <row r="571">
          <cell r="B571">
            <v>626</v>
          </cell>
          <cell r="C571">
            <v>466</v>
          </cell>
          <cell r="D571">
            <v>2</v>
          </cell>
          <cell r="E571">
            <v>27</v>
          </cell>
          <cell r="F571" t="str">
            <v>青森県</v>
          </cell>
          <cell r="G571" t="str">
            <v>八戸市</v>
          </cell>
          <cell r="I571" t="str">
            <v>北白山台２－８－１７</v>
          </cell>
          <cell r="J571">
            <v>10</v>
          </cell>
        </row>
        <row r="572">
          <cell r="B572">
            <v>627</v>
          </cell>
          <cell r="C572">
            <v>108</v>
          </cell>
          <cell r="D572">
            <v>1</v>
          </cell>
          <cell r="E572">
            <v>57</v>
          </cell>
          <cell r="F572" t="str">
            <v>青森県</v>
          </cell>
          <cell r="G572" t="str">
            <v>八戸市</v>
          </cell>
          <cell r="I572" t="str">
            <v>吹上３－２－３</v>
          </cell>
          <cell r="J572">
            <v>5</v>
          </cell>
        </row>
        <row r="573">
          <cell r="B573">
            <v>628</v>
          </cell>
          <cell r="C573">
            <v>167</v>
          </cell>
          <cell r="D573">
            <v>1</v>
          </cell>
          <cell r="E573">
            <v>43</v>
          </cell>
          <cell r="F573" t="str">
            <v>青森県</v>
          </cell>
          <cell r="G573" t="str">
            <v>八戸市</v>
          </cell>
          <cell r="I573" t="str">
            <v>江陽３－１－２５　(構内）</v>
          </cell>
          <cell r="J573">
            <v>3</v>
          </cell>
        </row>
        <row r="574">
          <cell r="B574">
            <v>630</v>
          </cell>
          <cell r="C574">
            <v>176</v>
          </cell>
          <cell r="D574">
            <v>1</v>
          </cell>
          <cell r="E574">
            <v>74</v>
          </cell>
          <cell r="F574" t="str">
            <v>青森県</v>
          </cell>
          <cell r="G574" t="str">
            <v>八戸市</v>
          </cell>
          <cell r="I574" t="str">
            <v>沼舘１－１０－４９</v>
          </cell>
          <cell r="J574">
            <v>2</v>
          </cell>
        </row>
        <row r="575">
          <cell r="B575">
            <v>631</v>
          </cell>
          <cell r="C575">
            <v>183</v>
          </cell>
          <cell r="D575">
            <v>2</v>
          </cell>
          <cell r="E575">
            <v>17</v>
          </cell>
          <cell r="F575" t="str">
            <v>青森県</v>
          </cell>
          <cell r="G575" t="str">
            <v>八戸市</v>
          </cell>
          <cell r="I575" t="str">
            <v>江陽２－１７－４６</v>
          </cell>
          <cell r="J575">
            <v>3</v>
          </cell>
        </row>
        <row r="576">
          <cell r="B576">
            <v>632</v>
          </cell>
          <cell r="C576">
            <v>209</v>
          </cell>
          <cell r="D576">
            <v>3</v>
          </cell>
          <cell r="E576">
            <v>3</v>
          </cell>
          <cell r="F576" t="str">
            <v>青森県</v>
          </cell>
          <cell r="G576" t="str">
            <v>八戸市</v>
          </cell>
          <cell r="I576" t="str">
            <v>小中野８－５－１６</v>
          </cell>
          <cell r="J576">
            <v>3</v>
          </cell>
        </row>
        <row r="577">
          <cell r="B577">
            <v>633</v>
          </cell>
          <cell r="C577">
            <v>213</v>
          </cell>
          <cell r="D577">
            <v>3</v>
          </cell>
          <cell r="E577">
            <v>2</v>
          </cell>
          <cell r="F577" t="str">
            <v>青森県</v>
          </cell>
          <cell r="G577" t="str">
            <v>八戸市</v>
          </cell>
          <cell r="I577" t="str">
            <v>小中野３－１８－１３</v>
          </cell>
          <cell r="J577">
            <v>3</v>
          </cell>
        </row>
        <row r="578">
          <cell r="B578">
            <v>634</v>
          </cell>
          <cell r="C578">
            <v>214</v>
          </cell>
          <cell r="D578">
            <v>3</v>
          </cell>
          <cell r="E578">
            <v>1</v>
          </cell>
          <cell r="F578" t="str">
            <v>青森県</v>
          </cell>
          <cell r="G578" t="str">
            <v>八戸市</v>
          </cell>
          <cell r="I578" t="str">
            <v>小中野３－２５－２</v>
          </cell>
          <cell r="J578">
            <v>3</v>
          </cell>
        </row>
        <row r="579">
          <cell r="B579">
            <v>635</v>
          </cell>
          <cell r="C579">
            <v>215</v>
          </cell>
          <cell r="D579">
            <v>3</v>
          </cell>
          <cell r="E579">
            <v>1</v>
          </cell>
          <cell r="F579" t="str">
            <v>青森県</v>
          </cell>
          <cell r="G579" t="str">
            <v>八戸市</v>
          </cell>
          <cell r="I579" t="str">
            <v>諏訪１－１－６</v>
          </cell>
          <cell r="J579">
            <v>3</v>
          </cell>
        </row>
        <row r="580">
          <cell r="B580">
            <v>636</v>
          </cell>
          <cell r="C580">
            <v>217</v>
          </cell>
          <cell r="D580">
            <v>2</v>
          </cell>
          <cell r="E580">
            <v>4</v>
          </cell>
          <cell r="F580" t="str">
            <v>青森県</v>
          </cell>
          <cell r="G580" t="str">
            <v>八戸市</v>
          </cell>
          <cell r="I580" t="str">
            <v>諏訪１－１５－１７</v>
          </cell>
          <cell r="J580">
            <v>3</v>
          </cell>
        </row>
        <row r="581">
          <cell r="B581">
            <v>637</v>
          </cell>
          <cell r="C581">
            <v>333</v>
          </cell>
          <cell r="D581">
            <v>1</v>
          </cell>
          <cell r="E581">
            <v>94</v>
          </cell>
          <cell r="F581" t="str">
            <v>青森県</v>
          </cell>
          <cell r="G581" t="str">
            <v>八戸市</v>
          </cell>
          <cell r="I581" t="str">
            <v>河原木海岸４－１１</v>
          </cell>
          <cell r="J581">
            <v>17</v>
          </cell>
        </row>
        <row r="582">
          <cell r="B582">
            <v>638</v>
          </cell>
          <cell r="C582">
            <v>344</v>
          </cell>
          <cell r="D582">
            <v>3</v>
          </cell>
          <cell r="E582">
            <v>3</v>
          </cell>
          <cell r="F582" t="str">
            <v>青森県</v>
          </cell>
          <cell r="G582" t="str">
            <v>八戸市</v>
          </cell>
          <cell r="I582" t="str">
            <v>新湊２－１４－８</v>
          </cell>
          <cell r="J582">
            <v>7</v>
          </cell>
        </row>
        <row r="583">
          <cell r="B583">
            <v>639</v>
          </cell>
          <cell r="C583">
            <v>351</v>
          </cell>
          <cell r="D583">
            <v>2</v>
          </cell>
          <cell r="E583">
            <v>4</v>
          </cell>
          <cell r="F583" t="str">
            <v>青森県</v>
          </cell>
          <cell r="G583" t="str">
            <v>八戸市</v>
          </cell>
          <cell r="I583" t="str">
            <v>湊町久保４０－９</v>
          </cell>
          <cell r="J583">
            <v>7</v>
          </cell>
        </row>
        <row r="584">
          <cell r="B584">
            <v>640</v>
          </cell>
          <cell r="C584">
            <v>406</v>
          </cell>
          <cell r="D584">
            <v>2</v>
          </cell>
          <cell r="E584">
            <v>4</v>
          </cell>
          <cell r="F584" t="str">
            <v>青森県</v>
          </cell>
          <cell r="G584" t="str">
            <v>八戸市</v>
          </cell>
          <cell r="I584" t="str">
            <v>尻内町字小夏間木沢８－５</v>
          </cell>
          <cell r="J584">
            <v>12</v>
          </cell>
        </row>
        <row r="585">
          <cell r="B585">
            <v>641</v>
          </cell>
          <cell r="C585">
            <v>407</v>
          </cell>
          <cell r="D585">
            <v>2</v>
          </cell>
          <cell r="E585">
            <v>11</v>
          </cell>
          <cell r="F585" t="str">
            <v>青森県</v>
          </cell>
          <cell r="G585" t="str">
            <v>八戸市</v>
          </cell>
          <cell r="I585" t="str">
            <v>櫛引字古坂１３－３</v>
          </cell>
          <cell r="J585">
            <v>14</v>
          </cell>
        </row>
        <row r="586">
          <cell r="B586">
            <v>642</v>
          </cell>
          <cell r="C586">
            <v>464</v>
          </cell>
          <cell r="D586">
            <v>1</v>
          </cell>
          <cell r="E586">
            <v>59</v>
          </cell>
          <cell r="F586" t="str">
            <v>青森県</v>
          </cell>
          <cell r="G586" t="str">
            <v>八戸市</v>
          </cell>
          <cell r="I586" t="str">
            <v>南類家５－６－２４</v>
          </cell>
          <cell r="J586">
            <v>5</v>
          </cell>
        </row>
        <row r="587">
          <cell r="B587">
            <v>643</v>
          </cell>
          <cell r="C587">
            <v>166</v>
          </cell>
          <cell r="D587">
            <v>2</v>
          </cell>
          <cell r="E587">
            <v>22</v>
          </cell>
          <cell r="F587" t="str">
            <v>青森県</v>
          </cell>
          <cell r="G587" t="str">
            <v>八戸市</v>
          </cell>
          <cell r="I587" t="str">
            <v>江陽４－１４－２８</v>
          </cell>
          <cell r="J587">
            <v>3</v>
          </cell>
        </row>
        <row r="588">
          <cell r="B588">
            <v>644</v>
          </cell>
          <cell r="C588">
            <v>201</v>
          </cell>
          <cell r="D588">
            <v>3</v>
          </cell>
          <cell r="E588">
            <v>2</v>
          </cell>
          <cell r="F588" t="str">
            <v>青森県</v>
          </cell>
          <cell r="G588" t="str">
            <v>八戸市</v>
          </cell>
          <cell r="I588" t="str">
            <v>小中野８－１５－３２</v>
          </cell>
          <cell r="J588">
            <v>3</v>
          </cell>
        </row>
        <row r="589">
          <cell r="B589">
            <v>645</v>
          </cell>
          <cell r="C589">
            <v>308</v>
          </cell>
          <cell r="D589">
            <v>2</v>
          </cell>
          <cell r="E589">
            <v>8</v>
          </cell>
          <cell r="F589" t="str">
            <v>青森県</v>
          </cell>
          <cell r="G589" t="str">
            <v>八戸市</v>
          </cell>
          <cell r="I589" t="str">
            <v>下長５－９－１２</v>
          </cell>
          <cell r="J589">
            <v>17</v>
          </cell>
        </row>
        <row r="590">
          <cell r="B590">
            <v>646</v>
          </cell>
          <cell r="C590">
            <v>343</v>
          </cell>
          <cell r="D590">
            <v>2</v>
          </cell>
          <cell r="E590">
            <v>9</v>
          </cell>
          <cell r="F590" t="str">
            <v>青森県</v>
          </cell>
          <cell r="G590" t="str">
            <v>八戸市</v>
          </cell>
          <cell r="I590" t="str">
            <v>湊町字大沢２８－１６４</v>
          </cell>
          <cell r="J590">
            <v>7</v>
          </cell>
        </row>
        <row r="591">
          <cell r="B591">
            <v>647</v>
          </cell>
          <cell r="C591">
            <v>344</v>
          </cell>
          <cell r="D591">
            <v>2</v>
          </cell>
          <cell r="E591">
            <v>11</v>
          </cell>
          <cell r="F591" t="str">
            <v>青森県</v>
          </cell>
          <cell r="G591" t="str">
            <v>八戸市</v>
          </cell>
          <cell r="I591" t="str">
            <v>新湊２－１５－１７</v>
          </cell>
          <cell r="J591">
            <v>7</v>
          </cell>
        </row>
        <row r="592">
          <cell r="B592">
            <v>648</v>
          </cell>
          <cell r="C592">
            <v>359</v>
          </cell>
          <cell r="D592">
            <v>2</v>
          </cell>
          <cell r="E592">
            <v>4</v>
          </cell>
          <cell r="F592" t="str">
            <v>青森県</v>
          </cell>
          <cell r="G592" t="str">
            <v>八戸市</v>
          </cell>
          <cell r="I592" t="str">
            <v>湊町本町３４－１</v>
          </cell>
          <cell r="J592">
            <v>7</v>
          </cell>
        </row>
        <row r="593">
          <cell r="B593">
            <v>649</v>
          </cell>
          <cell r="C593">
            <v>360</v>
          </cell>
          <cell r="D593">
            <v>1</v>
          </cell>
          <cell r="E593">
            <v>48</v>
          </cell>
          <cell r="F593" t="str">
            <v>青森県</v>
          </cell>
          <cell r="G593" t="str">
            <v>八戸市</v>
          </cell>
          <cell r="I593" t="str">
            <v>白銀町三島下９１</v>
          </cell>
          <cell r="J593">
            <v>8</v>
          </cell>
        </row>
        <row r="594">
          <cell r="B594">
            <v>650</v>
          </cell>
          <cell r="C594">
            <v>361</v>
          </cell>
          <cell r="D594">
            <v>1</v>
          </cell>
          <cell r="E594">
            <v>85</v>
          </cell>
          <cell r="F594" t="str">
            <v>青森県</v>
          </cell>
          <cell r="G594" t="str">
            <v>八戸市</v>
          </cell>
          <cell r="I594" t="str">
            <v>築港街１－３－９</v>
          </cell>
          <cell r="J594">
            <v>8</v>
          </cell>
        </row>
        <row r="595">
          <cell r="B595">
            <v>651</v>
          </cell>
          <cell r="C595">
            <v>360</v>
          </cell>
          <cell r="D595">
            <v>2</v>
          </cell>
          <cell r="E595">
            <v>9</v>
          </cell>
          <cell r="F595" t="str">
            <v>青森県</v>
          </cell>
          <cell r="G595" t="str">
            <v>八戸市</v>
          </cell>
          <cell r="I595" t="str">
            <v>白銀町三島下２４</v>
          </cell>
          <cell r="J595">
            <v>8</v>
          </cell>
        </row>
        <row r="596">
          <cell r="B596">
            <v>652</v>
          </cell>
          <cell r="C596">
            <v>395</v>
          </cell>
          <cell r="D596">
            <v>2</v>
          </cell>
          <cell r="E596">
            <v>8</v>
          </cell>
          <cell r="F596" t="str">
            <v>青森県</v>
          </cell>
          <cell r="G596" t="str">
            <v>八戸市</v>
          </cell>
          <cell r="I596" t="str">
            <v>鮫町高森３５</v>
          </cell>
          <cell r="J596">
            <v>9</v>
          </cell>
        </row>
        <row r="597">
          <cell r="B597">
            <v>653</v>
          </cell>
          <cell r="C597">
            <v>398</v>
          </cell>
          <cell r="D597">
            <v>3</v>
          </cell>
          <cell r="E597">
            <v>3</v>
          </cell>
          <cell r="F597" t="str">
            <v>青森県</v>
          </cell>
          <cell r="G597" t="str">
            <v>八戸市</v>
          </cell>
          <cell r="I597" t="str">
            <v>大久保大山４４－２</v>
          </cell>
          <cell r="J597">
            <v>8</v>
          </cell>
        </row>
        <row r="598">
          <cell r="B598">
            <v>654</v>
          </cell>
          <cell r="C598">
            <v>434</v>
          </cell>
          <cell r="D598">
            <v>2</v>
          </cell>
          <cell r="E598">
            <v>23</v>
          </cell>
          <cell r="F598" t="str">
            <v>青森県</v>
          </cell>
          <cell r="G598" t="str">
            <v>八戸市</v>
          </cell>
          <cell r="I598" t="str">
            <v>岬台４－１－１</v>
          </cell>
          <cell r="J598">
            <v>8</v>
          </cell>
        </row>
        <row r="599">
          <cell r="B599">
            <v>655</v>
          </cell>
          <cell r="C599">
            <v>313</v>
          </cell>
          <cell r="D599">
            <v>2</v>
          </cell>
          <cell r="E599">
            <v>8</v>
          </cell>
          <cell r="F599" t="str">
            <v>青森県</v>
          </cell>
          <cell r="G599" t="str">
            <v>八戸市</v>
          </cell>
          <cell r="I599" t="str">
            <v>下長２－３－２３</v>
          </cell>
          <cell r="J599">
            <v>17</v>
          </cell>
        </row>
        <row r="600">
          <cell r="B600">
            <v>656</v>
          </cell>
          <cell r="C600">
            <v>167</v>
          </cell>
          <cell r="D600">
            <v>2</v>
          </cell>
          <cell r="E600">
            <v>15</v>
          </cell>
          <cell r="F600" t="str">
            <v>青森県</v>
          </cell>
          <cell r="G600" t="str">
            <v>八戸市</v>
          </cell>
          <cell r="I600" t="str">
            <v>江陽４－５－４８</v>
          </cell>
          <cell r="J600">
            <v>3</v>
          </cell>
        </row>
        <row r="601">
          <cell r="B601">
            <v>659</v>
          </cell>
          <cell r="C601">
            <v>213</v>
          </cell>
          <cell r="D601">
            <v>1</v>
          </cell>
          <cell r="E601">
            <v>80</v>
          </cell>
          <cell r="F601" t="str">
            <v>青森県</v>
          </cell>
          <cell r="G601" t="str">
            <v>八戸市</v>
          </cell>
          <cell r="I601" t="str">
            <v>小中野３－２０－２０</v>
          </cell>
          <cell r="J601">
            <v>3</v>
          </cell>
        </row>
        <row r="602">
          <cell r="B602">
            <v>660</v>
          </cell>
          <cell r="C602">
            <v>233</v>
          </cell>
          <cell r="D602">
            <v>2</v>
          </cell>
          <cell r="E602">
            <v>10</v>
          </cell>
          <cell r="F602" t="str">
            <v>青森県</v>
          </cell>
          <cell r="G602" t="str">
            <v>八戸市</v>
          </cell>
          <cell r="I602" t="str">
            <v>妙大開５</v>
          </cell>
          <cell r="J602">
            <v>16</v>
          </cell>
        </row>
        <row r="603">
          <cell r="B603">
            <v>661</v>
          </cell>
          <cell r="C603">
            <v>233</v>
          </cell>
          <cell r="D603">
            <v>3</v>
          </cell>
          <cell r="E603">
            <v>1</v>
          </cell>
          <cell r="F603" t="str">
            <v>青森県</v>
          </cell>
          <cell r="G603" t="str">
            <v>八戸市</v>
          </cell>
          <cell r="I603" t="str">
            <v>妙大開５－１７</v>
          </cell>
          <cell r="J603">
            <v>16</v>
          </cell>
        </row>
        <row r="604">
          <cell r="B604">
            <v>662</v>
          </cell>
          <cell r="C604">
            <v>233</v>
          </cell>
          <cell r="D604">
            <v>2</v>
          </cell>
          <cell r="E604">
            <v>7</v>
          </cell>
          <cell r="F604" t="str">
            <v>青森県</v>
          </cell>
          <cell r="G604" t="str">
            <v>八戸市</v>
          </cell>
          <cell r="I604" t="str">
            <v>妙大開３－８６</v>
          </cell>
          <cell r="J604">
            <v>16</v>
          </cell>
        </row>
        <row r="605">
          <cell r="B605">
            <v>663</v>
          </cell>
          <cell r="C605">
            <v>362</v>
          </cell>
          <cell r="D605">
            <v>3</v>
          </cell>
          <cell r="E605">
            <v>2</v>
          </cell>
          <cell r="F605" t="str">
            <v>青森県</v>
          </cell>
          <cell r="G605" t="str">
            <v>八戸市</v>
          </cell>
          <cell r="I605" t="str">
            <v>白銀町昭和町１０－６</v>
          </cell>
          <cell r="J605">
            <v>8</v>
          </cell>
        </row>
        <row r="606">
          <cell r="B606">
            <v>664</v>
          </cell>
          <cell r="C606">
            <v>395</v>
          </cell>
          <cell r="D606">
            <v>2</v>
          </cell>
          <cell r="E606">
            <v>15</v>
          </cell>
          <cell r="F606" t="str">
            <v>青森県</v>
          </cell>
          <cell r="G606" t="str">
            <v>八戸市</v>
          </cell>
          <cell r="I606" t="str">
            <v>白銀町佐部長根２４</v>
          </cell>
          <cell r="J606">
            <v>8</v>
          </cell>
        </row>
        <row r="607">
          <cell r="B607">
            <v>665</v>
          </cell>
          <cell r="C607">
            <v>398</v>
          </cell>
          <cell r="D607">
            <v>2</v>
          </cell>
          <cell r="E607">
            <v>26</v>
          </cell>
          <cell r="F607" t="str">
            <v>青森県</v>
          </cell>
          <cell r="G607" t="str">
            <v>八戸市</v>
          </cell>
          <cell r="I607" t="str">
            <v>大久保大山４５－１</v>
          </cell>
          <cell r="J607">
            <v>8</v>
          </cell>
        </row>
        <row r="608">
          <cell r="B608">
            <v>666</v>
          </cell>
          <cell r="C608">
            <v>403</v>
          </cell>
          <cell r="D608">
            <v>3</v>
          </cell>
          <cell r="E608">
            <v>1</v>
          </cell>
          <cell r="F608" t="str">
            <v>青森県</v>
          </cell>
          <cell r="G608" t="str">
            <v>八戸市</v>
          </cell>
          <cell r="I608" t="str">
            <v>大久保下町畑４</v>
          </cell>
          <cell r="J608">
            <v>8</v>
          </cell>
        </row>
        <row r="609">
          <cell r="B609">
            <v>667</v>
          </cell>
          <cell r="C609">
            <v>404</v>
          </cell>
          <cell r="D609">
            <v>2</v>
          </cell>
          <cell r="E609">
            <v>5</v>
          </cell>
          <cell r="F609" t="str">
            <v>青森県</v>
          </cell>
          <cell r="G609" t="str">
            <v>八戸市</v>
          </cell>
          <cell r="I609" t="str">
            <v>美保野１３－２４６</v>
          </cell>
          <cell r="J609">
            <v>8</v>
          </cell>
        </row>
        <row r="610">
          <cell r="B610">
            <v>669</v>
          </cell>
          <cell r="C610">
            <v>442</v>
          </cell>
          <cell r="D610">
            <v>1</v>
          </cell>
          <cell r="E610">
            <v>136</v>
          </cell>
          <cell r="F610" t="str">
            <v>青森県</v>
          </cell>
          <cell r="G610" t="str">
            <v>八戸市</v>
          </cell>
          <cell r="I610" t="str">
            <v>市川町下中平沖４８－１</v>
          </cell>
          <cell r="J610">
            <v>13</v>
          </cell>
        </row>
        <row r="611">
          <cell r="B611">
            <v>858</v>
          </cell>
          <cell r="C611">
            <v>192</v>
          </cell>
          <cell r="D611">
            <v>2</v>
          </cell>
          <cell r="E611">
            <v>10</v>
          </cell>
          <cell r="F611" t="str">
            <v>青森県</v>
          </cell>
          <cell r="G611" t="str">
            <v>八戸市</v>
          </cell>
          <cell r="I611" t="str">
            <v>城下１－２０－１８</v>
          </cell>
          <cell r="J611">
            <v>2</v>
          </cell>
        </row>
        <row r="612">
          <cell r="B612">
            <v>859</v>
          </cell>
          <cell r="C612">
            <v>467</v>
          </cell>
          <cell r="D612">
            <v>3</v>
          </cell>
          <cell r="E612">
            <v>1</v>
          </cell>
          <cell r="F612" t="str">
            <v>青森県</v>
          </cell>
          <cell r="G612" t="str">
            <v>八戸市</v>
          </cell>
          <cell r="I612" t="str">
            <v>南郷区中野中野１７</v>
          </cell>
          <cell r="J612">
            <v>18</v>
          </cell>
        </row>
        <row r="613">
          <cell r="B613">
            <v>860</v>
          </cell>
          <cell r="C613">
            <v>467</v>
          </cell>
          <cell r="D613">
            <v>2</v>
          </cell>
          <cell r="E613">
            <v>15</v>
          </cell>
          <cell r="F613" t="str">
            <v>青森県</v>
          </cell>
          <cell r="G613" t="str">
            <v>八戸市</v>
          </cell>
          <cell r="I613" t="str">
            <v>南郷区中野字黒坂１６</v>
          </cell>
          <cell r="J613">
            <v>18</v>
          </cell>
        </row>
        <row r="614">
          <cell r="B614">
            <v>861</v>
          </cell>
          <cell r="C614">
            <v>468</v>
          </cell>
          <cell r="D614">
            <v>1</v>
          </cell>
          <cell r="E614">
            <v>41</v>
          </cell>
          <cell r="F614" t="str">
            <v>青森県</v>
          </cell>
          <cell r="G614" t="str">
            <v>八戸市</v>
          </cell>
          <cell r="I614" t="str">
            <v>南郷区市野沢上山６－４</v>
          </cell>
          <cell r="J614">
            <v>18</v>
          </cell>
        </row>
        <row r="615">
          <cell r="B615">
            <v>862</v>
          </cell>
          <cell r="C615">
            <v>468</v>
          </cell>
          <cell r="D615">
            <v>1</v>
          </cell>
          <cell r="E615">
            <v>88</v>
          </cell>
          <cell r="F615" t="str">
            <v>青森県</v>
          </cell>
          <cell r="G615" t="str">
            <v>八戸市</v>
          </cell>
          <cell r="I615" t="str">
            <v>南郷区島守阿庄内１－２</v>
          </cell>
          <cell r="J615">
            <v>18</v>
          </cell>
        </row>
        <row r="616">
          <cell r="B616">
            <v>864</v>
          </cell>
          <cell r="C616">
            <v>468</v>
          </cell>
          <cell r="D616">
            <v>3</v>
          </cell>
          <cell r="E616">
            <v>1</v>
          </cell>
          <cell r="F616" t="str">
            <v>青森県</v>
          </cell>
          <cell r="G616" t="str">
            <v>八戸市</v>
          </cell>
          <cell r="I616" t="str">
            <v>泉清水上田２２－３</v>
          </cell>
          <cell r="J616">
            <v>18</v>
          </cell>
        </row>
        <row r="617">
          <cell r="B617">
            <v>865</v>
          </cell>
          <cell r="C617">
            <v>468</v>
          </cell>
          <cell r="D617">
            <v>2</v>
          </cell>
          <cell r="E617">
            <v>6</v>
          </cell>
          <cell r="F617" t="str">
            <v>青森県</v>
          </cell>
          <cell r="G617" t="str">
            <v>八戸市</v>
          </cell>
          <cell r="I617" t="str">
            <v>南郷区大森大森５</v>
          </cell>
          <cell r="J617">
            <v>18</v>
          </cell>
        </row>
        <row r="618">
          <cell r="B618">
            <v>866</v>
          </cell>
          <cell r="C618">
            <v>468</v>
          </cell>
          <cell r="D618">
            <v>3</v>
          </cell>
          <cell r="E618">
            <v>2</v>
          </cell>
          <cell r="F618" t="str">
            <v>青森県</v>
          </cell>
          <cell r="G618" t="str">
            <v>八戸市</v>
          </cell>
          <cell r="I618" t="str">
            <v>南郷区市野沢右ヱ門次郎窪１３－４３</v>
          </cell>
          <cell r="J618">
            <v>18</v>
          </cell>
        </row>
        <row r="619">
          <cell r="B619">
            <v>867</v>
          </cell>
          <cell r="C619">
            <v>469</v>
          </cell>
          <cell r="D619">
            <v>3</v>
          </cell>
          <cell r="E619">
            <v>3</v>
          </cell>
          <cell r="F619" t="str">
            <v>青森県</v>
          </cell>
          <cell r="G619" t="str">
            <v>八戸市</v>
          </cell>
          <cell r="I619" t="str">
            <v>南郷区中野丑木沢３８－２</v>
          </cell>
          <cell r="J619">
            <v>18</v>
          </cell>
        </row>
        <row r="620">
          <cell r="B620">
            <v>868</v>
          </cell>
          <cell r="C620">
            <v>469</v>
          </cell>
          <cell r="D620">
            <v>3</v>
          </cell>
          <cell r="E620">
            <v>2</v>
          </cell>
          <cell r="F620" t="str">
            <v>青森県</v>
          </cell>
          <cell r="G620" t="str">
            <v>八戸市</v>
          </cell>
          <cell r="I620" t="str">
            <v>南郷区市野沢家口山２７－５</v>
          </cell>
          <cell r="J620">
            <v>18</v>
          </cell>
        </row>
        <row r="621">
          <cell r="B621">
            <v>869</v>
          </cell>
          <cell r="C621">
            <v>469</v>
          </cell>
          <cell r="D621">
            <v>3</v>
          </cell>
          <cell r="E621">
            <v>1</v>
          </cell>
          <cell r="F621" t="str">
            <v>青森県</v>
          </cell>
          <cell r="G621" t="str">
            <v>八戸市</v>
          </cell>
          <cell r="I621" t="str">
            <v>南郷区市野沢家口山２６－３</v>
          </cell>
          <cell r="J621">
            <v>18</v>
          </cell>
        </row>
        <row r="622">
          <cell r="B622">
            <v>870</v>
          </cell>
          <cell r="C622">
            <v>469</v>
          </cell>
          <cell r="D622">
            <v>2</v>
          </cell>
          <cell r="E622">
            <v>7</v>
          </cell>
          <cell r="F622" t="str">
            <v>青森県</v>
          </cell>
          <cell r="G622" t="str">
            <v>八戸市</v>
          </cell>
          <cell r="I622" t="str">
            <v>中野字舘野４－４</v>
          </cell>
          <cell r="J622">
            <v>18</v>
          </cell>
        </row>
        <row r="623">
          <cell r="B623">
            <v>871</v>
          </cell>
          <cell r="C623">
            <v>470</v>
          </cell>
          <cell r="D623">
            <v>2</v>
          </cell>
          <cell r="E623">
            <v>7</v>
          </cell>
          <cell r="F623" t="str">
            <v>青森県</v>
          </cell>
          <cell r="G623" t="str">
            <v>八戸市</v>
          </cell>
          <cell r="I623" t="str">
            <v>南郷区中野字大久保１８－２０</v>
          </cell>
          <cell r="J623">
            <v>18</v>
          </cell>
        </row>
        <row r="624">
          <cell r="B624">
            <v>872</v>
          </cell>
          <cell r="C624">
            <v>470</v>
          </cell>
          <cell r="D624">
            <v>3</v>
          </cell>
          <cell r="E624">
            <v>3</v>
          </cell>
          <cell r="F624" t="str">
            <v>青森県</v>
          </cell>
          <cell r="G624" t="str">
            <v>八戸市</v>
          </cell>
          <cell r="I624" t="str">
            <v>南郷区中野大久保２６－１</v>
          </cell>
          <cell r="J624">
            <v>18</v>
          </cell>
        </row>
        <row r="625">
          <cell r="B625">
            <v>873</v>
          </cell>
          <cell r="C625">
            <v>470</v>
          </cell>
          <cell r="D625">
            <v>2</v>
          </cell>
          <cell r="E625">
            <v>17</v>
          </cell>
          <cell r="F625" t="str">
            <v>青森県</v>
          </cell>
          <cell r="G625" t="str">
            <v>八戸市</v>
          </cell>
          <cell r="I625" t="str">
            <v>南郷区泥障作西山２－４</v>
          </cell>
          <cell r="J625">
            <v>18</v>
          </cell>
        </row>
        <row r="626">
          <cell r="B626">
            <v>874</v>
          </cell>
          <cell r="C626">
            <v>471</v>
          </cell>
          <cell r="D626">
            <v>3</v>
          </cell>
          <cell r="E626">
            <v>1</v>
          </cell>
          <cell r="F626" t="str">
            <v>青森県</v>
          </cell>
          <cell r="G626" t="str">
            <v>八戸市</v>
          </cell>
          <cell r="I626" t="str">
            <v>南郷区島守下江花沢１９</v>
          </cell>
          <cell r="J626">
            <v>18</v>
          </cell>
        </row>
        <row r="627">
          <cell r="B627">
            <v>875</v>
          </cell>
          <cell r="C627">
            <v>471</v>
          </cell>
          <cell r="D627">
            <v>3</v>
          </cell>
          <cell r="E627">
            <v>2</v>
          </cell>
          <cell r="F627" t="str">
            <v>青森県</v>
          </cell>
          <cell r="G627" t="str">
            <v>八戸市</v>
          </cell>
          <cell r="I627" t="str">
            <v>南郷区島守春日河原３－５</v>
          </cell>
          <cell r="J627">
            <v>18</v>
          </cell>
        </row>
        <row r="628">
          <cell r="B628">
            <v>876</v>
          </cell>
          <cell r="C628">
            <v>65</v>
          </cell>
          <cell r="D628">
            <v>3</v>
          </cell>
          <cell r="E628">
            <v>1</v>
          </cell>
          <cell r="F628" t="str">
            <v>青森県</v>
          </cell>
          <cell r="G628" t="str">
            <v>八戸市</v>
          </cell>
          <cell r="I628" t="str">
            <v>柏崎５－５－２１</v>
          </cell>
          <cell r="J628">
            <v>4</v>
          </cell>
        </row>
        <row r="629">
          <cell r="B629">
            <v>877</v>
          </cell>
          <cell r="C629">
            <v>73</v>
          </cell>
          <cell r="D629">
            <v>3</v>
          </cell>
          <cell r="E629">
            <v>1</v>
          </cell>
          <cell r="F629" t="str">
            <v>青森県</v>
          </cell>
          <cell r="G629" t="str">
            <v>八戸市</v>
          </cell>
          <cell r="I629" t="str">
            <v>柏崎２－１－３</v>
          </cell>
          <cell r="J629">
            <v>4</v>
          </cell>
        </row>
        <row r="630">
          <cell r="B630">
            <v>878</v>
          </cell>
          <cell r="C630">
            <v>73</v>
          </cell>
          <cell r="D630">
            <v>2</v>
          </cell>
          <cell r="E630">
            <v>16</v>
          </cell>
          <cell r="F630" t="str">
            <v>青森県</v>
          </cell>
          <cell r="G630" t="str">
            <v>八戸市</v>
          </cell>
          <cell r="I630" t="str">
            <v>柏崎２－１－１０</v>
          </cell>
          <cell r="J630">
            <v>4</v>
          </cell>
        </row>
        <row r="631">
          <cell r="B631">
            <v>879</v>
          </cell>
          <cell r="C631">
            <v>140</v>
          </cell>
          <cell r="D631">
            <v>3</v>
          </cell>
          <cell r="E631">
            <v>3</v>
          </cell>
          <cell r="F631" t="str">
            <v>青森県</v>
          </cell>
          <cell r="G631" t="str">
            <v>八戸市</v>
          </cell>
          <cell r="I631" t="str">
            <v>売市１－１１－１０</v>
          </cell>
          <cell r="J631">
            <v>10</v>
          </cell>
        </row>
        <row r="632">
          <cell r="B632">
            <v>880</v>
          </cell>
          <cell r="C632">
            <v>176</v>
          </cell>
          <cell r="D632">
            <v>1</v>
          </cell>
          <cell r="E632">
            <v>45</v>
          </cell>
          <cell r="F632" t="str">
            <v>青森県</v>
          </cell>
          <cell r="G632" t="str">
            <v>八戸市</v>
          </cell>
          <cell r="I632" t="str">
            <v>沼舘１－１０－４６</v>
          </cell>
          <cell r="J632">
            <v>2</v>
          </cell>
        </row>
        <row r="633">
          <cell r="B633">
            <v>881</v>
          </cell>
          <cell r="C633">
            <v>194</v>
          </cell>
          <cell r="D633">
            <v>1</v>
          </cell>
          <cell r="E633">
            <v>42</v>
          </cell>
          <cell r="F633" t="str">
            <v>青森県</v>
          </cell>
          <cell r="G633" t="str">
            <v>八戸市</v>
          </cell>
          <cell r="I633" t="str">
            <v>城下３－１－５</v>
          </cell>
          <cell r="J633">
            <v>2</v>
          </cell>
        </row>
        <row r="634">
          <cell r="B634">
            <v>882</v>
          </cell>
          <cell r="C634">
            <v>232</v>
          </cell>
          <cell r="D634">
            <v>3</v>
          </cell>
          <cell r="E634">
            <v>1</v>
          </cell>
          <cell r="F634" t="str">
            <v>青森県</v>
          </cell>
          <cell r="G634" t="str">
            <v>八戸市</v>
          </cell>
          <cell r="I634" t="str">
            <v>妙花生８－１０９</v>
          </cell>
          <cell r="J634">
            <v>16</v>
          </cell>
        </row>
        <row r="635">
          <cell r="B635">
            <v>883</v>
          </cell>
          <cell r="C635">
            <v>341</v>
          </cell>
          <cell r="D635">
            <v>2</v>
          </cell>
          <cell r="E635">
            <v>5</v>
          </cell>
          <cell r="F635" t="str">
            <v>青森県</v>
          </cell>
          <cell r="G635" t="str">
            <v>八戸市</v>
          </cell>
          <cell r="I635" t="str">
            <v>新湊３－４－１</v>
          </cell>
          <cell r="J635">
            <v>7</v>
          </cell>
        </row>
        <row r="636">
          <cell r="B636">
            <v>884</v>
          </cell>
          <cell r="C636">
            <v>361</v>
          </cell>
          <cell r="D636">
            <v>1</v>
          </cell>
          <cell r="E636">
            <v>60</v>
          </cell>
          <cell r="F636" t="str">
            <v>青森県</v>
          </cell>
          <cell r="G636" t="str">
            <v>八戸市</v>
          </cell>
          <cell r="I636" t="str">
            <v>白銀町昭和町１</v>
          </cell>
          <cell r="J636">
            <v>8</v>
          </cell>
        </row>
        <row r="637">
          <cell r="B637">
            <v>885</v>
          </cell>
          <cell r="C637">
            <v>371</v>
          </cell>
          <cell r="D637">
            <v>3</v>
          </cell>
          <cell r="E637">
            <v>3</v>
          </cell>
          <cell r="F637" t="str">
            <v>青森県</v>
          </cell>
          <cell r="G637" t="str">
            <v>八戸市</v>
          </cell>
          <cell r="I637" t="str">
            <v>湊町柳町５２</v>
          </cell>
          <cell r="J637">
            <v>7</v>
          </cell>
        </row>
        <row r="638">
          <cell r="B638">
            <v>886</v>
          </cell>
          <cell r="C638">
            <v>373</v>
          </cell>
          <cell r="D638">
            <v>2</v>
          </cell>
          <cell r="E638">
            <v>4</v>
          </cell>
          <cell r="F638" t="str">
            <v>青森県</v>
          </cell>
          <cell r="G638" t="str">
            <v>八戸市</v>
          </cell>
          <cell r="I638" t="str">
            <v>湊町久保１３</v>
          </cell>
          <cell r="J638">
            <v>7</v>
          </cell>
        </row>
        <row r="639">
          <cell r="B639">
            <v>887</v>
          </cell>
          <cell r="C639">
            <v>401</v>
          </cell>
          <cell r="D639">
            <v>2</v>
          </cell>
          <cell r="E639">
            <v>4</v>
          </cell>
          <cell r="F639" t="str">
            <v>青森県</v>
          </cell>
          <cell r="G639" t="str">
            <v>八戸市</v>
          </cell>
          <cell r="I639" t="str">
            <v>大久保西の平２５－３１３</v>
          </cell>
          <cell r="J639">
            <v>8</v>
          </cell>
        </row>
        <row r="640">
          <cell r="B640">
            <v>888</v>
          </cell>
          <cell r="C640">
            <v>442</v>
          </cell>
          <cell r="D640">
            <v>1</v>
          </cell>
          <cell r="E640">
            <v>490</v>
          </cell>
          <cell r="F640" t="str">
            <v>青森県</v>
          </cell>
          <cell r="G640" t="str">
            <v>八戸市</v>
          </cell>
          <cell r="I640" t="str">
            <v>市川町下揚４５－４４</v>
          </cell>
          <cell r="J640">
            <v>13</v>
          </cell>
        </row>
        <row r="641">
          <cell r="B641">
            <v>889</v>
          </cell>
          <cell r="C641">
            <v>448</v>
          </cell>
          <cell r="D641">
            <v>2</v>
          </cell>
          <cell r="E641">
            <v>25</v>
          </cell>
          <cell r="F641" t="str">
            <v>青森県</v>
          </cell>
          <cell r="G641" t="str">
            <v>八戸市</v>
          </cell>
          <cell r="I641" t="str">
            <v>鮫町小舟渡平１０－３７</v>
          </cell>
          <cell r="J641">
            <v>9</v>
          </cell>
        </row>
        <row r="642">
          <cell r="B642">
            <v>890</v>
          </cell>
          <cell r="C642">
            <v>229</v>
          </cell>
          <cell r="D642">
            <v>1</v>
          </cell>
          <cell r="E642">
            <v>218</v>
          </cell>
          <cell r="F642" t="str">
            <v>青森県</v>
          </cell>
          <cell r="G642" t="str">
            <v>八戸市</v>
          </cell>
          <cell r="I642" t="str">
            <v>新井田出口平２１－１</v>
          </cell>
          <cell r="J642">
            <v>16</v>
          </cell>
        </row>
        <row r="643">
          <cell r="B643">
            <v>891</v>
          </cell>
          <cell r="C643">
            <v>294</v>
          </cell>
          <cell r="D643">
            <v>2</v>
          </cell>
          <cell r="E643">
            <v>19</v>
          </cell>
          <cell r="F643" t="str">
            <v>青森県</v>
          </cell>
          <cell r="G643" t="str">
            <v>八戸市</v>
          </cell>
          <cell r="I643" t="str">
            <v>長苗代前田１１－２</v>
          </cell>
          <cell r="J643">
            <v>17</v>
          </cell>
        </row>
        <row r="644">
          <cell r="B644">
            <v>892</v>
          </cell>
          <cell r="C644">
            <v>334</v>
          </cell>
          <cell r="D644">
            <v>3</v>
          </cell>
          <cell r="E644">
            <v>2</v>
          </cell>
          <cell r="F644" t="str">
            <v>青森県</v>
          </cell>
          <cell r="G644" t="str">
            <v>八戸市</v>
          </cell>
          <cell r="I644" t="str">
            <v>河原木北沼１５－１４</v>
          </cell>
          <cell r="J644">
            <v>17</v>
          </cell>
        </row>
        <row r="645">
          <cell r="B645">
            <v>893</v>
          </cell>
          <cell r="C645">
            <v>334</v>
          </cell>
          <cell r="D645">
            <v>1</v>
          </cell>
          <cell r="E645">
            <v>49</v>
          </cell>
          <cell r="F645" t="str">
            <v>青森県</v>
          </cell>
          <cell r="G645" t="str">
            <v>八戸市</v>
          </cell>
          <cell r="I645" t="str">
            <v>河原木北沼１５－１４</v>
          </cell>
          <cell r="J645">
            <v>17</v>
          </cell>
        </row>
        <row r="646">
          <cell r="B646">
            <v>894</v>
          </cell>
          <cell r="C646">
            <v>336</v>
          </cell>
          <cell r="D646">
            <v>2</v>
          </cell>
          <cell r="E646">
            <v>12</v>
          </cell>
          <cell r="F646" t="str">
            <v>青森県</v>
          </cell>
          <cell r="G646" t="str">
            <v>八戸市</v>
          </cell>
          <cell r="I646" t="str">
            <v>河原木八太郎山１０－２８５</v>
          </cell>
          <cell r="J646">
            <v>17</v>
          </cell>
        </row>
        <row r="647">
          <cell r="B647">
            <v>895</v>
          </cell>
          <cell r="C647">
            <v>337</v>
          </cell>
          <cell r="D647">
            <v>2</v>
          </cell>
          <cell r="E647">
            <v>14</v>
          </cell>
          <cell r="F647" t="str">
            <v>青森県</v>
          </cell>
          <cell r="G647" t="str">
            <v>八戸市</v>
          </cell>
          <cell r="I647" t="str">
            <v>河原木浜名谷地７６</v>
          </cell>
          <cell r="J647">
            <v>17</v>
          </cell>
        </row>
        <row r="648">
          <cell r="B648">
            <v>896</v>
          </cell>
          <cell r="C648">
            <v>404</v>
          </cell>
          <cell r="D648">
            <v>3</v>
          </cell>
          <cell r="E648">
            <v>3</v>
          </cell>
          <cell r="F648" t="str">
            <v>青森県</v>
          </cell>
          <cell r="G648" t="str">
            <v>八戸市</v>
          </cell>
          <cell r="I648" t="str">
            <v>美保野１３－１８６６</v>
          </cell>
          <cell r="J648">
            <v>8</v>
          </cell>
        </row>
        <row r="649">
          <cell r="B649">
            <v>897</v>
          </cell>
          <cell r="C649">
            <v>427</v>
          </cell>
          <cell r="D649">
            <v>2</v>
          </cell>
          <cell r="E649">
            <v>16</v>
          </cell>
          <cell r="F649" t="str">
            <v>青森県</v>
          </cell>
          <cell r="G649" t="str">
            <v>八戸市</v>
          </cell>
          <cell r="I649" t="str">
            <v>桔梗野工業団地３－４－５１</v>
          </cell>
          <cell r="J649">
            <v>13</v>
          </cell>
        </row>
        <row r="650">
          <cell r="B650">
            <v>898</v>
          </cell>
          <cell r="C650">
            <v>427</v>
          </cell>
          <cell r="D650">
            <v>3</v>
          </cell>
          <cell r="E650">
            <v>2</v>
          </cell>
          <cell r="F650" t="str">
            <v>青森県</v>
          </cell>
          <cell r="G650" t="str">
            <v>八戸市</v>
          </cell>
          <cell r="I650" t="str">
            <v>桔梗野工業団地３－８－１５</v>
          </cell>
          <cell r="J650">
            <v>13</v>
          </cell>
        </row>
        <row r="651">
          <cell r="B651">
            <v>899</v>
          </cell>
          <cell r="C651">
            <v>427</v>
          </cell>
          <cell r="D651">
            <v>2</v>
          </cell>
          <cell r="E651">
            <v>7</v>
          </cell>
          <cell r="F651" t="str">
            <v>青森県</v>
          </cell>
          <cell r="G651" t="str">
            <v>八戸市</v>
          </cell>
          <cell r="I651" t="str">
            <v>市川町南大谷地１５</v>
          </cell>
          <cell r="J651">
            <v>13</v>
          </cell>
        </row>
        <row r="652">
          <cell r="B652">
            <v>900</v>
          </cell>
          <cell r="C652">
            <v>427</v>
          </cell>
          <cell r="D652">
            <v>2</v>
          </cell>
          <cell r="E652">
            <v>8</v>
          </cell>
          <cell r="F652" t="str">
            <v>青森県</v>
          </cell>
          <cell r="G652" t="str">
            <v>八戸市</v>
          </cell>
          <cell r="I652" t="str">
            <v>市川町南大谷地６－１</v>
          </cell>
          <cell r="J652">
            <v>13</v>
          </cell>
        </row>
        <row r="653">
          <cell r="B653">
            <v>901</v>
          </cell>
          <cell r="C653">
            <v>439</v>
          </cell>
          <cell r="D653">
            <v>2</v>
          </cell>
          <cell r="E653">
            <v>16</v>
          </cell>
          <cell r="F653" t="str">
            <v>青森県</v>
          </cell>
          <cell r="G653" t="str">
            <v>八戸市</v>
          </cell>
          <cell r="I653" t="str">
            <v>市川町下田堺４－３</v>
          </cell>
          <cell r="J653">
            <v>13</v>
          </cell>
        </row>
        <row r="654">
          <cell r="B654">
            <v>902</v>
          </cell>
          <cell r="C654">
            <v>466</v>
          </cell>
          <cell r="D654">
            <v>1</v>
          </cell>
          <cell r="E654">
            <v>75</v>
          </cell>
          <cell r="F654" t="str">
            <v>青森県</v>
          </cell>
          <cell r="G654" t="str">
            <v>八戸市</v>
          </cell>
          <cell r="I654" t="str">
            <v>北白山台２－４－２８</v>
          </cell>
          <cell r="J654">
            <v>10</v>
          </cell>
        </row>
        <row r="655">
          <cell r="B655">
            <v>903</v>
          </cell>
          <cell r="C655">
            <v>469</v>
          </cell>
          <cell r="D655">
            <v>2</v>
          </cell>
          <cell r="E655">
            <v>9</v>
          </cell>
          <cell r="F655" t="str">
            <v>青森県</v>
          </cell>
          <cell r="G655" t="str">
            <v>八戸市</v>
          </cell>
          <cell r="I655" t="str">
            <v>南郷区中野舘野１－１</v>
          </cell>
          <cell r="J655">
            <v>18</v>
          </cell>
        </row>
        <row r="656">
          <cell r="B656">
            <v>904</v>
          </cell>
          <cell r="C656">
            <v>40</v>
          </cell>
          <cell r="D656">
            <v>3</v>
          </cell>
          <cell r="E656">
            <v>3</v>
          </cell>
          <cell r="F656" t="str">
            <v>青森県</v>
          </cell>
          <cell r="G656" t="str">
            <v>八戸市</v>
          </cell>
          <cell r="I656" t="str">
            <v>内丸３－７－１６</v>
          </cell>
          <cell r="J656">
            <v>1</v>
          </cell>
        </row>
        <row r="657">
          <cell r="B657">
            <v>905</v>
          </cell>
          <cell r="C657">
            <v>80</v>
          </cell>
          <cell r="D657">
            <v>2</v>
          </cell>
          <cell r="E657">
            <v>7</v>
          </cell>
          <cell r="F657" t="str">
            <v>青森県</v>
          </cell>
          <cell r="G657" t="str">
            <v>八戸市</v>
          </cell>
          <cell r="I657" t="str">
            <v>諏訪2-26-16</v>
          </cell>
          <cell r="J657">
            <v>3</v>
          </cell>
        </row>
        <row r="658">
          <cell r="B658">
            <v>906</v>
          </cell>
          <cell r="C658">
            <v>83</v>
          </cell>
          <cell r="D658">
            <v>3</v>
          </cell>
          <cell r="E658">
            <v>1</v>
          </cell>
          <cell r="F658" t="str">
            <v>青森県</v>
          </cell>
          <cell r="G658" t="str">
            <v>八戸市</v>
          </cell>
          <cell r="I658" t="str">
            <v>青葉3-28-9</v>
          </cell>
          <cell r="J658">
            <v>4</v>
          </cell>
        </row>
        <row r="659">
          <cell r="B659">
            <v>907</v>
          </cell>
          <cell r="C659">
            <v>83</v>
          </cell>
          <cell r="D659">
            <v>3</v>
          </cell>
          <cell r="E659">
            <v>1</v>
          </cell>
          <cell r="F659" t="str">
            <v>青森県</v>
          </cell>
          <cell r="G659" t="str">
            <v>八戸市</v>
          </cell>
          <cell r="I659" t="str">
            <v>青葉3-19-8</v>
          </cell>
          <cell r="J659">
            <v>4</v>
          </cell>
        </row>
        <row r="660">
          <cell r="B660">
            <v>908</v>
          </cell>
          <cell r="C660">
            <v>83</v>
          </cell>
          <cell r="D660">
            <v>2</v>
          </cell>
          <cell r="E660">
            <v>6</v>
          </cell>
          <cell r="F660" t="str">
            <v>青森県</v>
          </cell>
          <cell r="G660" t="str">
            <v>八戸市</v>
          </cell>
          <cell r="I660" t="str">
            <v>青葉3-32-17</v>
          </cell>
          <cell r="J660">
            <v>4</v>
          </cell>
        </row>
        <row r="661">
          <cell r="B661">
            <v>909</v>
          </cell>
          <cell r="C661">
            <v>95</v>
          </cell>
          <cell r="D661">
            <v>3</v>
          </cell>
          <cell r="E661">
            <v>3</v>
          </cell>
          <cell r="F661" t="str">
            <v>青森県</v>
          </cell>
          <cell r="G661" t="str">
            <v>八戸市</v>
          </cell>
          <cell r="I661" t="str">
            <v>類家字堤端13</v>
          </cell>
          <cell r="J661">
            <v>1</v>
          </cell>
        </row>
        <row r="662">
          <cell r="B662">
            <v>910</v>
          </cell>
          <cell r="C662">
            <v>164</v>
          </cell>
          <cell r="D662">
            <v>1</v>
          </cell>
          <cell r="E662">
            <v>35</v>
          </cell>
          <cell r="F662" t="str">
            <v>青森県</v>
          </cell>
          <cell r="G662" t="str">
            <v>八戸市</v>
          </cell>
          <cell r="I662" t="str">
            <v>河原木遠山新田５－２</v>
          </cell>
          <cell r="J662">
            <v>17</v>
          </cell>
        </row>
        <row r="663">
          <cell r="B663">
            <v>911</v>
          </cell>
          <cell r="C663">
            <v>165</v>
          </cell>
          <cell r="D663">
            <v>2</v>
          </cell>
          <cell r="E663">
            <v>12</v>
          </cell>
          <cell r="F663" t="str">
            <v>青森県</v>
          </cell>
          <cell r="G663" t="str">
            <v>八戸市</v>
          </cell>
          <cell r="I663" t="str">
            <v>江陽４－１６－１４</v>
          </cell>
          <cell r="J663">
            <v>3</v>
          </cell>
        </row>
        <row r="664">
          <cell r="B664">
            <v>912</v>
          </cell>
          <cell r="C664">
            <v>167</v>
          </cell>
          <cell r="D664">
            <v>2</v>
          </cell>
          <cell r="E664">
            <v>26</v>
          </cell>
          <cell r="F664" t="str">
            <v>青森県</v>
          </cell>
          <cell r="G664" t="str">
            <v>八戸市</v>
          </cell>
          <cell r="I664" t="str">
            <v>江陽３－１－５１（構内）</v>
          </cell>
          <cell r="J664">
            <v>3</v>
          </cell>
        </row>
        <row r="665">
          <cell r="B665">
            <v>913</v>
          </cell>
          <cell r="C665">
            <v>167</v>
          </cell>
          <cell r="D665">
            <v>1</v>
          </cell>
          <cell r="E665">
            <v>125</v>
          </cell>
          <cell r="F665" t="str">
            <v>青森県</v>
          </cell>
          <cell r="G665" t="str">
            <v>八戸市</v>
          </cell>
          <cell r="I665" t="str">
            <v>江陽３－１－２５（構内）</v>
          </cell>
          <cell r="J665">
            <v>3</v>
          </cell>
        </row>
        <row r="666">
          <cell r="B666">
            <v>914</v>
          </cell>
          <cell r="C666">
            <v>167</v>
          </cell>
          <cell r="D666">
            <v>2</v>
          </cell>
          <cell r="E666">
            <v>10</v>
          </cell>
          <cell r="F666" t="str">
            <v>青森県</v>
          </cell>
          <cell r="G666" t="str">
            <v>八戸市</v>
          </cell>
          <cell r="I666" t="str">
            <v>江陽４－５－１４</v>
          </cell>
          <cell r="J666">
            <v>3</v>
          </cell>
        </row>
        <row r="667">
          <cell r="B667">
            <v>915</v>
          </cell>
          <cell r="C667">
            <v>167</v>
          </cell>
          <cell r="D667">
            <v>1</v>
          </cell>
          <cell r="E667">
            <v>32</v>
          </cell>
          <cell r="F667" t="str">
            <v>青森県</v>
          </cell>
          <cell r="G667" t="str">
            <v>八戸市</v>
          </cell>
          <cell r="I667" t="str">
            <v>江陽３－１－１３４（構内）</v>
          </cell>
          <cell r="J667">
            <v>3</v>
          </cell>
        </row>
        <row r="668">
          <cell r="B668">
            <v>917</v>
          </cell>
          <cell r="C668">
            <v>171</v>
          </cell>
          <cell r="D668">
            <v>3</v>
          </cell>
          <cell r="E668">
            <v>2</v>
          </cell>
          <cell r="F668" t="str">
            <v>青森県</v>
          </cell>
          <cell r="G668" t="str">
            <v>八戸市</v>
          </cell>
          <cell r="I668" t="str">
            <v>沼館２－１６－１３</v>
          </cell>
          <cell r="J668">
            <v>2</v>
          </cell>
        </row>
        <row r="669">
          <cell r="B669">
            <v>918</v>
          </cell>
          <cell r="C669">
            <v>184</v>
          </cell>
          <cell r="D669">
            <v>3</v>
          </cell>
          <cell r="E669">
            <v>1</v>
          </cell>
          <cell r="F669" t="str">
            <v>青森県</v>
          </cell>
          <cell r="G669" t="str">
            <v>八戸市</v>
          </cell>
          <cell r="I669" t="str">
            <v>江陽５－３０－１</v>
          </cell>
          <cell r="J669">
            <v>3</v>
          </cell>
        </row>
        <row r="670">
          <cell r="B670">
            <v>919</v>
          </cell>
          <cell r="C670">
            <v>195</v>
          </cell>
          <cell r="D670">
            <v>3</v>
          </cell>
          <cell r="E670">
            <v>3</v>
          </cell>
          <cell r="F670" t="str">
            <v>青森県</v>
          </cell>
          <cell r="G670" t="str">
            <v>八戸市</v>
          </cell>
          <cell r="I670" t="str">
            <v>城下２－６－１０</v>
          </cell>
          <cell r="J670">
            <v>2</v>
          </cell>
        </row>
        <row r="671">
          <cell r="B671">
            <v>920</v>
          </cell>
          <cell r="C671">
            <v>218</v>
          </cell>
          <cell r="D671">
            <v>2</v>
          </cell>
          <cell r="E671">
            <v>8</v>
          </cell>
          <cell r="F671" t="str">
            <v>青森県</v>
          </cell>
          <cell r="G671" t="str">
            <v>八戸市</v>
          </cell>
          <cell r="I671" t="str">
            <v>新井田字下鷹待揚７－１　八戸セメント構内</v>
          </cell>
          <cell r="J671">
            <v>16</v>
          </cell>
        </row>
        <row r="672">
          <cell r="B672">
            <v>921</v>
          </cell>
          <cell r="C672">
            <v>220</v>
          </cell>
          <cell r="D672">
            <v>2</v>
          </cell>
          <cell r="E672">
            <v>4</v>
          </cell>
          <cell r="F672" t="str">
            <v>青森県</v>
          </cell>
          <cell r="G672" t="str">
            <v>八戸市</v>
          </cell>
          <cell r="I672" t="str">
            <v>新井田字松山中野場２５－８</v>
          </cell>
          <cell r="J672">
            <v>16</v>
          </cell>
        </row>
        <row r="673">
          <cell r="B673">
            <v>922</v>
          </cell>
          <cell r="C673">
            <v>222</v>
          </cell>
          <cell r="D673">
            <v>2</v>
          </cell>
          <cell r="E673">
            <v>9</v>
          </cell>
          <cell r="F673" t="str">
            <v>青森県</v>
          </cell>
          <cell r="G673" t="str">
            <v>八戸市</v>
          </cell>
          <cell r="I673" t="str">
            <v>新井田字立石沢１２－２</v>
          </cell>
          <cell r="J673">
            <v>16</v>
          </cell>
        </row>
        <row r="674">
          <cell r="B674">
            <v>923</v>
          </cell>
          <cell r="C674">
            <v>222</v>
          </cell>
          <cell r="D674">
            <v>3</v>
          </cell>
          <cell r="E674">
            <v>2</v>
          </cell>
          <cell r="F674" t="str">
            <v>青森県</v>
          </cell>
          <cell r="G674" t="str">
            <v>八戸市</v>
          </cell>
          <cell r="I674" t="str">
            <v>新井田字中町２１</v>
          </cell>
          <cell r="J674">
            <v>16</v>
          </cell>
        </row>
        <row r="675">
          <cell r="B675">
            <v>924</v>
          </cell>
          <cell r="C675">
            <v>228</v>
          </cell>
          <cell r="D675">
            <v>2</v>
          </cell>
          <cell r="E675">
            <v>15</v>
          </cell>
          <cell r="F675" t="str">
            <v>青森県</v>
          </cell>
          <cell r="G675" t="str">
            <v>八戸市</v>
          </cell>
          <cell r="I675" t="str">
            <v>新井田字小久保尻１－５７</v>
          </cell>
          <cell r="J675">
            <v>16</v>
          </cell>
        </row>
        <row r="676">
          <cell r="B676">
            <v>925</v>
          </cell>
          <cell r="C676">
            <v>232</v>
          </cell>
          <cell r="D676">
            <v>2</v>
          </cell>
          <cell r="E676">
            <v>5</v>
          </cell>
          <cell r="F676" t="str">
            <v>青森県</v>
          </cell>
          <cell r="G676" t="str">
            <v>八戸市</v>
          </cell>
          <cell r="I676" t="str">
            <v>妙花生８－１０７</v>
          </cell>
          <cell r="J676">
            <v>16</v>
          </cell>
        </row>
        <row r="677">
          <cell r="B677">
            <v>926</v>
          </cell>
          <cell r="C677">
            <v>232</v>
          </cell>
          <cell r="D677">
            <v>3</v>
          </cell>
          <cell r="E677">
            <v>3</v>
          </cell>
          <cell r="F677" t="str">
            <v>青森県</v>
          </cell>
          <cell r="G677" t="str">
            <v>八戸市</v>
          </cell>
          <cell r="I677" t="str">
            <v>妙西平１３－２</v>
          </cell>
          <cell r="J677">
            <v>16</v>
          </cell>
        </row>
        <row r="678">
          <cell r="B678">
            <v>927</v>
          </cell>
          <cell r="C678">
            <v>234</v>
          </cell>
          <cell r="D678">
            <v>2</v>
          </cell>
          <cell r="E678">
            <v>6</v>
          </cell>
          <cell r="F678" t="str">
            <v>青森県</v>
          </cell>
          <cell r="G678" t="str">
            <v>八戸市</v>
          </cell>
          <cell r="I678" t="str">
            <v>十日市字姥岩１４</v>
          </cell>
          <cell r="J678">
            <v>16</v>
          </cell>
        </row>
        <row r="679">
          <cell r="B679">
            <v>928</v>
          </cell>
          <cell r="C679">
            <v>236</v>
          </cell>
          <cell r="D679">
            <v>2</v>
          </cell>
          <cell r="E679">
            <v>15</v>
          </cell>
          <cell r="F679" t="str">
            <v>青森県</v>
          </cell>
          <cell r="G679" t="str">
            <v>八戸市</v>
          </cell>
          <cell r="I679" t="str">
            <v>是川土間沢２０－１</v>
          </cell>
          <cell r="J679">
            <v>11</v>
          </cell>
        </row>
        <row r="680">
          <cell r="B680">
            <v>929</v>
          </cell>
          <cell r="C680">
            <v>270</v>
          </cell>
          <cell r="D680">
            <v>3</v>
          </cell>
          <cell r="E680">
            <v>3</v>
          </cell>
          <cell r="F680" t="str">
            <v>青森県</v>
          </cell>
          <cell r="G680" t="str">
            <v>八戸市</v>
          </cell>
          <cell r="I680" t="str">
            <v>是川大久保３７－６</v>
          </cell>
          <cell r="J680">
            <v>11</v>
          </cell>
        </row>
        <row r="681">
          <cell r="B681">
            <v>930</v>
          </cell>
          <cell r="C681">
            <v>270</v>
          </cell>
          <cell r="D681">
            <v>3</v>
          </cell>
          <cell r="E681">
            <v>3</v>
          </cell>
          <cell r="F681" t="str">
            <v>青森県</v>
          </cell>
          <cell r="G681" t="str">
            <v>八戸市</v>
          </cell>
          <cell r="I681" t="str">
            <v>是川大久保３７－５</v>
          </cell>
          <cell r="J681">
            <v>11</v>
          </cell>
        </row>
        <row r="682">
          <cell r="B682">
            <v>931</v>
          </cell>
          <cell r="C682">
            <v>287</v>
          </cell>
          <cell r="D682">
            <v>2</v>
          </cell>
          <cell r="E682">
            <v>6</v>
          </cell>
          <cell r="F682" t="str">
            <v>青森県</v>
          </cell>
          <cell r="G682" t="str">
            <v>八戸市</v>
          </cell>
          <cell r="I682" t="str">
            <v>長苗代字上碇田５</v>
          </cell>
          <cell r="J682">
            <v>17</v>
          </cell>
        </row>
        <row r="683">
          <cell r="B683">
            <v>932</v>
          </cell>
          <cell r="C683">
            <v>294</v>
          </cell>
          <cell r="D683">
            <v>3</v>
          </cell>
          <cell r="E683">
            <v>2</v>
          </cell>
          <cell r="F683" t="str">
            <v>青森県</v>
          </cell>
          <cell r="G683" t="str">
            <v>八戸市</v>
          </cell>
          <cell r="I683" t="str">
            <v>長苗代字前田１１－１</v>
          </cell>
          <cell r="J683">
            <v>17</v>
          </cell>
        </row>
        <row r="684">
          <cell r="B684">
            <v>933</v>
          </cell>
          <cell r="C684">
            <v>297</v>
          </cell>
          <cell r="D684">
            <v>2</v>
          </cell>
          <cell r="E684">
            <v>20</v>
          </cell>
          <cell r="F684" t="str">
            <v>青森県</v>
          </cell>
          <cell r="G684" t="str">
            <v>八戸市</v>
          </cell>
          <cell r="I684" t="str">
            <v>河原木字前谷地５６－１</v>
          </cell>
          <cell r="J684">
            <v>17</v>
          </cell>
        </row>
        <row r="685">
          <cell r="B685">
            <v>934</v>
          </cell>
          <cell r="C685">
            <v>302</v>
          </cell>
          <cell r="D685">
            <v>2</v>
          </cell>
          <cell r="E685">
            <v>26</v>
          </cell>
          <cell r="F685" t="str">
            <v>青森県</v>
          </cell>
          <cell r="G685" t="str">
            <v>八戸市</v>
          </cell>
          <cell r="I685" t="str">
            <v>卸センター１－１１－２２</v>
          </cell>
          <cell r="J685">
            <v>17</v>
          </cell>
        </row>
        <row r="686">
          <cell r="B686">
            <v>935</v>
          </cell>
          <cell r="C686">
            <v>304</v>
          </cell>
          <cell r="D686">
            <v>2</v>
          </cell>
          <cell r="E686">
            <v>4</v>
          </cell>
          <cell r="F686" t="str">
            <v>青森県</v>
          </cell>
          <cell r="G686" t="str">
            <v>八戸市</v>
          </cell>
          <cell r="I686" t="str">
            <v>長苗代字内舟渡４５－１</v>
          </cell>
          <cell r="J686">
            <v>17</v>
          </cell>
        </row>
        <row r="687">
          <cell r="B687">
            <v>936</v>
          </cell>
          <cell r="C687">
            <v>306</v>
          </cell>
          <cell r="D687">
            <v>2</v>
          </cell>
          <cell r="E687">
            <v>11</v>
          </cell>
          <cell r="F687" t="str">
            <v>青森県</v>
          </cell>
          <cell r="G687" t="str">
            <v>八戸市</v>
          </cell>
          <cell r="I687" t="str">
            <v>長苗代４－５－３</v>
          </cell>
          <cell r="J687">
            <v>17</v>
          </cell>
        </row>
        <row r="688">
          <cell r="B688">
            <v>937</v>
          </cell>
          <cell r="C688">
            <v>305</v>
          </cell>
          <cell r="D688">
            <v>2</v>
          </cell>
          <cell r="E688">
            <v>10</v>
          </cell>
          <cell r="F688" t="str">
            <v>青森県</v>
          </cell>
          <cell r="G688" t="str">
            <v>八戸市</v>
          </cell>
          <cell r="I688" t="str">
            <v>長苗代元木１４</v>
          </cell>
          <cell r="J688">
            <v>17</v>
          </cell>
        </row>
        <row r="689">
          <cell r="B689">
            <v>938</v>
          </cell>
          <cell r="C689">
            <v>332</v>
          </cell>
          <cell r="D689">
            <v>1</v>
          </cell>
          <cell r="E689">
            <v>71</v>
          </cell>
          <cell r="F689" t="str">
            <v>青森県</v>
          </cell>
          <cell r="G689" t="str">
            <v>八戸市</v>
          </cell>
          <cell r="I689" t="str">
            <v>河原木浜名谷地７６</v>
          </cell>
          <cell r="J689">
            <v>17</v>
          </cell>
        </row>
        <row r="690">
          <cell r="B690">
            <v>939</v>
          </cell>
          <cell r="C690">
            <v>332</v>
          </cell>
          <cell r="D690">
            <v>2</v>
          </cell>
          <cell r="E690">
            <v>6</v>
          </cell>
          <cell r="F690" t="str">
            <v>青森県</v>
          </cell>
          <cell r="G690" t="str">
            <v>八戸市</v>
          </cell>
          <cell r="I690" t="str">
            <v>河原木青森谷地３</v>
          </cell>
          <cell r="J690">
            <v>17</v>
          </cell>
        </row>
        <row r="691">
          <cell r="B691">
            <v>940</v>
          </cell>
          <cell r="C691">
            <v>332</v>
          </cell>
          <cell r="D691">
            <v>1</v>
          </cell>
          <cell r="E691">
            <v>541</v>
          </cell>
          <cell r="F691" t="str">
            <v>青森県</v>
          </cell>
          <cell r="G691" t="str">
            <v>八戸市</v>
          </cell>
          <cell r="I691" t="str">
            <v>河原木青森谷地１－２　（構内）</v>
          </cell>
          <cell r="J691">
            <v>17</v>
          </cell>
        </row>
        <row r="692">
          <cell r="B692">
            <v>941</v>
          </cell>
          <cell r="C692">
            <v>332</v>
          </cell>
          <cell r="D692">
            <v>2</v>
          </cell>
          <cell r="E692">
            <v>18</v>
          </cell>
          <cell r="F692" t="str">
            <v>青森県</v>
          </cell>
          <cell r="G692" t="str">
            <v>八戸市</v>
          </cell>
          <cell r="I692" t="str">
            <v>河原木青森谷地３　（構内）</v>
          </cell>
          <cell r="J692">
            <v>17</v>
          </cell>
        </row>
        <row r="693">
          <cell r="B693">
            <v>942</v>
          </cell>
          <cell r="C693">
            <v>332</v>
          </cell>
          <cell r="D693">
            <v>2</v>
          </cell>
          <cell r="E693">
            <v>20</v>
          </cell>
          <cell r="F693" t="str">
            <v>青森県</v>
          </cell>
          <cell r="G693" t="str">
            <v>八戸市</v>
          </cell>
          <cell r="I693" t="str">
            <v>河原木北沼１－１３５</v>
          </cell>
          <cell r="J693">
            <v>17</v>
          </cell>
        </row>
        <row r="694">
          <cell r="B694">
            <v>943</v>
          </cell>
          <cell r="C694">
            <v>336</v>
          </cell>
          <cell r="D694">
            <v>2</v>
          </cell>
          <cell r="E694">
            <v>25</v>
          </cell>
          <cell r="F694" t="str">
            <v>青森県</v>
          </cell>
          <cell r="G694" t="str">
            <v>八戸市</v>
          </cell>
          <cell r="I694" t="str">
            <v>河原木字八太郎山１０－２２９</v>
          </cell>
          <cell r="J694">
            <v>17</v>
          </cell>
        </row>
        <row r="695">
          <cell r="B695">
            <v>944</v>
          </cell>
          <cell r="C695">
            <v>337</v>
          </cell>
          <cell r="D695">
            <v>2</v>
          </cell>
          <cell r="E695">
            <v>13</v>
          </cell>
          <cell r="F695" t="str">
            <v>青森県</v>
          </cell>
          <cell r="G695" t="str">
            <v>八戸市</v>
          </cell>
          <cell r="I695" t="str">
            <v>河原木字海岸２４－９</v>
          </cell>
          <cell r="J695">
            <v>17</v>
          </cell>
        </row>
        <row r="696">
          <cell r="B696">
            <v>945</v>
          </cell>
          <cell r="C696">
            <v>337</v>
          </cell>
          <cell r="D696">
            <v>2</v>
          </cell>
          <cell r="E696">
            <v>5</v>
          </cell>
          <cell r="F696" t="str">
            <v>青森県</v>
          </cell>
          <cell r="G696" t="str">
            <v>八戸市</v>
          </cell>
          <cell r="I696" t="str">
            <v>河原木字浜名谷地１２－１</v>
          </cell>
          <cell r="J696">
            <v>17</v>
          </cell>
        </row>
        <row r="697">
          <cell r="B697">
            <v>946</v>
          </cell>
          <cell r="C697">
            <v>338</v>
          </cell>
          <cell r="D697">
            <v>2</v>
          </cell>
          <cell r="E697">
            <v>8</v>
          </cell>
          <cell r="F697" t="str">
            <v>青森県</v>
          </cell>
          <cell r="G697" t="str">
            <v>八戸市</v>
          </cell>
          <cell r="I697" t="str">
            <v>河原木字蓮沼４４－１５７</v>
          </cell>
          <cell r="J697">
            <v>17</v>
          </cell>
        </row>
        <row r="698">
          <cell r="B698">
            <v>947</v>
          </cell>
          <cell r="C698">
            <v>338</v>
          </cell>
          <cell r="D698">
            <v>2</v>
          </cell>
          <cell r="E698">
            <v>10</v>
          </cell>
          <cell r="F698" t="str">
            <v>青森県</v>
          </cell>
          <cell r="G698" t="str">
            <v>八戸市</v>
          </cell>
          <cell r="I698" t="str">
            <v>河原木字中島３５－１</v>
          </cell>
          <cell r="J698">
            <v>17</v>
          </cell>
        </row>
        <row r="699">
          <cell r="B699">
            <v>948</v>
          </cell>
          <cell r="C699">
            <v>345</v>
          </cell>
          <cell r="D699">
            <v>1</v>
          </cell>
          <cell r="E699">
            <v>45</v>
          </cell>
          <cell r="F699" t="str">
            <v>青森県</v>
          </cell>
          <cell r="G699" t="str">
            <v>八戸市</v>
          </cell>
          <cell r="I699" t="str">
            <v>新湊１－１０－７</v>
          </cell>
          <cell r="J699">
            <v>7</v>
          </cell>
        </row>
        <row r="700">
          <cell r="B700">
            <v>949</v>
          </cell>
          <cell r="C700">
            <v>361</v>
          </cell>
          <cell r="D700">
            <v>2</v>
          </cell>
          <cell r="E700">
            <v>23</v>
          </cell>
          <cell r="F700" t="str">
            <v>青森県</v>
          </cell>
          <cell r="G700" t="str">
            <v>八戸市</v>
          </cell>
          <cell r="I700" t="str">
            <v>築港街１－３－５４</v>
          </cell>
          <cell r="J700">
            <v>8</v>
          </cell>
        </row>
        <row r="701">
          <cell r="B701">
            <v>950</v>
          </cell>
          <cell r="C701">
            <v>362</v>
          </cell>
          <cell r="D701">
            <v>2</v>
          </cell>
          <cell r="E701">
            <v>18</v>
          </cell>
          <cell r="F701" t="str">
            <v>青森県</v>
          </cell>
          <cell r="G701" t="str">
            <v>八戸市</v>
          </cell>
          <cell r="I701" t="str">
            <v>白銀町昭和町１０－１５</v>
          </cell>
          <cell r="J701">
            <v>8</v>
          </cell>
        </row>
        <row r="702">
          <cell r="B702">
            <v>951</v>
          </cell>
          <cell r="C702">
            <v>374</v>
          </cell>
          <cell r="D702">
            <v>2</v>
          </cell>
          <cell r="E702">
            <v>21</v>
          </cell>
          <cell r="F702" t="str">
            <v>青森県</v>
          </cell>
          <cell r="G702" t="str">
            <v>八戸市</v>
          </cell>
          <cell r="I702" t="str">
            <v>湊町字中道５８－１９</v>
          </cell>
          <cell r="J702">
            <v>7</v>
          </cell>
        </row>
        <row r="703">
          <cell r="B703">
            <v>952</v>
          </cell>
          <cell r="C703">
            <v>376</v>
          </cell>
          <cell r="D703">
            <v>2</v>
          </cell>
          <cell r="E703">
            <v>17</v>
          </cell>
          <cell r="F703" t="str">
            <v>青森県</v>
          </cell>
          <cell r="G703" t="str">
            <v>八戸市</v>
          </cell>
          <cell r="I703" t="str">
            <v>白銀町字左岩渕通９－２</v>
          </cell>
          <cell r="J703">
            <v>8</v>
          </cell>
        </row>
        <row r="704">
          <cell r="B704">
            <v>953</v>
          </cell>
          <cell r="C704">
            <v>390</v>
          </cell>
          <cell r="D704">
            <v>3</v>
          </cell>
          <cell r="E704">
            <v>3</v>
          </cell>
          <cell r="F704" t="str">
            <v>青森県</v>
          </cell>
          <cell r="G704" t="str">
            <v>八戸市</v>
          </cell>
          <cell r="I704" t="str">
            <v>湊高台６－１１－５</v>
          </cell>
          <cell r="J704">
            <v>7</v>
          </cell>
        </row>
        <row r="705">
          <cell r="B705">
            <v>954</v>
          </cell>
          <cell r="C705">
            <v>390</v>
          </cell>
          <cell r="D705">
            <v>2</v>
          </cell>
          <cell r="E705">
            <v>9</v>
          </cell>
          <cell r="F705" t="str">
            <v>青森県</v>
          </cell>
          <cell r="G705" t="str">
            <v>八戸市</v>
          </cell>
          <cell r="I705" t="str">
            <v>湊高台６－５－１５</v>
          </cell>
          <cell r="J705">
            <v>7</v>
          </cell>
        </row>
        <row r="706">
          <cell r="B706">
            <v>955</v>
          </cell>
          <cell r="C706">
            <v>394</v>
          </cell>
          <cell r="D706">
            <v>3</v>
          </cell>
          <cell r="E706">
            <v>2</v>
          </cell>
          <cell r="F706" t="str">
            <v>青森県</v>
          </cell>
          <cell r="G706" t="str">
            <v>八戸市</v>
          </cell>
          <cell r="I706" t="str">
            <v>白銀町字佐部長根２４－２</v>
          </cell>
          <cell r="J706">
            <v>8</v>
          </cell>
        </row>
        <row r="707">
          <cell r="B707">
            <v>956</v>
          </cell>
          <cell r="C707">
            <v>398</v>
          </cell>
          <cell r="D707">
            <v>2</v>
          </cell>
          <cell r="E707">
            <v>8</v>
          </cell>
          <cell r="F707" t="str">
            <v>青森県</v>
          </cell>
          <cell r="G707" t="str">
            <v>八戸市</v>
          </cell>
          <cell r="I707" t="str">
            <v>大久保大山５－１６９</v>
          </cell>
          <cell r="J707">
            <v>8</v>
          </cell>
        </row>
        <row r="708">
          <cell r="B708">
            <v>957</v>
          </cell>
          <cell r="C708">
            <v>403</v>
          </cell>
          <cell r="D708">
            <v>2</v>
          </cell>
          <cell r="E708">
            <v>4</v>
          </cell>
          <cell r="F708" t="str">
            <v>青森県</v>
          </cell>
          <cell r="G708" t="str">
            <v>八戸市</v>
          </cell>
          <cell r="I708" t="str">
            <v>大久保町畑西ノ平１－１７</v>
          </cell>
          <cell r="J708">
            <v>8</v>
          </cell>
        </row>
        <row r="709">
          <cell r="B709">
            <v>958</v>
          </cell>
          <cell r="C709">
            <v>405</v>
          </cell>
          <cell r="D709">
            <v>2</v>
          </cell>
          <cell r="E709">
            <v>6</v>
          </cell>
          <cell r="F709" t="str">
            <v>青森県</v>
          </cell>
          <cell r="G709" t="str">
            <v>八戸市</v>
          </cell>
          <cell r="I709" t="str">
            <v>豊崎町字下七崎１３－１</v>
          </cell>
          <cell r="J709">
            <v>15</v>
          </cell>
        </row>
        <row r="710">
          <cell r="B710">
            <v>959</v>
          </cell>
          <cell r="C710">
            <v>411</v>
          </cell>
          <cell r="D710">
            <v>2</v>
          </cell>
          <cell r="E710">
            <v>14</v>
          </cell>
          <cell r="F710" t="str">
            <v>青森県</v>
          </cell>
          <cell r="G710" t="str">
            <v>八戸市</v>
          </cell>
          <cell r="I710" t="str">
            <v>尻内町字狼走７－２０</v>
          </cell>
          <cell r="J710">
            <v>12</v>
          </cell>
        </row>
        <row r="711">
          <cell r="B711">
            <v>960</v>
          </cell>
          <cell r="C711">
            <v>412</v>
          </cell>
          <cell r="D711">
            <v>2</v>
          </cell>
          <cell r="E711">
            <v>4</v>
          </cell>
          <cell r="F711" t="str">
            <v>青森県</v>
          </cell>
          <cell r="G711" t="str">
            <v>八戸市</v>
          </cell>
          <cell r="I711" t="str">
            <v>尻内町字三条目２－１</v>
          </cell>
          <cell r="J711">
            <v>12</v>
          </cell>
        </row>
        <row r="712">
          <cell r="B712">
            <v>961</v>
          </cell>
          <cell r="C712">
            <v>414</v>
          </cell>
          <cell r="D712">
            <v>1</v>
          </cell>
          <cell r="E712">
            <v>84</v>
          </cell>
          <cell r="F712" t="str">
            <v>青森県</v>
          </cell>
          <cell r="G712" t="str">
            <v>八戸市</v>
          </cell>
          <cell r="I712" t="str">
            <v>北インター工業団地１－３－２５　ハイテクパーク構内</v>
          </cell>
          <cell r="J712">
            <v>13</v>
          </cell>
        </row>
        <row r="713">
          <cell r="B713">
            <v>962</v>
          </cell>
          <cell r="C713">
            <v>414</v>
          </cell>
          <cell r="D713">
            <v>2</v>
          </cell>
          <cell r="E713">
            <v>21</v>
          </cell>
          <cell r="F713" t="str">
            <v>青森県</v>
          </cell>
          <cell r="G713" t="str">
            <v>八戸市</v>
          </cell>
          <cell r="I713" t="str">
            <v>北インター工業団地１－３－４１</v>
          </cell>
          <cell r="J713">
            <v>13</v>
          </cell>
        </row>
        <row r="714">
          <cell r="B714">
            <v>964</v>
          </cell>
          <cell r="C714">
            <v>414</v>
          </cell>
          <cell r="D714">
            <v>2</v>
          </cell>
          <cell r="E714">
            <v>11</v>
          </cell>
          <cell r="F714" t="str">
            <v>青森県</v>
          </cell>
          <cell r="G714" t="str">
            <v>八戸市</v>
          </cell>
          <cell r="I714" t="str">
            <v>北インター工業団地５－２－２６</v>
          </cell>
          <cell r="J714">
            <v>13</v>
          </cell>
        </row>
        <row r="715">
          <cell r="B715">
            <v>965</v>
          </cell>
          <cell r="C715">
            <v>414</v>
          </cell>
          <cell r="D715">
            <v>2</v>
          </cell>
          <cell r="E715">
            <v>17</v>
          </cell>
          <cell r="F715" t="str">
            <v>青森県</v>
          </cell>
          <cell r="G715" t="str">
            <v>八戸市</v>
          </cell>
          <cell r="I715" t="str">
            <v>北インター工業団地１－８－８　東邦アセチレン㈱構内</v>
          </cell>
          <cell r="J715">
            <v>13</v>
          </cell>
        </row>
        <row r="716">
          <cell r="B716">
            <v>966</v>
          </cell>
          <cell r="C716">
            <v>414</v>
          </cell>
          <cell r="D716">
            <v>1</v>
          </cell>
          <cell r="E716">
            <v>87</v>
          </cell>
          <cell r="F716" t="str">
            <v>青森県</v>
          </cell>
          <cell r="G716" t="str">
            <v>八戸市</v>
          </cell>
          <cell r="I716" t="str">
            <v>北インター工業団地２－３－２５</v>
          </cell>
          <cell r="J716">
            <v>13</v>
          </cell>
        </row>
        <row r="717">
          <cell r="B717">
            <v>967</v>
          </cell>
          <cell r="C717">
            <v>414</v>
          </cell>
          <cell r="D717">
            <v>2</v>
          </cell>
          <cell r="E717">
            <v>26</v>
          </cell>
          <cell r="F717" t="str">
            <v>青森県</v>
          </cell>
          <cell r="G717" t="str">
            <v>八戸市</v>
          </cell>
          <cell r="I717" t="str">
            <v>北インター工業団地３－３－２２</v>
          </cell>
          <cell r="J717">
            <v>13</v>
          </cell>
        </row>
        <row r="718">
          <cell r="B718">
            <v>968</v>
          </cell>
          <cell r="C718">
            <v>425</v>
          </cell>
          <cell r="D718">
            <v>2</v>
          </cell>
          <cell r="E718">
            <v>8</v>
          </cell>
          <cell r="F718" t="str">
            <v>青森県</v>
          </cell>
          <cell r="G718" t="str">
            <v>八戸市</v>
          </cell>
          <cell r="I718" t="str">
            <v>桔梗野工業団地２－５－１５</v>
          </cell>
          <cell r="J718">
            <v>13</v>
          </cell>
        </row>
        <row r="719">
          <cell r="B719">
            <v>970</v>
          </cell>
          <cell r="C719">
            <v>449</v>
          </cell>
          <cell r="D719">
            <v>2</v>
          </cell>
          <cell r="E719">
            <v>4</v>
          </cell>
          <cell r="F719" t="str">
            <v>青森県</v>
          </cell>
          <cell r="G719" t="str">
            <v>八戸市</v>
          </cell>
          <cell r="I719" t="str">
            <v>鮫町字金屎３５－７１</v>
          </cell>
          <cell r="J719">
            <v>9</v>
          </cell>
        </row>
        <row r="720">
          <cell r="B720">
            <v>971</v>
          </cell>
          <cell r="C720">
            <v>456</v>
          </cell>
          <cell r="D720">
            <v>2</v>
          </cell>
          <cell r="E720">
            <v>11</v>
          </cell>
          <cell r="F720" t="str">
            <v>青森県</v>
          </cell>
          <cell r="G720" t="str">
            <v>八戸市</v>
          </cell>
          <cell r="I720" t="str">
            <v>鮫町福沢久保１２－２</v>
          </cell>
          <cell r="J720">
            <v>9</v>
          </cell>
        </row>
        <row r="721">
          <cell r="B721">
            <v>972</v>
          </cell>
          <cell r="C721">
            <v>459</v>
          </cell>
          <cell r="D721">
            <v>3</v>
          </cell>
          <cell r="E721">
            <v>2</v>
          </cell>
          <cell r="F721" t="str">
            <v>青森県</v>
          </cell>
          <cell r="G721" t="str">
            <v>八戸市</v>
          </cell>
          <cell r="I721" t="str">
            <v>鮫町字下須田９－２１</v>
          </cell>
          <cell r="J721">
            <v>9</v>
          </cell>
        </row>
        <row r="722">
          <cell r="B722">
            <v>973</v>
          </cell>
          <cell r="C722">
            <v>464</v>
          </cell>
          <cell r="D722">
            <v>1</v>
          </cell>
          <cell r="E722">
            <v>48</v>
          </cell>
          <cell r="F722" t="str">
            <v>青森県</v>
          </cell>
          <cell r="G722" t="str">
            <v>八戸市</v>
          </cell>
          <cell r="I722" t="str">
            <v>南類家５－３－３</v>
          </cell>
          <cell r="J722">
            <v>5</v>
          </cell>
        </row>
        <row r="723">
          <cell r="B723">
            <v>974</v>
          </cell>
          <cell r="C723">
            <v>464</v>
          </cell>
          <cell r="D723">
            <v>3</v>
          </cell>
          <cell r="E723">
            <v>1</v>
          </cell>
          <cell r="F723" t="str">
            <v>青森県</v>
          </cell>
          <cell r="G723" t="str">
            <v>八戸市</v>
          </cell>
          <cell r="I723" t="str">
            <v>南類家５－１－３０</v>
          </cell>
          <cell r="J723">
            <v>5</v>
          </cell>
        </row>
        <row r="724">
          <cell r="B724">
            <v>975</v>
          </cell>
          <cell r="C724">
            <v>67</v>
          </cell>
          <cell r="E724">
            <v>4</v>
          </cell>
          <cell r="F724" t="str">
            <v>青森県</v>
          </cell>
          <cell r="G724" t="str">
            <v>八戸市</v>
          </cell>
          <cell r="I724" t="str">
            <v>小中野１－４－４４</v>
          </cell>
          <cell r="J724">
            <v>3</v>
          </cell>
        </row>
        <row r="725">
          <cell r="B725">
            <v>976</v>
          </cell>
          <cell r="C725">
            <v>83</v>
          </cell>
          <cell r="E725">
            <v>1</v>
          </cell>
          <cell r="F725" t="str">
            <v>青森県</v>
          </cell>
          <cell r="G725" t="str">
            <v>八戸市</v>
          </cell>
          <cell r="I725" t="str">
            <v>青葉３－１８－１２</v>
          </cell>
          <cell r="J725">
            <v>4</v>
          </cell>
        </row>
        <row r="726">
          <cell r="B726">
            <v>977</v>
          </cell>
          <cell r="C726">
            <v>116</v>
          </cell>
          <cell r="E726">
            <v>2</v>
          </cell>
          <cell r="F726" t="str">
            <v>青森県</v>
          </cell>
          <cell r="G726" t="str">
            <v>八戸市</v>
          </cell>
          <cell r="I726" t="str">
            <v>中居林藤ケ森１３－３</v>
          </cell>
          <cell r="J726">
            <v>5</v>
          </cell>
        </row>
        <row r="727">
          <cell r="B727">
            <v>978</v>
          </cell>
          <cell r="C727">
            <v>120</v>
          </cell>
          <cell r="E727">
            <v>1</v>
          </cell>
          <cell r="F727" t="str">
            <v>青森県</v>
          </cell>
          <cell r="G727" t="str">
            <v>八戸市</v>
          </cell>
          <cell r="I727" t="str">
            <v>糠塚長久保２９－３４</v>
          </cell>
          <cell r="J727">
            <v>6</v>
          </cell>
        </row>
        <row r="728">
          <cell r="B728">
            <v>979</v>
          </cell>
          <cell r="C728">
            <v>122</v>
          </cell>
          <cell r="D728">
            <v>3</v>
          </cell>
          <cell r="E728">
            <v>3</v>
          </cell>
          <cell r="F728" t="str">
            <v>青森県</v>
          </cell>
          <cell r="G728" t="str">
            <v>八戸市</v>
          </cell>
          <cell r="I728" t="str">
            <v>沢里二ツ屋１</v>
          </cell>
          <cell r="J728">
            <v>6</v>
          </cell>
        </row>
        <row r="729">
          <cell r="B729">
            <v>980</v>
          </cell>
          <cell r="C729">
            <v>167</v>
          </cell>
          <cell r="E729">
            <v>47</v>
          </cell>
          <cell r="F729" t="str">
            <v>青森県</v>
          </cell>
          <cell r="G729" t="str">
            <v>八戸市</v>
          </cell>
          <cell r="I729" t="str">
            <v>江陽３－１－２５　（構内）</v>
          </cell>
          <cell r="J729">
            <v>3</v>
          </cell>
        </row>
        <row r="730">
          <cell r="B730">
            <v>981</v>
          </cell>
          <cell r="C730">
            <v>167</v>
          </cell>
          <cell r="E730">
            <v>66</v>
          </cell>
          <cell r="F730" t="str">
            <v>青森県</v>
          </cell>
          <cell r="G730" t="str">
            <v>八戸市</v>
          </cell>
          <cell r="I730" t="str">
            <v>江陽３－１－２５　（構内）</v>
          </cell>
          <cell r="J730">
            <v>3</v>
          </cell>
        </row>
        <row r="731">
          <cell r="B731">
            <v>982</v>
          </cell>
          <cell r="C731">
            <v>173</v>
          </cell>
          <cell r="D731">
            <v>2</v>
          </cell>
          <cell r="E731">
            <v>16</v>
          </cell>
          <cell r="F731" t="str">
            <v>青森県</v>
          </cell>
          <cell r="G731" t="str">
            <v>八戸市</v>
          </cell>
          <cell r="I731" t="str">
            <v>沼館１－２－８</v>
          </cell>
          <cell r="J731">
            <v>2</v>
          </cell>
        </row>
        <row r="732">
          <cell r="B732">
            <v>983</v>
          </cell>
          <cell r="C732">
            <v>173</v>
          </cell>
          <cell r="D732">
            <v>3</v>
          </cell>
          <cell r="E732">
            <v>2</v>
          </cell>
          <cell r="F732" t="str">
            <v>青森県</v>
          </cell>
          <cell r="G732" t="str">
            <v>八戸市</v>
          </cell>
          <cell r="I732" t="str">
            <v>沼館２－１－７</v>
          </cell>
          <cell r="J732">
            <v>2</v>
          </cell>
        </row>
        <row r="733">
          <cell r="B733">
            <v>984</v>
          </cell>
          <cell r="C733">
            <v>177</v>
          </cell>
          <cell r="E733">
            <v>1</v>
          </cell>
          <cell r="F733" t="str">
            <v>青森県</v>
          </cell>
          <cell r="G733" t="str">
            <v>八戸市</v>
          </cell>
          <cell r="I733" t="str">
            <v>城下４－１５－７</v>
          </cell>
          <cell r="J733">
            <v>2</v>
          </cell>
        </row>
        <row r="734">
          <cell r="B734">
            <v>985</v>
          </cell>
          <cell r="C734">
            <v>179</v>
          </cell>
          <cell r="E734">
            <v>3</v>
          </cell>
          <cell r="F734" t="str">
            <v>青森県</v>
          </cell>
          <cell r="G734" t="str">
            <v>八戸市</v>
          </cell>
          <cell r="I734" t="str">
            <v>江陽２－１０－５０</v>
          </cell>
          <cell r="J734">
            <v>3</v>
          </cell>
        </row>
        <row r="735">
          <cell r="B735">
            <v>986</v>
          </cell>
          <cell r="C735">
            <v>183</v>
          </cell>
          <cell r="E735">
            <v>1</v>
          </cell>
          <cell r="F735" t="str">
            <v>青森県</v>
          </cell>
          <cell r="G735" t="str">
            <v>八戸市</v>
          </cell>
          <cell r="I735" t="str">
            <v>江陽２－１５－５</v>
          </cell>
          <cell r="J735">
            <v>3</v>
          </cell>
        </row>
        <row r="736">
          <cell r="B736">
            <v>987</v>
          </cell>
          <cell r="C736">
            <v>228</v>
          </cell>
          <cell r="E736">
            <v>5</v>
          </cell>
          <cell r="F736" t="str">
            <v>青森県</v>
          </cell>
          <cell r="G736" t="str">
            <v>八戸市</v>
          </cell>
          <cell r="I736" t="str">
            <v>新井田市子巻目５－９</v>
          </cell>
          <cell r="J736">
            <v>16</v>
          </cell>
        </row>
        <row r="737">
          <cell r="B737">
            <v>988</v>
          </cell>
          <cell r="C737">
            <v>272</v>
          </cell>
          <cell r="E737">
            <v>6</v>
          </cell>
          <cell r="F737" t="str">
            <v>青森県</v>
          </cell>
          <cell r="G737" t="str">
            <v>八戸市</v>
          </cell>
          <cell r="I737" t="str">
            <v>八幡五日町２－９</v>
          </cell>
          <cell r="J737">
            <v>14</v>
          </cell>
        </row>
        <row r="738">
          <cell r="B738">
            <v>989</v>
          </cell>
          <cell r="C738">
            <v>286</v>
          </cell>
          <cell r="E738">
            <v>6</v>
          </cell>
          <cell r="F738" t="str">
            <v>青森県</v>
          </cell>
          <cell r="G738" t="str">
            <v>八戸市</v>
          </cell>
          <cell r="I738" t="str">
            <v>一番町２－４－７</v>
          </cell>
          <cell r="J738">
            <v>12</v>
          </cell>
        </row>
        <row r="739">
          <cell r="B739">
            <v>990</v>
          </cell>
          <cell r="C739">
            <v>326</v>
          </cell>
          <cell r="E739">
            <v>2</v>
          </cell>
          <cell r="F739" t="str">
            <v>青森県</v>
          </cell>
          <cell r="G739" t="str">
            <v>八戸市</v>
          </cell>
          <cell r="I739" t="str">
            <v>石堂３－２－１８</v>
          </cell>
          <cell r="J739">
            <v>17</v>
          </cell>
        </row>
        <row r="740">
          <cell r="B740">
            <v>991</v>
          </cell>
          <cell r="C740">
            <v>335</v>
          </cell>
          <cell r="E740">
            <v>10</v>
          </cell>
          <cell r="F740" t="str">
            <v>青森県</v>
          </cell>
          <cell r="G740" t="str">
            <v>八戸市</v>
          </cell>
          <cell r="I740" t="str">
            <v>河原木蓮沼１－１</v>
          </cell>
          <cell r="J740">
            <v>17</v>
          </cell>
        </row>
        <row r="741">
          <cell r="B741">
            <v>992</v>
          </cell>
          <cell r="C741">
            <v>335</v>
          </cell>
          <cell r="E741">
            <v>7</v>
          </cell>
          <cell r="F741" t="str">
            <v>青森県</v>
          </cell>
          <cell r="G741" t="str">
            <v>八戸市</v>
          </cell>
          <cell r="I741" t="str">
            <v>河原木蓮沼１</v>
          </cell>
          <cell r="J741">
            <v>17</v>
          </cell>
        </row>
        <row r="742">
          <cell r="B742">
            <v>993</v>
          </cell>
          <cell r="C742">
            <v>344</v>
          </cell>
          <cell r="E742">
            <v>2</v>
          </cell>
          <cell r="F742" t="str">
            <v>青森県</v>
          </cell>
          <cell r="G742" t="str">
            <v>八戸市</v>
          </cell>
          <cell r="I742" t="str">
            <v>新湊１－２４－１６</v>
          </cell>
          <cell r="J742">
            <v>7</v>
          </cell>
        </row>
        <row r="743">
          <cell r="B743">
            <v>994</v>
          </cell>
          <cell r="C743">
            <v>351</v>
          </cell>
          <cell r="E743">
            <v>5</v>
          </cell>
          <cell r="F743" t="str">
            <v>青森県</v>
          </cell>
          <cell r="G743" t="str">
            <v>八戸市</v>
          </cell>
          <cell r="I743" t="str">
            <v>湊町久保３８－２３</v>
          </cell>
          <cell r="J743">
            <v>7</v>
          </cell>
        </row>
        <row r="744">
          <cell r="B744">
            <v>995</v>
          </cell>
          <cell r="C744">
            <v>361</v>
          </cell>
          <cell r="E744">
            <v>18</v>
          </cell>
          <cell r="F744" t="str">
            <v>青森県</v>
          </cell>
          <cell r="G744" t="str">
            <v>八戸市</v>
          </cell>
          <cell r="I744" t="str">
            <v>築港街１－３－１０ (構内）</v>
          </cell>
          <cell r="J744">
            <v>8</v>
          </cell>
        </row>
        <row r="745">
          <cell r="B745">
            <v>996</v>
          </cell>
          <cell r="C745">
            <v>362</v>
          </cell>
          <cell r="E745">
            <v>1</v>
          </cell>
          <cell r="F745" t="str">
            <v>青森県</v>
          </cell>
          <cell r="G745" t="str">
            <v>八戸市</v>
          </cell>
          <cell r="I745" t="str">
            <v>白銀町昭和町９－１４</v>
          </cell>
          <cell r="J745">
            <v>8</v>
          </cell>
        </row>
        <row r="746">
          <cell r="B746">
            <v>998</v>
          </cell>
          <cell r="C746">
            <v>365</v>
          </cell>
          <cell r="E746">
            <v>3</v>
          </cell>
          <cell r="F746" t="str">
            <v>青森県</v>
          </cell>
          <cell r="G746" t="str">
            <v>八戸市</v>
          </cell>
          <cell r="I746" t="str">
            <v>白銀１－６－２１</v>
          </cell>
          <cell r="J746">
            <v>8</v>
          </cell>
        </row>
        <row r="747">
          <cell r="B747">
            <v>999</v>
          </cell>
          <cell r="C747">
            <v>366</v>
          </cell>
          <cell r="E747">
            <v>13</v>
          </cell>
          <cell r="F747" t="str">
            <v>青森県</v>
          </cell>
          <cell r="G747" t="str">
            <v>八戸市</v>
          </cell>
          <cell r="I747" t="str">
            <v>白銀町三島下７９－８８</v>
          </cell>
          <cell r="J747">
            <v>8</v>
          </cell>
        </row>
        <row r="748">
          <cell r="B748">
            <v>1000</v>
          </cell>
          <cell r="C748">
            <v>381</v>
          </cell>
          <cell r="E748">
            <v>1</v>
          </cell>
          <cell r="F748" t="str">
            <v>青森県</v>
          </cell>
          <cell r="G748" t="str">
            <v>八戸市</v>
          </cell>
          <cell r="I748" t="str">
            <v>白銀町久保下１－２</v>
          </cell>
          <cell r="J748">
            <v>8</v>
          </cell>
        </row>
        <row r="749">
          <cell r="B749">
            <v>1001</v>
          </cell>
          <cell r="C749">
            <v>383</v>
          </cell>
          <cell r="D749">
            <v>3</v>
          </cell>
          <cell r="E749">
            <v>1</v>
          </cell>
          <cell r="F749" t="str">
            <v>青森県</v>
          </cell>
          <cell r="G749" t="str">
            <v>八戸市</v>
          </cell>
          <cell r="I749" t="str">
            <v>湊町鮫ノ口１－４</v>
          </cell>
          <cell r="J749">
            <v>7</v>
          </cell>
        </row>
        <row r="750">
          <cell r="B750">
            <v>1002</v>
          </cell>
          <cell r="C750">
            <v>387</v>
          </cell>
          <cell r="E750">
            <v>1</v>
          </cell>
          <cell r="F750" t="str">
            <v>青森県</v>
          </cell>
          <cell r="G750" t="str">
            <v>八戸市</v>
          </cell>
          <cell r="I750" t="str">
            <v>大久保町道４－５</v>
          </cell>
          <cell r="J750">
            <v>8</v>
          </cell>
        </row>
        <row r="751">
          <cell r="B751">
            <v>1003</v>
          </cell>
          <cell r="C751">
            <v>401</v>
          </cell>
          <cell r="D751">
            <v>3</v>
          </cell>
          <cell r="E751">
            <v>1</v>
          </cell>
          <cell r="F751" t="str">
            <v>青森県</v>
          </cell>
          <cell r="G751" t="str">
            <v>八戸市</v>
          </cell>
          <cell r="I751" t="str">
            <v>大久保町畑４４－１</v>
          </cell>
          <cell r="J751">
            <v>8</v>
          </cell>
        </row>
        <row r="752">
          <cell r="B752">
            <v>1004</v>
          </cell>
          <cell r="C752">
            <v>412</v>
          </cell>
          <cell r="E752">
            <v>5</v>
          </cell>
          <cell r="F752" t="str">
            <v>青森県</v>
          </cell>
          <cell r="G752" t="str">
            <v>八戸市</v>
          </cell>
          <cell r="I752" t="str">
            <v>尻内町三条目２－１</v>
          </cell>
          <cell r="J752">
            <v>12</v>
          </cell>
        </row>
        <row r="753">
          <cell r="B753">
            <v>1005</v>
          </cell>
          <cell r="C753">
            <v>414</v>
          </cell>
          <cell r="E753">
            <v>12</v>
          </cell>
          <cell r="F753" t="str">
            <v>青森県</v>
          </cell>
          <cell r="G753" t="str">
            <v>八戸市</v>
          </cell>
          <cell r="I753" t="str">
            <v>北インター工業団地５－３－１８　テクノフロンティアD棟</v>
          </cell>
          <cell r="J753">
            <v>13</v>
          </cell>
        </row>
        <row r="754">
          <cell r="B754">
            <v>1006</v>
          </cell>
          <cell r="C754">
            <v>414</v>
          </cell>
          <cell r="E754">
            <v>23</v>
          </cell>
          <cell r="F754" t="str">
            <v>青森県</v>
          </cell>
          <cell r="G754" t="str">
            <v>八戸市</v>
          </cell>
          <cell r="I754" t="str">
            <v>北インター工業団地５－３－２０</v>
          </cell>
          <cell r="J754">
            <v>13</v>
          </cell>
        </row>
        <row r="755">
          <cell r="B755">
            <v>1007</v>
          </cell>
          <cell r="C755">
            <v>414</v>
          </cell>
          <cell r="D755">
            <v>2</v>
          </cell>
          <cell r="E755">
            <v>28</v>
          </cell>
          <cell r="F755" t="str">
            <v>青森県</v>
          </cell>
          <cell r="G755" t="str">
            <v>八戸市</v>
          </cell>
          <cell r="I755" t="str">
            <v>北インター工業団地６－１－１６</v>
          </cell>
          <cell r="J755">
            <v>13</v>
          </cell>
        </row>
        <row r="756">
          <cell r="B756">
            <v>1008</v>
          </cell>
          <cell r="C756">
            <v>418</v>
          </cell>
          <cell r="E756">
            <v>22</v>
          </cell>
          <cell r="F756" t="str">
            <v>青森県</v>
          </cell>
          <cell r="G756" t="str">
            <v>八戸市</v>
          </cell>
          <cell r="I756" t="str">
            <v>市川町桔梗野上１９－８２</v>
          </cell>
          <cell r="J756">
            <v>13</v>
          </cell>
        </row>
        <row r="757">
          <cell r="B757">
            <v>1009</v>
          </cell>
          <cell r="C757">
            <v>425</v>
          </cell>
          <cell r="E757">
            <v>2</v>
          </cell>
          <cell r="F757" t="str">
            <v>青森県</v>
          </cell>
          <cell r="G757" t="str">
            <v>八戸市</v>
          </cell>
          <cell r="I757" t="str">
            <v>市川町桔梗野工業団地２－１１－２５</v>
          </cell>
          <cell r="J757">
            <v>13</v>
          </cell>
        </row>
        <row r="758">
          <cell r="B758">
            <v>1010</v>
          </cell>
          <cell r="C758">
            <v>441</v>
          </cell>
          <cell r="D758">
            <v>3</v>
          </cell>
          <cell r="E758">
            <v>1</v>
          </cell>
          <cell r="F758" t="str">
            <v>青森県</v>
          </cell>
          <cell r="G758" t="str">
            <v>八戸市</v>
          </cell>
          <cell r="I758" t="str">
            <v>市川町市川６</v>
          </cell>
          <cell r="J758">
            <v>13</v>
          </cell>
        </row>
        <row r="759">
          <cell r="B759">
            <v>1011</v>
          </cell>
          <cell r="C759">
            <v>456</v>
          </cell>
          <cell r="E759">
            <v>3</v>
          </cell>
          <cell r="F759" t="str">
            <v>青森県</v>
          </cell>
          <cell r="G759" t="str">
            <v>八戸市</v>
          </cell>
          <cell r="I759" t="str">
            <v>鮫町小長根２８</v>
          </cell>
          <cell r="J759">
            <v>9</v>
          </cell>
        </row>
        <row r="760">
          <cell r="B760">
            <v>1012</v>
          </cell>
          <cell r="C760">
            <v>458</v>
          </cell>
          <cell r="E760">
            <v>1</v>
          </cell>
          <cell r="F760" t="str">
            <v>青森県</v>
          </cell>
          <cell r="G760" t="str">
            <v>八戸市</v>
          </cell>
          <cell r="I760" t="str">
            <v>鮫町大開１２－３</v>
          </cell>
          <cell r="J760">
            <v>9</v>
          </cell>
        </row>
        <row r="761">
          <cell r="B761">
            <v>1013</v>
          </cell>
          <cell r="C761">
            <v>463</v>
          </cell>
          <cell r="E761">
            <v>3</v>
          </cell>
          <cell r="F761" t="str">
            <v>青森県</v>
          </cell>
          <cell r="G761" t="str">
            <v>八戸市</v>
          </cell>
          <cell r="I761" t="str">
            <v>南類家２－２５－１９</v>
          </cell>
          <cell r="J761">
            <v>5</v>
          </cell>
        </row>
        <row r="762">
          <cell r="B762">
            <v>1014</v>
          </cell>
          <cell r="C762">
            <v>472</v>
          </cell>
          <cell r="E762">
            <v>2</v>
          </cell>
          <cell r="F762" t="str">
            <v>青森県</v>
          </cell>
          <cell r="G762" t="str">
            <v>八戸市</v>
          </cell>
          <cell r="I762" t="str">
            <v>南郷区島守砂篭２９－１</v>
          </cell>
          <cell r="J762">
            <v>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P105"/>
  <sheetViews>
    <sheetView zoomScale="80" zoomScaleNormal="80" zoomScalePageLayoutView="0" workbookViewId="0" topLeftCell="E1">
      <selection activeCell="P16" sqref="P16"/>
    </sheetView>
  </sheetViews>
  <sheetFormatPr defaultColWidth="9.00390625" defaultRowHeight="13.5"/>
  <cols>
    <col min="1" max="1" width="3.50390625" style="15" customWidth="1"/>
    <col min="2" max="2" width="11.25390625" style="2" customWidth="1"/>
    <col min="3" max="3" width="5.25390625" style="2" customWidth="1"/>
    <col min="4" max="4" width="4.625" style="3" customWidth="1"/>
    <col min="5" max="5" width="5.875" style="3" customWidth="1"/>
    <col min="6" max="6" width="6.375" style="3" customWidth="1"/>
    <col min="7" max="7" width="1.00390625" style="2" customWidth="1"/>
    <col min="8" max="8" width="6.25390625" style="32" customWidth="1"/>
    <col min="9" max="9" width="6.75390625" style="3" customWidth="1"/>
    <col min="10" max="10" width="6.125" style="3" customWidth="1"/>
    <col min="11" max="11" width="5.875" style="3" customWidth="1"/>
    <col min="12" max="12" width="1.12109375" style="2" customWidth="1"/>
    <col min="13" max="13" width="9.625" style="32" customWidth="1"/>
    <col min="14" max="14" width="9.625" style="3" customWidth="1"/>
    <col min="15" max="15" width="5.625" style="3" customWidth="1"/>
    <col min="16" max="16" width="6.375" style="3" customWidth="1"/>
    <col min="17" max="16384" width="9.00390625" style="212" customWidth="1"/>
  </cols>
  <sheetData>
    <row r="1" spans="1:16" s="210" customFormat="1" ht="22.5" customHeight="1">
      <c r="A1" s="219" t="s">
        <v>122</v>
      </c>
      <c r="B1" s="195"/>
      <c r="C1" s="196"/>
      <c r="D1" s="197"/>
      <c r="E1" s="197"/>
      <c r="F1" s="197"/>
      <c r="G1" s="196"/>
      <c r="H1" s="198"/>
      <c r="I1" s="197"/>
      <c r="J1" s="197"/>
      <c r="K1" s="197"/>
      <c r="L1" s="196"/>
      <c r="M1" s="198"/>
      <c r="N1" s="197"/>
      <c r="O1" s="197"/>
      <c r="P1" s="197"/>
    </row>
    <row r="2" spans="1:2" ht="22.5" customHeight="1">
      <c r="A2" s="184" t="s">
        <v>208</v>
      </c>
      <c r="B2" s="1"/>
    </row>
    <row r="3" spans="1:16" s="213" customFormat="1" ht="23.25" customHeight="1">
      <c r="A3" s="674" t="s">
        <v>11</v>
      </c>
      <c r="B3" s="675"/>
      <c r="C3" s="680" t="s">
        <v>182</v>
      </c>
      <c r="D3" s="680"/>
      <c r="E3" s="680"/>
      <c r="F3" s="680"/>
      <c r="G3" s="286"/>
      <c r="H3" s="680" t="s">
        <v>43</v>
      </c>
      <c r="I3" s="680"/>
      <c r="J3" s="680"/>
      <c r="K3" s="680"/>
      <c r="L3" s="286"/>
      <c r="M3" s="680" t="s">
        <v>184</v>
      </c>
      <c r="N3" s="680"/>
      <c r="O3" s="680"/>
      <c r="P3" s="680"/>
    </row>
    <row r="4" spans="1:16" s="213" customFormat="1" ht="23.25" customHeight="1">
      <c r="A4" s="676"/>
      <c r="B4" s="677"/>
      <c r="C4" s="555" t="s">
        <v>270</v>
      </c>
      <c r="D4" s="681" t="s">
        <v>360</v>
      </c>
      <c r="E4" s="682"/>
      <c r="F4" s="682"/>
      <c r="G4" s="180"/>
      <c r="H4" s="555" t="s">
        <v>270</v>
      </c>
      <c r="I4" s="681" t="s">
        <v>360</v>
      </c>
      <c r="J4" s="682"/>
      <c r="K4" s="682"/>
      <c r="L4" s="180"/>
      <c r="M4" s="555" t="s">
        <v>270</v>
      </c>
      <c r="N4" s="681" t="s">
        <v>360</v>
      </c>
      <c r="O4" s="682"/>
      <c r="P4" s="682"/>
    </row>
    <row r="5" spans="1:16" s="213" customFormat="1" ht="25.5" customHeight="1">
      <c r="A5" s="678"/>
      <c r="B5" s="679"/>
      <c r="C5" s="534" t="s">
        <v>9</v>
      </c>
      <c r="D5" s="41" t="s">
        <v>9</v>
      </c>
      <c r="E5" s="556" t="s">
        <v>10</v>
      </c>
      <c r="F5" s="179" t="s">
        <v>21</v>
      </c>
      <c r="G5" s="33"/>
      <c r="H5" s="42" t="s">
        <v>9</v>
      </c>
      <c r="I5" s="42" t="s">
        <v>9</v>
      </c>
      <c r="J5" s="40" t="s">
        <v>10</v>
      </c>
      <c r="K5" s="179" t="s">
        <v>20</v>
      </c>
      <c r="L5" s="33"/>
      <c r="M5" s="42" t="s">
        <v>9</v>
      </c>
      <c r="N5" s="42" t="s">
        <v>9</v>
      </c>
      <c r="O5" s="40" t="s">
        <v>10</v>
      </c>
      <c r="P5" s="179" t="s">
        <v>21</v>
      </c>
    </row>
    <row r="6" spans="1:16" s="214" customFormat="1" ht="24.75" customHeight="1">
      <c r="A6" s="74"/>
      <c r="B6" s="75"/>
      <c r="C6" s="77"/>
      <c r="D6" s="77"/>
      <c r="E6" s="77" t="s">
        <v>126</v>
      </c>
      <c r="F6" s="73" t="s">
        <v>126</v>
      </c>
      <c r="G6" s="76"/>
      <c r="H6" s="78" t="s">
        <v>15</v>
      </c>
      <c r="I6" s="78" t="s">
        <v>15</v>
      </c>
      <c r="J6" s="77" t="s">
        <v>126</v>
      </c>
      <c r="K6" s="73" t="s">
        <v>126</v>
      </c>
      <c r="L6" s="76"/>
      <c r="M6" s="78" t="s">
        <v>16</v>
      </c>
      <c r="N6" s="78" t="s">
        <v>16</v>
      </c>
      <c r="O6" s="77" t="s">
        <v>126</v>
      </c>
      <c r="P6" s="73" t="s">
        <v>126</v>
      </c>
    </row>
    <row r="7" spans="1:16" s="213" customFormat="1" ht="24.75" customHeight="1">
      <c r="A7" s="59"/>
      <c r="B7" s="669" t="s">
        <v>17</v>
      </c>
      <c r="C7" s="612">
        <v>353</v>
      </c>
      <c r="D7" s="612">
        <v>352</v>
      </c>
      <c r="E7" s="260">
        <v>100</v>
      </c>
      <c r="F7" s="607">
        <v>-0.3</v>
      </c>
      <c r="G7" s="636"/>
      <c r="H7" s="637">
        <v>13690</v>
      </c>
      <c r="I7" s="638">
        <v>13954</v>
      </c>
      <c r="J7" s="260">
        <v>100</v>
      </c>
      <c r="K7" s="605">
        <v>1.9</v>
      </c>
      <c r="L7" s="636"/>
      <c r="M7" s="637">
        <v>50365118</v>
      </c>
      <c r="N7" s="612">
        <v>51904031</v>
      </c>
      <c r="O7" s="260">
        <v>100</v>
      </c>
      <c r="P7" s="605">
        <v>3.1</v>
      </c>
    </row>
    <row r="8" spans="1:16" s="213" customFormat="1" ht="24.75" customHeight="1">
      <c r="A8" s="59">
        <v>9</v>
      </c>
      <c r="B8" s="669" t="s">
        <v>318</v>
      </c>
      <c r="C8" s="224">
        <v>109</v>
      </c>
      <c r="D8" s="224">
        <v>113</v>
      </c>
      <c r="E8" s="260">
        <v>32.1</v>
      </c>
      <c r="F8" s="261">
        <v>3.7</v>
      </c>
      <c r="G8" s="53"/>
      <c r="H8" s="630">
        <v>5068</v>
      </c>
      <c r="I8" s="258">
        <v>5160</v>
      </c>
      <c r="J8" s="260">
        <v>37</v>
      </c>
      <c r="K8" s="261">
        <v>1.8</v>
      </c>
      <c r="L8" s="53"/>
      <c r="M8" s="630">
        <v>9350821</v>
      </c>
      <c r="N8" s="258">
        <v>9325454</v>
      </c>
      <c r="O8" s="260">
        <v>18</v>
      </c>
      <c r="P8" s="608">
        <v>-0.3</v>
      </c>
    </row>
    <row r="9" spans="1:16" s="213" customFormat="1" ht="24.75" customHeight="1">
      <c r="A9" s="59">
        <v>10</v>
      </c>
      <c r="B9" s="669" t="s">
        <v>319</v>
      </c>
      <c r="C9" s="224">
        <v>19</v>
      </c>
      <c r="D9" s="224">
        <v>20</v>
      </c>
      <c r="E9" s="260">
        <v>5.7</v>
      </c>
      <c r="F9" s="261">
        <v>5.3</v>
      </c>
      <c r="G9" s="53"/>
      <c r="H9" s="630">
        <v>355</v>
      </c>
      <c r="I9" s="258">
        <v>396</v>
      </c>
      <c r="J9" s="260">
        <v>2.8</v>
      </c>
      <c r="K9" s="261">
        <v>11.5</v>
      </c>
      <c r="L9" s="53"/>
      <c r="M9" s="630">
        <v>7642204</v>
      </c>
      <c r="N9" s="258">
        <v>6510077</v>
      </c>
      <c r="O9" s="260">
        <v>12.5</v>
      </c>
      <c r="P9" s="608">
        <v>-14.8</v>
      </c>
    </row>
    <row r="10" spans="1:16" s="213" customFormat="1" ht="24.75" customHeight="1">
      <c r="A10" s="59">
        <v>11</v>
      </c>
      <c r="B10" s="669" t="s">
        <v>320</v>
      </c>
      <c r="C10" s="224">
        <v>15</v>
      </c>
      <c r="D10" s="224">
        <v>15</v>
      </c>
      <c r="E10" s="260">
        <v>4.3</v>
      </c>
      <c r="F10" s="261" t="s">
        <v>395</v>
      </c>
      <c r="G10" s="53"/>
      <c r="H10" s="630">
        <v>236</v>
      </c>
      <c r="I10" s="258">
        <v>242</v>
      </c>
      <c r="J10" s="260">
        <v>1.7</v>
      </c>
      <c r="K10" s="261">
        <v>2.5</v>
      </c>
      <c r="L10" s="53"/>
      <c r="M10" s="630">
        <v>78089</v>
      </c>
      <c r="N10" s="258">
        <v>77840</v>
      </c>
      <c r="O10" s="260">
        <v>0.1</v>
      </c>
      <c r="P10" s="608">
        <v>-0.3</v>
      </c>
    </row>
    <row r="11" spans="1:16" s="213" customFormat="1" ht="24.75" customHeight="1">
      <c r="A11" s="59">
        <v>12</v>
      </c>
      <c r="B11" s="669" t="s">
        <v>321</v>
      </c>
      <c r="C11" s="224">
        <v>10</v>
      </c>
      <c r="D11" s="224">
        <v>9</v>
      </c>
      <c r="E11" s="260">
        <v>2.6</v>
      </c>
      <c r="F11" s="608">
        <v>-10</v>
      </c>
      <c r="G11" s="53"/>
      <c r="H11" s="630">
        <v>111</v>
      </c>
      <c r="I11" s="258">
        <v>108</v>
      </c>
      <c r="J11" s="260">
        <v>0.8</v>
      </c>
      <c r="K11" s="608">
        <v>-2.7</v>
      </c>
      <c r="L11" s="53"/>
      <c r="M11" s="630">
        <v>495975</v>
      </c>
      <c r="N11" s="258">
        <v>451208</v>
      </c>
      <c r="O11" s="260">
        <v>0.9</v>
      </c>
      <c r="P11" s="608">
        <v>-9</v>
      </c>
    </row>
    <row r="12" spans="1:16" s="213" customFormat="1" ht="24.75" customHeight="1">
      <c r="A12" s="68">
        <v>13</v>
      </c>
      <c r="B12" s="670" t="s">
        <v>322</v>
      </c>
      <c r="C12" s="224">
        <v>9</v>
      </c>
      <c r="D12" s="224">
        <v>7</v>
      </c>
      <c r="E12" s="260">
        <v>2</v>
      </c>
      <c r="F12" s="608">
        <v>-22.2</v>
      </c>
      <c r="G12" s="53"/>
      <c r="H12" s="630">
        <v>91</v>
      </c>
      <c r="I12" s="258">
        <v>86</v>
      </c>
      <c r="J12" s="260">
        <v>0.6</v>
      </c>
      <c r="K12" s="608">
        <v>-5.5</v>
      </c>
      <c r="L12" s="53"/>
      <c r="M12" s="630">
        <v>77855</v>
      </c>
      <c r="N12" s="258">
        <v>68285</v>
      </c>
      <c r="O12" s="260">
        <v>0.1</v>
      </c>
      <c r="P12" s="608">
        <v>-12.3</v>
      </c>
    </row>
    <row r="13" spans="1:16" s="213" customFormat="1" ht="24.75" customHeight="1">
      <c r="A13" s="68">
        <v>14</v>
      </c>
      <c r="B13" s="670" t="s">
        <v>323</v>
      </c>
      <c r="C13" s="224">
        <v>6</v>
      </c>
      <c r="D13" s="224">
        <v>6</v>
      </c>
      <c r="E13" s="260">
        <v>1.7</v>
      </c>
      <c r="F13" s="261" t="s">
        <v>395</v>
      </c>
      <c r="G13" s="53"/>
      <c r="H13" s="630">
        <v>1398</v>
      </c>
      <c r="I13" s="258">
        <v>1159</v>
      </c>
      <c r="J13" s="260">
        <v>8.3</v>
      </c>
      <c r="K13" s="608">
        <v>-17.1</v>
      </c>
      <c r="L13" s="53"/>
      <c r="M13" s="630">
        <v>10177496</v>
      </c>
      <c r="N13" s="258">
        <v>9819991</v>
      </c>
      <c r="O13" s="260">
        <v>18.9</v>
      </c>
      <c r="P13" s="608">
        <v>-3.5</v>
      </c>
    </row>
    <row r="14" spans="1:16" s="213" customFormat="1" ht="24.75" customHeight="1">
      <c r="A14" s="68">
        <v>15</v>
      </c>
      <c r="B14" s="670" t="s">
        <v>37</v>
      </c>
      <c r="C14" s="224">
        <v>25</v>
      </c>
      <c r="D14" s="224">
        <v>23</v>
      </c>
      <c r="E14" s="260">
        <v>6.5</v>
      </c>
      <c r="F14" s="608">
        <v>-8</v>
      </c>
      <c r="G14" s="53"/>
      <c r="H14" s="630">
        <v>327</v>
      </c>
      <c r="I14" s="258">
        <v>312</v>
      </c>
      <c r="J14" s="260">
        <v>2.2</v>
      </c>
      <c r="K14" s="608">
        <v>-4.6</v>
      </c>
      <c r="L14" s="53"/>
      <c r="M14" s="630">
        <v>307819</v>
      </c>
      <c r="N14" s="258">
        <v>308205</v>
      </c>
      <c r="O14" s="260">
        <v>0.6</v>
      </c>
      <c r="P14" s="261">
        <v>0.1</v>
      </c>
    </row>
    <row r="15" spans="1:16" s="213" customFormat="1" ht="24.75" customHeight="1">
      <c r="A15" s="68">
        <v>16</v>
      </c>
      <c r="B15" s="670" t="s">
        <v>324</v>
      </c>
      <c r="C15" s="224">
        <v>8</v>
      </c>
      <c r="D15" s="224">
        <v>9</v>
      </c>
      <c r="E15" s="260">
        <v>2.6</v>
      </c>
      <c r="F15" s="261">
        <v>12.5</v>
      </c>
      <c r="G15" s="53"/>
      <c r="H15" s="630">
        <v>333</v>
      </c>
      <c r="I15" s="258">
        <v>351</v>
      </c>
      <c r="J15" s="260">
        <v>2.5</v>
      </c>
      <c r="K15" s="261">
        <v>5.4</v>
      </c>
      <c r="L15" s="53"/>
      <c r="M15" s="630">
        <v>960515</v>
      </c>
      <c r="N15" s="258">
        <v>1065246</v>
      </c>
      <c r="O15" s="260">
        <v>2.1</v>
      </c>
      <c r="P15" s="261">
        <v>10.9</v>
      </c>
    </row>
    <row r="16" spans="1:16" s="213" customFormat="1" ht="24.75" customHeight="1">
      <c r="A16" s="68">
        <v>17</v>
      </c>
      <c r="B16" s="670" t="s">
        <v>325</v>
      </c>
      <c r="C16" s="224">
        <v>2</v>
      </c>
      <c r="D16" s="224">
        <v>3</v>
      </c>
      <c r="E16" s="260">
        <v>0.9</v>
      </c>
      <c r="F16" s="261">
        <v>50</v>
      </c>
      <c r="G16" s="53"/>
      <c r="H16" s="630">
        <v>12</v>
      </c>
      <c r="I16" s="258">
        <v>23</v>
      </c>
      <c r="J16" s="260">
        <v>0.2</v>
      </c>
      <c r="K16" s="261">
        <v>91.7</v>
      </c>
      <c r="L16" s="53"/>
      <c r="M16" s="632" t="s">
        <v>397</v>
      </c>
      <c r="N16" s="632" t="s">
        <v>397</v>
      </c>
      <c r="O16" s="632" t="s">
        <v>397</v>
      </c>
      <c r="P16" s="667" t="s">
        <v>397</v>
      </c>
    </row>
    <row r="17" spans="1:16" s="213" customFormat="1" ht="24.75" customHeight="1">
      <c r="A17" s="68">
        <v>18</v>
      </c>
      <c r="B17" s="670" t="s">
        <v>326</v>
      </c>
      <c r="C17" s="224">
        <v>5</v>
      </c>
      <c r="D17" s="224">
        <v>4</v>
      </c>
      <c r="E17" s="260">
        <v>1.1</v>
      </c>
      <c r="F17" s="608">
        <v>-20</v>
      </c>
      <c r="G17" s="53"/>
      <c r="H17" s="630">
        <v>163</v>
      </c>
      <c r="I17" s="258">
        <v>122</v>
      </c>
      <c r="J17" s="260">
        <v>0.9</v>
      </c>
      <c r="K17" s="608">
        <v>-25.2</v>
      </c>
      <c r="L17" s="53"/>
      <c r="M17" s="630">
        <v>605314</v>
      </c>
      <c r="N17" s="258">
        <v>387435</v>
      </c>
      <c r="O17" s="260">
        <v>0.7</v>
      </c>
      <c r="P17" s="608">
        <v>-36</v>
      </c>
    </row>
    <row r="18" spans="1:16" s="213" customFormat="1" ht="24.75" customHeight="1">
      <c r="A18" s="68">
        <v>19</v>
      </c>
      <c r="B18" s="670" t="s">
        <v>327</v>
      </c>
      <c r="C18" s="224">
        <v>2</v>
      </c>
      <c r="D18" s="224">
        <v>2</v>
      </c>
      <c r="E18" s="260">
        <v>0.6</v>
      </c>
      <c r="F18" s="261" t="s">
        <v>395</v>
      </c>
      <c r="G18" s="53"/>
      <c r="H18" s="630">
        <v>10</v>
      </c>
      <c r="I18" s="258">
        <v>10</v>
      </c>
      <c r="J18" s="260">
        <v>0.1</v>
      </c>
      <c r="K18" s="261" t="s">
        <v>395</v>
      </c>
      <c r="L18" s="53"/>
      <c r="M18" s="632" t="s">
        <v>397</v>
      </c>
      <c r="N18" s="632" t="s">
        <v>397</v>
      </c>
      <c r="O18" s="632" t="s">
        <v>397</v>
      </c>
      <c r="P18" s="667" t="s">
        <v>397</v>
      </c>
    </row>
    <row r="19" spans="1:16" s="213" customFormat="1" ht="24.75" customHeight="1">
      <c r="A19" s="68">
        <v>20</v>
      </c>
      <c r="B19" s="670" t="s">
        <v>328</v>
      </c>
      <c r="C19" s="224" t="s">
        <v>395</v>
      </c>
      <c r="D19" s="224" t="s">
        <v>395</v>
      </c>
      <c r="E19" s="260" t="s">
        <v>395</v>
      </c>
      <c r="F19" s="261" t="s">
        <v>395</v>
      </c>
      <c r="G19" s="53"/>
      <c r="H19" s="630" t="s">
        <v>395</v>
      </c>
      <c r="I19" s="258" t="s">
        <v>395</v>
      </c>
      <c r="J19" s="260" t="s">
        <v>395</v>
      </c>
      <c r="K19" s="261" t="s">
        <v>395</v>
      </c>
      <c r="L19" s="53"/>
      <c r="M19" s="630" t="s">
        <v>395</v>
      </c>
      <c r="N19" s="258" t="s">
        <v>395</v>
      </c>
      <c r="O19" s="260" t="s">
        <v>395</v>
      </c>
      <c r="P19" s="261" t="s">
        <v>395</v>
      </c>
    </row>
    <row r="20" spans="1:16" s="213" customFormat="1" ht="24.75" customHeight="1">
      <c r="A20" s="68">
        <v>21</v>
      </c>
      <c r="B20" s="670" t="s">
        <v>329</v>
      </c>
      <c r="C20" s="224">
        <v>17</v>
      </c>
      <c r="D20" s="224">
        <v>17</v>
      </c>
      <c r="E20" s="260">
        <v>4.8</v>
      </c>
      <c r="F20" s="261" t="s">
        <v>395</v>
      </c>
      <c r="G20" s="53"/>
      <c r="H20" s="630">
        <v>354</v>
      </c>
      <c r="I20" s="258">
        <v>361</v>
      </c>
      <c r="J20" s="643">
        <v>2.6</v>
      </c>
      <c r="K20" s="261">
        <v>2</v>
      </c>
      <c r="L20" s="53"/>
      <c r="M20" s="630">
        <v>1399718</v>
      </c>
      <c r="N20" s="630">
        <v>1502230</v>
      </c>
      <c r="O20" s="260">
        <v>2.9</v>
      </c>
      <c r="P20" s="261">
        <v>7.3</v>
      </c>
    </row>
    <row r="21" spans="1:16" s="213" customFormat="1" ht="24.75" customHeight="1">
      <c r="A21" s="68">
        <v>22</v>
      </c>
      <c r="B21" s="670" t="s">
        <v>299</v>
      </c>
      <c r="C21" s="224">
        <v>17</v>
      </c>
      <c r="D21" s="224">
        <v>15</v>
      </c>
      <c r="E21" s="260">
        <v>4.3</v>
      </c>
      <c r="F21" s="608">
        <v>-11.8</v>
      </c>
      <c r="G21" s="53"/>
      <c r="H21" s="630">
        <v>1115</v>
      </c>
      <c r="I21" s="258">
        <v>1282</v>
      </c>
      <c r="J21" s="260">
        <v>9.2</v>
      </c>
      <c r="K21" s="261">
        <v>15</v>
      </c>
      <c r="L21" s="53"/>
      <c r="M21" s="630">
        <v>7673503</v>
      </c>
      <c r="N21" s="258">
        <v>10052077</v>
      </c>
      <c r="O21" s="260">
        <v>19.4</v>
      </c>
      <c r="P21" s="261">
        <v>31</v>
      </c>
    </row>
    <row r="22" spans="1:16" s="213" customFormat="1" ht="24.75" customHeight="1">
      <c r="A22" s="68">
        <v>23</v>
      </c>
      <c r="B22" s="670" t="s">
        <v>330</v>
      </c>
      <c r="C22" s="224">
        <v>6</v>
      </c>
      <c r="D22" s="224">
        <v>7</v>
      </c>
      <c r="E22" s="260">
        <v>2</v>
      </c>
      <c r="F22" s="261">
        <v>16.7</v>
      </c>
      <c r="G22" s="53"/>
      <c r="H22" s="630">
        <v>607</v>
      </c>
      <c r="I22" s="258">
        <v>821</v>
      </c>
      <c r="J22" s="260">
        <v>5.9</v>
      </c>
      <c r="K22" s="261">
        <v>35.3</v>
      </c>
      <c r="L22" s="53"/>
      <c r="M22" s="630">
        <v>1939101</v>
      </c>
      <c r="N22" s="258">
        <v>2692449</v>
      </c>
      <c r="O22" s="260">
        <v>5.2</v>
      </c>
      <c r="P22" s="261">
        <v>38.9</v>
      </c>
    </row>
    <row r="23" spans="1:16" s="213" customFormat="1" ht="24.75" customHeight="1">
      <c r="A23" s="68">
        <v>24</v>
      </c>
      <c r="B23" s="670" t="s">
        <v>331</v>
      </c>
      <c r="C23" s="224">
        <v>42</v>
      </c>
      <c r="D23" s="224">
        <v>42</v>
      </c>
      <c r="E23" s="260">
        <v>11.9</v>
      </c>
      <c r="F23" s="261" t="s">
        <v>395</v>
      </c>
      <c r="G23" s="53"/>
      <c r="H23" s="630">
        <v>960</v>
      </c>
      <c r="I23" s="258">
        <v>805</v>
      </c>
      <c r="J23" s="260">
        <v>5.8</v>
      </c>
      <c r="K23" s="608">
        <v>-16.1</v>
      </c>
      <c r="L23" s="53"/>
      <c r="M23" s="630">
        <v>1821553</v>
      </c>
      <c r="N23" s="258">
        <v>1142895</v>
      </c>
      <c r="O23" s="260">
        <v>2.2</v>
      </c>
      <c r="P23" s="608">
        <v>-37.3</v>
      </c>
    </row>
    <row r="24" spans="1:16" s="213" customFormat="1" ht="24.75" customHeight="1">
      <c r="A24" s="68">
        <v>25</v>
      </c>
      <c r="B24" s="670" t="s">
        <v>332</v>
      </c>
      <c r="C24" s="224">
        <v>9</v>
      </c>
      <c r="D24" s="224">
        <v>8</v>
      </c>
      <c r="E24" s="260">
        <v>2.3</v>
      </c>
      <c r="F24" s="608">
        <v>-11.1</v>
      </c>
      <c r="G24" s="53"/>
      <c r="H24" s="630">
        <v>113</v>
      </c>
      <c r="I24" s="258">
        <v>82</v>
      </c>
      <c r="J24" s="260">
        <v>0.6</v>
      </c>
      <c r="K24" s="608">
        <v>-27.4</v>
      </c>
      <c r="L24" s="53"/>
      <c r="M24" s="630">
        <v>156265</v>
      </c>
      <c r="N24" s="258">
        <v>148468</v>
      </c>
      <c r="O24" s="260">
        <v>0.3</v>
      </c>
      <c r="P24" s="608">
        <v>-5</v>
      </c>
    </row>
    <row r="25" spans="1:16" s="213" customFormat="1" ht="24.75" customHeight="1">
      <c r="A25" s="68">
        <v>26</v>
      </c>
      <c r="B25" s="670" t="s">
        <v>333</v>
      </c>
      <c r="C25" s="224">
        <v>16</v>
      </c>
      <c r="D25" s="224">
        <v>18</v>
      </c>
      <c r="E25" s="260">
        <v>5.1</v>
      </c>
      <c r="F25" s="261">
        <v>12.5</v>
      </c>
      <c r="G25" s="53"/>
      <c r="H25" s="630">
        <v>736</v>
      </c>
      <c r="I25" s="258">
        <v>952</v>
      </c>
      <c r="J25" s="260">
        <v>6.8</v>
      </c>
      <c r="K25" s="261">
        <v>29.3</v>
      </c>
      <c r="L25" s="53"/>
      <c r="M25" s="630">
        <v>2568130</v>
      </c>
      <c r="N25" s="258">
        <v>2309715</v>
      </c>
      <c r="O25" s="260">
        <v>4.4</v>
      </c>
      <c r="P25" s="608">
        <v>-10.1</v>
      </c>
    </row>
    <row r="26" spans="1:16" s="213" customFormat="1" ht="24.75" customHeight="1">
      <c r="A26" s="68">
        <v>27</v>
      </c>
      <c r="B26" s="670" t="s">
        <v>334</v>
      </c>
      <c r="C26" s="224" t="s">
        <v>395</v>
      </c>
      <c r="D26" s="224" t="s">
        <v>395</v>
      </c>
      <c r="E26" s="260" t="s">
        <v>395</v>
      </c>
      <c r="F26" s="261" t="s">
        <v>395</v>
      </c>
      <c r="G26" s="53"/>
      <c r="H26" s="630" t="s">
        <v>395</v>
      </c>
      <c r="I26" s="258" t="s">
        <v>395</v>
      </c>
      <c r="J26" s="260" t="s">
        <v>395</v>
      </c>
      <c r="K26" s="261" t="s">
        <v>395</v>
      </c>
      <c r="L26" s="53"/>
      <c r="M26" s="630" t="s">
        <v>395</v>
      </c>
      <c r="N26" s="258" t="s">
        <v>395</v>
      </c>
      <c r="O26" s="260" t="s">
        <v>395</v>
      </c>
      <c r="P26" s="261" t="s">
        <v>395</v>
      </c>
    </row>
    <row r="27" spans="1:16" s="213" customFormat="1" ht="24.75" customHeight="1">
      <c r="A27" s="68">
        <v>28</v>
      </c>
      <c r="B27" s="670" t="s">
        <v>335</v>
      </c>
      <c r="C27" s="224">
        <v>5</v>
      </c>
      <c r="D27" s="224">
        <v>6</v>
      </c>
      <c r="E27" s="260">
        <v>1.7</v>
      </c>
      <c r="F27" s="261">
        <v>20</v>
      </c>
      <c r="G27" s="53"/>
      <c r="H27" s="630">
        <v>538</v>
      </c>
      <c r="I27" s="258">
        <v>569</v>
      </c>
      <c r="J27" s="260">
        <v>4.1</v>
      </c>
      <c r="K27" s="261">
        <v>5.762081784386617</v>
      </c>
      <c r="L27" s="53"/>
      <c r="M27" s="632" t="s">
        <v>397</v>
      </c>
      <c r="N27" s="632" t="s">
        <v>397</v>
      </c>
      <c r="O27" s="632" t="s">
        <v>397</v>
      </c>
      <c r="P27" s="667" t="s">
        <v>397</v>
      </c>
    </row>
    <row r="28" spans="1:16" s="213" customFormat="1" ht="24.75" customHeight="1">
      <c r="A28" s="68">
        <v>29</v>
      </c>
      <c r="B28" s="670" t="s">
        <v>336</v>
      </c>
      <c r="C28" s="224">
        <v>8</v>
      </c>
      <c r="D28" s="224">
        <v>6</v>
      </c>
      <c r="E28" s="260">
        <v>1.7</v>
      </c>
      <c r="F28" s="608">
        <v>-25</v>
      </c>
      <c r="G28" s="53"/>
      <c r="H28" s="630">
        <v>243</v>
      </c>
      <c r="I28" s="258">
        <v>189</v>
      </c>
      <c r="J28" s="260">
        <v>1.4</v>
      </c>
      <c r="K28" s="608">
        <v>-22.2</v>
      </c>
      <c r="L28" s="53"/>
      <c r="M28" s="630">
        <v>533849</v>
      </c>
      <c r="N28" s="258">
        <v>750659</v>
      </c>
      <c r="O28" s="260">
        <v>1.4</v>
      </c>
      <c r="P28" s="261">
        <v>40.6</v>
      </c>
    </row>
    <row r="29" spans="1:16" s="213" customFormat="1" ht="24.75" customHeight="1">
      <c r="A29" s="68">
        <v>30</v>
      </c>
      <c r="B29" s="670" t="s">
        <v>337</v>
      </c>
      <c r="C29" s="224">
        <v>2</v>
      </c>
      <c r="D29" s="224">
        <v>2</v>
      </c>
      <c r="E29" s="260">
        <v>0.6</v>
      </c>
      <c r="F29" s="261" t="s">
        <v>396</v>
      </c>
      <c r="G29" s="53"/>
      <c r="H29" s="630">
        <v>162</v>
      </c>
      <c r="I29" s="258">
        <v>160</v>
      </c>
      <c r="J29" s="260">
        <v>1.1</v>
      </c>
      <c r="K29" s="608">
        <v>-1.2</v>
      </c>
      <c r="L29" s="53"/>
      <c r="M29" s="632" t="s">
        <v>397</v>
      </c>
      <c r="N29" s="632" t="s">
        <v>397</v>
      </c>
      <c r="O29" s="632" t="s">
        <v>397</v>
      </c>
      <c r="P29" s="667" t="s">
        <v>397</v>
      </c>
    </row>
    <row r="30" spans="1:16" s="213" customFormat="1" ht="24.75" customHeight="1">
      <c r="A30" s="68">
        <v>31</v>
      </c>
      <c r="B30" s="670" t="s">
        <v>338</v>
      </c>
      <c r="C30" s="224">
        <v>14</v>
      </c>
      <c r="D30" s="224">
        <v>13</v>
      </c>
      <c r="E30" s="260">
        <v>3.7</v>
      </c>
      <c r="F30" s="608">
        <v>-7.1</v>
      </c>
      <c r="G30" s="53"/>
      <c r="H30" s="630">
        <v>681</v>
      </c>
      <c r="I30" s="258">
        <v>694</v>
      </c>
      <c r="J30" s="260">
        <v>5</v>
      </c>
      <c r="K30" s="261">
        <v>1.9</v>
      </c>
      <c r="L30" s="53"/>
      <c r="M30" s="630">
        <v>3758491</v>
      </c>
      <c r="N30" s="258">
        <v>4094122</v>
      </c>
      <c r="O30" s="260">
        <v>7.9</v>
      </c>
      <c r="P30" s="261">
        <v>8.9</v>
      </c>
    </row>
    <row r="31" spans="1:16" s="213" customFormat="1" ht="24.75" customHeight="1">
      <c r="A31" s="69">
        <v>32</v>
      </c>
      <c r="B31" s="671" t="s">
        <v>339</v>
      </c>
      <c r="C31" s="226">
        <v>7</v>
      </c>
      <c r="D31" s="226">
        <v>7</v>
      </c>
      <c r="E31" s="262">
        <v>2</v>
      </c>
      <c r="F31" s="263" t="s">
        <v>396</v>
      </c>
      <c r="G31" s="53"/>
      <c r="H31" s="634">
        <v>77</v>
      </c>
      <c r="I31" s="264">
        <v>70</v>
      </c>
      <c r="J31" s="262">
        <v>0.5</v>
      </c>
      <c r="K31" s="610">
        <v>-9.1</v>
      </c>
      <c r="L31" s="53"/>
      <c r="M31" s="634">
        <v>70007</v>
      </c>
      <c r="N31" s="264">
        <v>55296</v>
      </c>
      <c r="O31" s="262">
        <v>0.1</v>
      </c>
      <c r="P31" s="610">
        <v>-21</v>
      </c>
    </row>
    <row r="32" spans="1:16" s="213" customFormat="1" ht="19.5" customHeight="1">
      <c r="A32" s="98" t="s">
        <v>22</v>
      </c>
      <c r="B32" s="50"/>
      <c r="C32" s="48"/>
      <c r="D32" s="49"/>
      <c r="E32" s="49"/>
      <c r="F32" s="49"/>
      <c r="G32" s="48"/>
      <c r="H32" s="57"/>
      <c r="I32" s="58"/>
      <c r="J32" s="58"/>
      <c r="K32" s="58"/>
      <c r="L32" s="48"/>
      <c r="M32" s="60"/>
      <c r="N32" s="58"/>
      <c r="O32" s="58"/>
      <c r="P32" s="58"/>
    </row>
    <row r="33" spans="2:16" s="102" customFormat="1" ht="11.25">
      <c r="B33" s="99"/>
      <c r="C33" s="99"/>
      <c r="D33" s="100"/>
      <c r="E33" s="100"/>
      <c r="F33" s="100"/>
      <c r="G33" s="99"/>
      <c r="H33" s="101"/>
      <c r="I33" s="100"/>
      <c r="J33" s="100"/>
      <c r="K33" s="100"/>
      <c r="L33" s="99"/>
      <c r="M33" s="101"/>
      <c r="N33" s="100"/>
      <c r="O33" s="100"/>
      <c r="P33" s="100"/>
    </row>
    <row r="34" spans="1:16" s="213" customFormat="1" ht="11.25">
      <c r="A34" s="59"/>
      <c r="B34" s="34"/>
      <c r="C34" s="33"/>
      <c r="D34" s="34"/>
      <c r="E34" s="34"/>
      <c r="F34" s="34"/>
      <c r="G34" s="33"/>
      <c r="H34" s="57"/>
      <c r="I34" s="34"/>
      <c r="J34" s="34"/>
      <c r="K34" s="34"/>
      <c r="L34" s="33"/>
      <c r="M34" s="35"/>
      <c r="N34" s="34"/>
      <c r="O34" s="34"/>
      <c r="P34" s="34"/>
    </row>
    <row r="35" spans="1:16" s="213" customFormat="1" ht="11.25">
      <c r="A35" s="59"/>
      <c r="B35" s="33"/>
      <c r="C35" s="33"/>
      <c r="D35" s="34"/>
      <c r="E35" s="34"/>
      <c r="F35" s="34"/>
      <c r="G35" s="33"/>
      <c r="H35" s="35"/>
      <c r="I35" s="34"/>
      <c r="J35" s="34"/>
      <c r="K35" s="34"/>
      <c r="L35" s="33"/>
      <c r="M35" s="35"/>
      <c r="N35" s="34"/>
      <c r="O35" s="34"/>
      <c r="P35" s="34"/>
    </row>
    <row r="36" spans="1:16" s="213" customFormat="1" ht="11.25">
      <c r="A36" s="59"/>
      <c r="B36" s="33"/>
      <c r="C36" s="33"/>
      <c r="D36" s="34"/>
      <c r="E36" s="34"/>
      <c r="F36" s="34"/>
      <c r="G36" s="33"/>
      <c r="H36" s="35"/>
      <c r="I36" s="34"/>
      <c r="J36" s="34"/>
      <c r="K36" s="34"/>
      <c r="L36" s="33"/>
      <c r="M36" s="35"/>
      <c r="N36" s="34"/>
      <c r="O36" s="34"/>
      <c r="P36" s="34"/>
    </row>
    <row r="37" spans="1:16" s="213" customFormat="1" ht="11.25">
      <c r="A37" s="59"/>
      <c r="B37" s="33"/>
      <c r="C37" s="33"/>
      <c r="D37" s="34"/>
      <c r="E37" s="34"/>
      <c r="F37" s="34"/>
      <c r="G37" s="33"/>
      <c r="H37" s="35"/>
      <c r="I37" s="34"/>
      <c r="J37" s="34"/>
      <c r="K37" s="34"/>
      <c r="L37" s="33"/>
      <c r="M37" s="35"/>
      <c r="N37" s="34"/>
      <c r="O37" s="34"/>
      <c r="P37" s="34"/>
    </row>
    <row r="38" spans="1:16" s="213" customFormat="1" ht="11.25">
      <c r="A38" s="59"/>
      <c r="B38" s="33"/>
      <c r="C38" s="33"/>
      <c r="D38" s="34"/>
      <c r="E38" s="34"/>
      <c r="F38" s="34"/>
      <c r="G38" s="33"/>
      <c r="H38" s="35"/>
      <c r="I38" s="34"/>
      <c r="J38" s="34"/>
      <c r="K38" s="34"/>
      <c r="L38" s="33"/>
      <c r="M38" s="35"/>
      <c r="N38" s="34"/>
      <c r="O38" s="34"/>
      <c r="P38" s="34"/>
    </row>
    <row r="39" spans="1:16" s="213" customFormat="1" ht="11.25">
      <c r="A39" s="59"/>
      <c r="B39" s="33"/>
      <c r="C39" s="33"/>
      <c r="D39" s="34"/>
      <c r="E39" s="34"/>
      <c r="F39" s="34"/>
      <c r="G39" s="33"/>
      <c r="H39" s="35"/>
      <c r="I39" s="34"/>
      <c r="J39" s="34"/>
      <c r="K39" s="34"/>
      <c r="L39" s="33"/>
      <c r="M39" s="35"/>
      <c r="N39" s="34"/>
      <c r="O39" s="34"/>
      <c r="P39" s="34"/>
    </row>
    <row r="40" spans="1:16" s="213" customFormat="1" ht="11.25">
      <c r="A40" s="59"/>
      <c r="B40" s="33"/>
      <c r="C40" s="33"/>
      <c r="D40" s="34"/>
      <c r="E40" s="34"/>
      <c r="F40" s="34"/>
      <c r="G40" s="33"/>
      <c r="H40" s="35"/>
      <c r="I40" s="34"/>
      <c r="J40" s="34"/>
      <c r="K40" s="34"/>
      <c r="L40" s="33"/>
      <c r="M40" s="35"/>
      <c r="N40" s="34"/>
      <c r="O40" s="34"/>
      <c r="P40" s="34"/>
    </row>
    <row r="41" spans="1:16" s="213" customFormat="1" ht="11.25">
      <c r="A41" s="59"/>
      <c r="B41" s="33"/>
      <c r="C41" s="33"/>
      <c r="D41" s="34"/>
      <c r="E41" s="34"/>
      <c r="F41" s="34"/>
      <c r="G41" s="33"/>
      <c r="H41" s="35"/>
      <c r="I41" s="34"/>
      <c r="J41" s="34"/>
      <c r="K41" s="34"/>
      <c r="L41" s="33"/>
      <c r="M41" s="35"/>
      <c r="N41" s="34"/>
      <c r="O41" s="34"/>
      <c r="P41" s="34"/>
    </row>
    <row r="42" spans="1:16" s="213" customFormat="1" ht="11.25">
      <c r="A42" s="59"/>
      <c r="B42" s="33"/>
      <c r="C42" s="33"/>
      <c r="D42" s="34"/>
      <c r="E42" s="34"/>
      <c r="F42" s="34"/>
      <c r="G42" s="33"/>
      <c r="H42" s="35"/>
      <c r="I42" s="34"/>
      <c r="J42" s="34"/>
      <c r="K42" s="34"/>
      <c r="L42" s="33"/>
      <c r="M42" s="35"/>
      <c r="N42" s="34"/>
      <c r="O42" s="34"/>
      <c r="P42" s="34"/>
    </row>
    <row r="43" spans="1:16" s="213" customFormat="1" ht="11.25">
      <c r="A43" s="59"/>
      <c r="B43" s="33"/>
      <c r="C43" s="33"/>
      <c r="D43" s="34"/>
      <c r="E43" s="34"/>
      <c r="F43" s="34"/>
      <c r="G43" s="33"/>
      <c r="H43" s="35"/>
      <c r="I43" s="34"/>
      <c r="J43" s="34"/>
      <c r="K43" s="34"/>
      <c r="L43" s="33"/>
      <c r="M43" s="35"/>
      <c r="N43" s="34"/>
      <c r="O43" s="34"/>
      <c r="P43" s="34"/>
    </row>
    <row r="44" spans="1:16" s="213" customFormat="1" ht="11.25">
      <c r="A44" s="59"/>
      <c r="B44" s="33"/>
      <c r="C44" s="33"/>
      <c r="D44" s="34"/>
      <c r="E44" s="34"/>
      <c r="F44" s="34"/>
      <c r="G44" s="33"/>
      <c r="H44" s="35"/>
      <c r="I44" s="34"/>
      <c r="J44" s="34"/>
      <c r="K44" s="34"/>
      <c r="L44" s="33"/>
      <c r="M44" s="35"/>
      <c r="N44" s="34"/>
      <c r="O44" s="34"/>
      <c r="P44" s="34"/>
    </row>
    <row r="45" spans="1:16" s="213" customFormat="1" ht="11.25">
      <c r="A45" s="59"/>
      <c r="B45" s="33"/>
      <c r="C45" s="33"/>
      <c r="D45" s="34"/>
      <c r="E45" s="34"/>
      <c r="F45" s="34"/>
      <c r="G45" s="33"/>
      <c r="H45" s="35"/>
      <c r="I45" s="34"/>
      <c r="J45" s="34"/>
      <c r="K45" s="34"/>
      <c r="L45" s="33"/>
      <c r="M45" s="35"/>
      <c r="N45" s="34"/>
      <c r="O45" s="34"/>
      <c r="P45" s="34"/>
    </row>
    <row r="46" spans="1:16" s="213" customFormat="1" ht="11.25">
      <c r="A46" s="59"/>
      <c r="B46" s="33"/>
      <c r="C46" s="33"/>
      <c r="D46" s="34"/>
      <c r="E46" s="34"/>
      <c r="F46" s="34"/>
      <c r="G46" s="33"/>
      <c r="H46" s="35"/>
      <c r="I46" s="34"/>
      <c r="J46" s="34"/>
      <c r="K46" s="34"/>
      <c r="L46" s="33"/>
      <c r="M46" s="35"/>
      <c r="N46" s="34"/>
      <c r="O46" s="34"/>
      <c r="P46" s="34"/>
    </row>
    <row r="47" spans="1:16" s="213" customFormat="1" ht="11.25">
      <c r="A47" s="59"/>
      <c r="B47" s="33"/>
      <c r="C47" s="33"/>
      <c r="D47" s="34"/>
      <c r="E47" s="34"/>
      <c r="F47" s="34"/>
      <c r="G47" s="33"/>
      <c r="H47" s="35"/>
      <c r="I47" s="34"/>
      <c r="J47" s="34"/>
      <c r="K47" s="34"/>
      <c r="L47" s="33"/>
      <c r="M47" s="35"/>
      <c r="N47" s="34"/>
      <c r="O47" s="34"/>
      <c r="P47" s="34"/>
    </row>
    <row r="48" spans="1:16" s="213" customFormat="1" ht="11.25">
      <c r="A48" s="59"/>
      <c r="B48" s="33"/>
      <c r="C48" s="33"/>
      <c r="D48" s="34"/>
      <c r="E48" s="34"/>
      <c r="F48" s="34"/>
      <c r="G48" s="33"/>
      <c r="H48" s="35"/>
      <c r="I48" s="34"/>
      <c r="J48" s="34"/>
      <c r="K48" s="34"/>
      <c r="L48" s="33"/>
      <c r="M48" s="35"/>
      <c r="N48" s="34"/>
      <c r="O48" s="34"/>
      <c r="P48" s="34"/>
    </row>
    <row r="49" spans="1:16" s="213" customFormat="1" ht="11.25">
      <c r="A49" s="59"/>
      <c r="B49" s="33"/>
      <c r="C49" s="33"/>
      <c r="D49" s="34"/>
      <c r="E49" s="34"/>
      <c r="F49" s="34"/>
      <c r="G49" s="33"/>
      <c r="H49" s="35"/>
      <c r="I49" s="34"/>
      <c r="J49" s="34"/>
      <c r="K49" s="34"/>
      <c r="L49" s="33"/>
      <c r="M49" s="35"/>
      <c r="N49" s="34"/>
      <c r="O49" s="34"/>
      <c r="P49" s="34"/>
    </row>
    <row r="50" spans="1:16" s="213" customFormat="1" ht="11.25">
      <c r="A50" s="59"/>
      <c r="B50" s="33"/>
      <c r="C50" s="33"/>
      <c r="D50" s="34"/>
      <c r="E50" s="34"/>
      <c r="F50" s="34"/>
      <c r="G50" s="33"/>
      <c r="H50" s="35"/>
      <c r="I50" s="34"/>
      <c r="J50" s="34"/>
      <c r="K50" s="34"/>
      <c r="L50" s="33"/>
      <c r="M50" s="35"/>
      <c r="N50" s="34"/>
      <c r="O50" s="34"/>
      <c r="P50" s="34"/>
    </row>
    <row r="51" spans="1:16" s="213" customFormat="1" ht="11.25">
      <c r="A51" s="59"/>
      <c r="B51" s="33"/>
      <c r="C51" s="33"/>
      <c r="D51" s="34"/>
      <c r="E51" s="34"/>
      <c r="F51" s="34"/>
      <c r="G51" s="33"/>
      <c r="H51" s="35"/>
      <c r="I51" s="34"/>
      <c r="J51" s="34"/>
      <c r="K51" s="34"/>
      <c r="L51" s="33"/>
      <c r="M51" s="35"/>
      <c r="N51" s="34"/>
      <c r="O51" s="34"/>
      <c r="P51" s="34"/>
    </row>
    <row r="52" spans="1:16" s="213" customFormat="1" ht="11.25">
      <c r="A52" s="59"/>
      <c r="B52" s="33"/>
      <c r="C52" s="33"/>
      <c r="D52" s="34"/>
      <c r="E52" s="34"/>
      <c r="F52" s="34"/>
      <c r="G52" s="33"/>
      <c r="H52" s="35"/>
      <c r="I52" s="34"/>
      <c r="J52" s="34"/>
      <c r="K52" s="34"/>
      <c r="L52" s="33"/>
      <c r="M52" s="35"/>
      <c r="N52" s="34"/>
      <c r="O52" s="34"/>
      <c r="P52" s="34"/>
    </row>
    <row r="53" spans="1:16" s="213" customFormat="1" ht="11.25">
      <c r="A53" s="59"/>
      <c r="B53" s="33"/>
      <c r="C53" s="33"/>
      <c r="D53" s="34"/>
      <c r="E53" s="34"/>
      <c r="F53" s="34"/>
      <c r="G53" s="33"/>
      <c r="H53" s="35"/>
      <c r="I53" s="34"/>
      <c r="J53" s="34"/>
      <c r="K53" s="34"/>
      <c r="L53" s="33"/>
      <c r="M53" s="35"/>
      <c r="N53" s="34"/>
      <c r="O53" s="34"/>
      <c r="P53" s="34"/>
    </row>
    <row r="54" spans="1:16" s="213" customFormat="1" ht="11.25">
      <c r="A54" s="59"/>
      <c r="B54" s="33"/>
      <c r="C54" s="33"/>
      <c r="D54" s="34"/>
      <c r="E54" s="34"/>
      <c r="F54" s="34"/>
      <c r="G54" s="33"/>
      <c r="H54" s="35"/>
      <c r="I54" s="34"/>
      <c r="J54" s="34"/>
      <c r="K54" s="34"/>
      <c r="L54" s="33"/>
      <c r="M54" s="35"/>
      <c r="N54" s="34"/>
      <c r="O54" s="34"/>
      <c r="P54" s="34"/>
    </row>
    <row r="55" spans="1:16" s="213" customFormat="1" ht="11.25">
      <c r="A55" s="59"/>
      <c r="B55" s="33"/>
      <c r="C55" s="33"/>
      <c r="D55" s="34"/>
      <c r="E55" s="34"/>
      <c r="F55" s="34"/>
      <c r="G55" s="33"/>
      <c r="H55" s="35"/>
      <c r="I55" s="34"/>
      <c r="J55" s="34"/>
      <c r="K55" s="34"/>
      <c r="L55" s="33"/>
      <c r="M55" s="35"/>
      <c r="N55" s="34"/>
      <c r="O55" s="34"/>
      <c r="P55" s="34"/>
    </row>
    <row r="56" spans="1:16" s="213" customFormat="1" ht="11.25">
      <c r="A56" s="59"/>
      <c r="B56" s="33"/>
      <c r="C56" s="33"/>
      <c r="D56" s="34"/>
      <c r="E56" s="34"/>
      <c r="F56" s="34"/>
      <c r="G56" s="33"/>
      <c r="H56" s="35"/>
      <c r="I56" s="34"/>
      <c r="J56" s="34"/>
      <c r="K56" s="34"/>
      <c r="L56" s="33"/>
      <c r="M56" s="35"/>
      <c r="N56" s="34"/>
      <c r="O56" s="34"/>
      <c r="P56" s="34"/>
    </row>
    <row r="57" spans="1:16" s="213" customFormat="1" ht="11.25">
      <c r="A57" s="59"/>
      <c r="B57" s="33"/>
      <c r="C57" s="33"/>
      <c r="D57" s="34"/>
      <c r="E57" s="34"/>
      <c r="F57" s="34"/>
      <c r="G57" s="33"/>
      <c r="H57" s="35"/>
      <c r="I57" s="34"/>
      <c r="J57" s="34"/>
      <c r="K57" s="34"/>
      <c r="L57" s="33"/>
      <c r="M57" s="35"/>
      <c r="N57" s="34"/>
      <c r="O57" s="34"/>
      <c r="P57" s="34"/>
    </row>
    <row r="58" spans="1:16" s="213" customFormat="1" ht="11.25">
      <c r="A58" s="59"/>
      <c r="B58" s="33"/>
      <c r="C58" s="33"/>
      <c r="D58" s="34"/>
      <c r="E58" s="34"/>
      <c r="F58" s="34"/>
      <c r="G58" s="33"/>
      <c r="H58" s="35"/>
      <c r="I58" s="34"/>
      <c r="J58" s="34"/>
      <c r="K58" s="34"/>
      <c r="L58" s="33"/>
      <c r="M58" s="35"/>
      <c r="N58" s="34"/>
      <c r="O58" s="34"/>
      <c r="P58" s="34"/>
    </row>
    <row r="59" spans="1:16" s="213" customFormat="1" ht="11.25">
      <c r="A59" s="59"/>
      <c r="B59" s="33"/>
      <c r="C59" s="33"/>
      <c r="D59" s="34"/>
      <c r="E59" s="34"/>
      <c r="F59" s="34"/>
      <c r="G59" s="33"/>
      <c r="H59" s="35"/>
      <c r="I59" s="34"/>
      <c r="J59" s="34"/>
      <c r="K59" s="34"/>
      <c r="L59" s="33"/>
      <c r="M59" s="35"/>
      <c r="N59" s="34"/>
      <c r="O59" s="34"/>
      <c r="P59" s="34"/>
    </row>
    <row r="60" spans="1:16" s="213" customFormat="1" ht="11.25">
      <c r="A60" s="59"/>
      <c r="B60" s="33"/>
      <c r="C60" s="33"/>
      <c r="D60" s="34"/>
      <c r="E60" s="34"/>
      <c r="F60" s="34"/>
      <c r="G60" s="33"/>
      <c r="H60" s="35"/>
      <c r="I60" s="34"/>
      <c r="J60" s="34"/>
      <c r="K60" s="34"/>
      <c r="L60" s="33"/>
      <c r="M60" s="35"/>
      <c r="N60" s="34"/>
      <c r="O60" s="34"/>
      <c r="P60" s="34"/>
    </row>
    <row r="61" spans="1:16" s="213" customFormat="1" ht="11.25">
      <c r="A61" s="59"/>
      <c r="B61" s="33"/>
      <c r="C61" s="33"/>
      <c r="D61" s="34"/>
      <c r="E61" s="34"/>
      <c r="F61" s="34"/>
      <c r="G61" s="33"/>
      <c r="H61" s="35"/>
      <c r="I61" s="34"/>
      <c r="J61" s="34"/>
      <c r="K61" s="34"/>
      <c r="L61" s="33"/>
      <c r="M61" s="35"/>
      <c r="N61" s="34"/>
      <c r="O61" s="34"/>
      <c r="P61" s="34"/>
    </row>
    <row r="62" spans="1:16" s="213" customFormat="1" ht="11.25">
      <c r="A62" s="59"/>
      <c r="B62" s="33"/>
      <c r="C62" s="33"/>
      <c r="D62" s="34"/>
      <c r="E62" s="34"/>
      <c r="F62" s="34"/>
      <c r="G62" s="33"/>
      <c r="H62" s="35"/>
      <c r="I62" s="34"/>
      <c r="J62" s="34"/>
      <c r="K62" s="34"/>
      <c r="L62" s="33"/>
      <c r="M62" s="35"/>
      <c r="N62" s="34"/>
      <c r="O62" s="34"/>
      <c r="P62" s="34"/>
    </row>
    <row r="63" spans="1:16" s="213" customFormat="1" ht="11.25">
      <c r="A63" s="59"/>
      <c r="B63" s="33"/>
      <c r="C63" s="33"/>
      <c r="D63" s="34"/>
      <c r="E63" s="34"/>
      <c r="F63" s="34"/>
      <c r="G63" s="33"/>
      <c r="H63" s="35"/>
      <c r="I63" s="34"/>
      <c r="J63" s="34"/>
      <c r="K63" s="34"/>
      <c r="L63" s="33"/>
      <c r="M63" s="35"/>
      <c r="N63" s="34"/>
      <c r="O63" s="34"/>
      <c r="P63" s="34"/>
    </row>
    <row r="64" spans="1:16" s="213" customFormat="1" ht="11.25">
      <c r="A64" s="59"/>
      <c r="B64" s="33"/>
      <c r="C64" s="33"/>
      <c r="D64" s="34"/>
      <c r="E64" s="34"/>
      <c r="F64" s="34"/>
      <c r="G64" s="33"/>
      <c r="H64" s="35"/>
      <c r="I64" s="34"/>
      <c r="J64" s="34"/>
      <c r="K64" s="34"/>
      <c r="L64" s="33"/>
      <c r="M64" s="35"/>
      <c r="N64" s="34"/>
      <c r="O64" s="34"/>
      <c r="P64" s="34"/>
    </row>
    <row r="65" spans="1:16" s="213" customFormat="1" ht="11.25">
      <c r="A65" s="59"/>
      <c r="B65" s="33"/>
      <c r="C65" s="33"/>
      <c r="D65" s="34"/>
      <c r="E65" s="34"/>
      <c r="F65" s="34"/>
      <c r="G65" s="33"/>
      <c r="H65" s="35"/>
      <c r="I65" s="34"/>
      <c r="J65" s="34"/>
      <c r="K65" s="34"/>
      <c r="L65" s="33"/>
      <c r="M65" s="35"/>
      <c r="N65" s="34"/>
      <c r="O65" s="34"/>
      <c r="P65" s="34"/>
    </row>
    <row r="66" spans="1:16" s="213" customFormat="1" ht="11.25">
      <c r="A66" s="59"/>
      <c r="B66" s="33"/>
      <c r="C66" s="33"/>
      <c r="D66" s="34"/>
      <c r="E66" s="34"/>
      <c r="F66" s="34"/>
      <c r="G66" s="33"/>
      <c r="H66" s="35"/>
      <c r="I66" s="34"/>
      <c r="J66" s="34"/>
      <c r="K66" s="34"/>
      <c r="L66" s="33"/>
      <c r="M66" s="35"/>
      <c r="N66" s="34"/>
      <c r="O66" s="34"/>
      <c r="P66" s="34"/>
    </row>
    <row r="67" spans="1:16" s="213" customFormat="1" ht="11.25">
      <c r="A67" s="59"/>
      <c r="B67" s="33"/>
      <c r="C67" s="33"/>
      <c r="D67" s="34"/>
      <c r="E67" s="34"/>
      <c r="F67" s="34"/>
      <c r="G67" s="33"/>
      <c r="H67" s="35"/>
      <c r="I67" s="34"/>
      <c r="J67" s="34"/>
      <c r="K67" s="34"/>
      <c r="L67" s="33"/>
      <c r="M67" s="35"/>
      <c r="N67" s="34"/>
      <c r="O67" s="34"/>
      <c r="P67" s="34"/>
    </row>
    <row r="68" spans="1:16" s="213" customFormat="1" ht="11.25">
      <c r="A68" s="59"/>
      <c r="B68" s="33"/>
      <c r="C68" s="33"/>
      <c r="D68" s="34"/>
      <c r="E68" s="34"/>
      <c r="F68" s="34"/>
      <c r="G68" s="33"/>
      <c r="H68" s="35"/>
      <c r="I68" s="34"/>
      <c r="J68" s="34"/>
      <c r="K68" s="34"/>
      <c r="L68" s="33"/>
      <c r="M68" s="35"/>
      <c r="N68" s="34"/>
      <c r="O68" s="34"/>
      <c r="P68" s="34"/>
    </row>
    <row r="69" spans="1:16" s="213" customFormat="1" ht="11.25">
      <c r="A69" s="59"/>
      <c r="B69" s="33"/>
      <c r="C69" s="33"/>
      <c r="D69" s="34"/>
      <c r="E69" s="34"/>
      <c r="F69" s="34"/>
      <c r="G69" s="33"/>
      <c r="H69" s="35"/>
      <c r="I69" s="34"/>
      <c r="J69" s="34"/>
      <c r="K69" s="34"/>
      <c r="L69" s="33"/>
      <c r="M69" s="35"/>
      <c r="N69" s="34"/>
      <c r="O69" s="34"/>
      <c r="P69" s="34"/>
    </row>
    <row r="70" spans="1:16" s="213" customFormat="1" ht="11.25">
      <c r="A70" s="59"/>
      <c r="B70" s="33"/>
      <c r="C70" s="33"/>
      <c r="D70" s="34"/>
      <c r="E70" s="34"/>
      <c r="F70" s="34"/>
      <c r="G70" s="33"/>
      <c r="H70" s="35"/>
      <c r="I70" s="34"/>
      <c r="J70" s="34"/>
      <c r="K70" s="34"/>
      <c r="L70" s="33"/>
      <c r="M70" s="35"/>
      <c r="N70" s="34"/>
      <c r="O70" s="34"/>
      <c r="P70" s="34"/>
    </row>
    <row r="71" spans="1:16" s="213" customFormat="1" ht="11.25">
      <c r="A71" s="59"/>
      <c r="B71" s="33"/>
      <c r="C71" s="33"/>
      <c r="D71" s="34"/>
      <c r="E71" s="34"/>
      <c r="F71" s="34"/>
      <c r="G71" s="33"/>
      <c r="H71" s="35"/>
      <c r="I71" s="34"/>
      <c r="J71" s="34"/>
      <c r="K71" s="34"/>
      <c r="L71" s="33"/>
      <c r="M71" s="35"/>
      <c r="N71" s="34"/>
      <c r="O71" s="34"/>
      <c r="P71" s="34"/>
    </row>
    <row r="72" spans="1:16" s="213" customFormat="1" ht="11.25">
      <c r="A72" s="59"/>
      <c r="B72" s="33"/>
      <c r="C72" s="33"/>
      <c r="D72" s="34"/>
      <c r="E72" s="34"/>
      <c r="F72" s="34"/>
      <c r="G72" s="33"/>
      <c r="H72" s="35"/>
      <c r="I72" s="34"/>
      <c r="J72" s="34"/>
      <c r="K72" s="34"/>
      <c r="L72" s="33"/>
      <c r="M72" s="35"/>
      <c r="N72" s="34"/>
      <c r="O72" s="34"/>
      <c r="P72" s="34"/>
    </row>
    <row r="73" spans="1:16" s="213" customFormat="1" ht="11.25">
      <c r="A73" s="59"/>
      <c r="B73" s="33"/>
      <c r="C73" s="33"/>
      <c r="D73" s="34"/>
      <c r="E73" s="34"/>
      <c r="F73" s="34"/>
      <c r="G73" s="33"/>
      <c r="H73" s="35"/>
      <c r="I73" s="34"/>
      <c r="J73" s="34"/>
      <c r="K73" s="34"/>
      <c r="L73" s="33"/>
      <c r="M73" s="35"/>
      <c r="N73" s="34"/>
      <c r="O73" s="34"/>
      <c r="P73" s="34"/>
    </row>
    <row r="74" spans="1:16" s="213" customFormat="1" ht="11.25">
      <c r="A74" s="59"/>
      <c r="B74" s="33"/>
      <c r="C74" s="33"/>
      <c r="D74" s="34"/>
      <c r="E74" s="34"/>
      <c r="F74" s="34"/>
      <c r="G74" s="33"/>
      <c r="H74" s="35"/>
      <c r="I74" s="34"/>
      <c r="J74" s="34"/>
      <c r="K74" s="34"/>
      <c r="L74" s="33"/>
      <c r="M74" s="35"/>
      <c r="N74" s="34"/>
      <c r="O74" s="34"/>
      <c r="P74" s="34"/>
    </row>
    <row r="75" spans="1:16" s="213" customFormat="1" ht="11.25">
      <c r="A75" s="59"/>
      <c r="B75" s="33"/>
      <c r="C75" s="33"/>
      <c r="D75" s="34"/>
      <c r="E75" s="34"/>
      <c r="F75" s="34"/>
      <c r="G75" s="33"/>
      <c r="H75" s="35"/>
      <c r="I75" s="34"/>
      <c r="J75" s="34"/>
      <c r="K75" s="34"/>
      <c r="L75" s="33"/>
      <c r="M75" s="35"/>
      <c r="N75" s="34"/>
      <c r="O75" s="34"/>
      <c r="P75" s="34"/>
    </row>
    <row r="76" spans="1:16" s="213" customFormat="1" ht="11.25">
      <c r="A76" s="59"/>
      <c r="B76" s="33"/>
      <c r="C76" s="33"/>
      <c r="D76" s="34"/>
      <c r="E76" s="34"/>
      <c r="F76" s="34"/>
      <c r="G76" s="33"/>
      <c r="H76" s="35"/>
      <c r="I76" s="34"/>
      <c r="J76" s="34"/>
      <c r="K76" s="34"/>
      <c r="L76" s="33"/>
      <c r="M76" s="35"/>
      <c r="N76" s="34"/>
      <c r="O76" s="34"/>
      <c r="P76" s="34"/>
    </row>
    <row r="77" spans="1:16" s="213" customFormat="1" ht="11.25">
      <c r="A77" s="59"/>
      <c r="B77" s="33"/>
      <c r="C77" s="33"/>
      <c r="D77" s="34"/>
      <c r="E77" s="34"/>
      <c r="F77" s="34"/>
      <c r="G77" s="33"/>
      <c r="H77" s="35"/>
      <c r="I77" s="34"/>
      <c r="J77" s="34"/>
      <c r="K77" s="34"/>
      <c r="L77" s="33"/>
      <c r="M77" s="35"/>
      <c r="N77" s="34"/>
      <c r="O77" s="34"/>
      <c r="P77" s="34"/>
    </row>
    <row r="78" spans="1:16" s="213" customFormat="1" ht="11.25">
      <c r="A78" s="59"/>
      <c r="B78" s="33"/>
      <c r="C78" s="33"/>
      <c r="D78" s="34"/>
      <c r="E78" s="34"/>
      <c r="F78" s="34"/>
      <c r="G78" s="33"/>
      <c r="H78" s="35"/>
      <c r="I78" s="34"/>
      <c r="J78" s="34"/>
      <c r="K78" s="34"/>
      <c r="L78" s="33"/>
      <c r="M78" s="35"/>
      <c r="N78" s="34"/>
      <c r="O78" s="34"/>
      <c r="P78" s="34"/>
    </row>
    <row r="79" spans="1:16" s="213" customFormat="1" ht="11.25">
      <c r="A79" s="59"/>
      <c r="B79" s="33"/>
      <c r="C79" s="33"/>
      <c r="D79" s="34"/>
      <c r="E79" s="34"/>
      <c r="F79" s="34"/>
      <c r="G79" s="33"/>
      <c r="H79" s="35"/>
      <c r="I79" s="34"/>
      <c r="J79" s="34"/>
      <c r="K79" s="34"/>
      <c r="L79" s="33"/>
      <c r="M79" s="35"/>
      <c r="N79" s="34"/>
      <c r="O79" s="34"/>
      <c r="P79" s="34"/>
    </row>
    <row r="80" spans="1:16" s="213" customFormat="1" ht="11.25">
      <c r="A80" s="59"/>
      <c r="B80" s="33"/>
      <c r="C80" s="33"/>
      <c r="D80" s="34"/>
      <c r="E80" s="34"/>
      <c r="F80" s="34"/>
      <c r="G80" s="33"/>
      <c r="H80" s="35"/>
      <c r="I80" s="34"/>
      <c r="J80" s="34"/>
      <c r="K80" s="34"/>
      <c r="L80" s="33"/>
      <c r="M80" s="35"/>
      <c r="N80" s="34"/>
      <c r="O80" s="34"/>
      <c r="P80" s="34"/>
    </row>
    <row r="81" spans="1:16" s="213" customFormat="1" ht="11.25">
      <c r="A81" s="59"/>
      <c r="B81" s="33"/>
      <c r="C81" s="33"/>
      <c r="D81" s="34"/>
      <c r="E81" s="34"/>
      <c r="F81" s="34"/>
      <c r="G81" s="33"/>
      <c r="H81" s="35"/>
      <c r="I81" s="34"/>
      <c r="J81" s="34"/>
      <c r="K81" s="34"/>
      <c r="L81" s="33"/>
      <c r="M81" s="35"/>
      <c r="N81" s="34"/>
      <c r="O81" s="34"/>
      <c r="P81" s="34"/>
    </row>
    <row r="82" spans="1:16" s="213" customFormat="1" ht="11.25">
      <c r="A82" s="59"/>
      <c r="B82" s="33"/>
      <c r="C82" s="33"/>
      <c r="D82" s="34"/>
      <c r="E82" s="34"/>
      <c r="F82" s="34"/>
      <c r="G82" s="33"/>
      <c r="H82" s="35"/>
      <c r="I82" s="34"/>
      <c r="J82" s="34"/>
      <c r="K82" s="34"/>
      <c r="L82" s="33"/>
      <c r="M82" s="35"/>
      <c r="N82" s="34"/>
      <c r="O82" s="34"/>
      <c r="P82" s="34"/>
    </row>
    <row r="83" spans="1:16" s="213" customFormat="1" ht="11.25">
      <c r="A83" s="59"/>
      <c r="B83" s="33"/>
      <c r="C83" s="33"/>
      <c r="D83" s="34"/>
      <c r="E83" s="34"/>
      <c r="F83" s="34"/>
      <c r="G83" s="33"/>
      <c r="H83" s="35"/>
      <c r="I83" s="34"/>
      <c r="J83" s="34"/>
      <c r="K83" s="34"/>
      <c r="L83" s="33"/>
      <c r="M83" s="35"/>
      <c r="N83" s="34"/>
      <c r="O83" s="34"/>
      <c r="P83" s="34"/>
    </row>
    <row r="84" spans="1:16" s="213" customFormat="1" ht="11.25">
      <c r="A84" s="59"/>
      <c r="B84" s="33"/>
      <c r="C84" s="33"/>
      <c r="D84" s="34"/>
      <c r="E84" s="34"/>
      <c r="F84" s="34"/>
      <c r="G84" s="33"/>
      <c r="H84" s="35"/>
      <c r="I84" s="34"/>
      <c r="J84" s="34"/>
      <c r="K84" s="34"/>
      <c r="L84" s="33"/>
      <c r="M84" s="35"/>
      <c r="N84" s="34"/>
      <c r="O84" s="34"/>
      <c r="P84" s="34"/>
    </row>
    <row r="85" spans="1:16" s="213" customFormat="1" ht="11.25">
      <c r="A85" s="59"/>
      <c r="B85" s="33"/>
      <c r="C85" s="33"/>
      <c r="D85" s="34"/>
      <c r="E85" s="34"/>
      <c r="F85" s="34"/>
      <c r="G85" s="33"/>
      <c r="H85" s="35"/>
      <c r="I85" s="34"/>
      <c r="J85" s="34"/>
      <c r="K85" s="34"/>
      <c r="L85" s="33"/>
      <c r="M85" s="35"/>
      <c r="N85" s="34"/>
      <c r="O85" s="34"/>
      <c r="P85" s="34"/>
    </row>
    <row r="86" spans="1:16" s="213" customFormat="1" ht="11.25">
      <c r="A86" s="59"/>
      <c r="B86" s="33"/>
      <c r="C86" s="33"/>
      <c r="D86" s="34"/>
      <c r="E86" s="34"/>
      <c r="F86" s="34"/>
      <c r="G86" s="33"/>
      <c r="H86" s="35"/>
      <c r="I86" s="34"/>
      <c r="J86" s="34"/>
      <c r="K86" s="34"/>
      <c r="L86" s="33"/>
      <c r="M86" s="35"/>
      <c r="N86" s="34"/>
      <c r="O86" s="34"/>
      <c r="P86" s="34"/>
    </row>
    <row r="87" spans="1:16" s="213" customFormat="1" ht="11.25">
      <c r="A87" s="59"/>
      <c r="B87" s="33"/>
      <c r="C87" s="33"/>
      <c r="D87" s="34"/>
      <c r="E87" s="34"/>
      <c r="F87" s="34"/>
      <c r="G87" s="33"/>
      <c r="H87" s="35"/>
      <c r="I87" s="34"/>
      <c r="J87" s="34"/>
      <c r="K87" s="34"/>
      <c r="L87" s="33"/>
      <c r="M87" s="35"/>
      <c r="N87" s="34"/>
      <c r="O87" s="34"/>
      <c r="P87" s="34"/>
    </row>
    <row r="88" spans="1:16" s="213" customFormat="1" ht="11.25">
      <c r="A88" s="59"/>
      <c r="B88" s="33"/>
      <c r="C88" s="33"/>
      <c r="D88" s="34"/>
      <c r="E88" s="34"/>
      <c r="F88" s="34"/>
      <c r="G88" s="33"/>
      <c r="H88" s="35"/>
      <c r="I88" s="34"/>
      <c r="J88" s="34"/>
      <c r="K88" s="34"/>
      <c r="L88" s="33"/>
      <c r="M88" s="35"/>
      <c r="N88" s="34"/>
      <c r="O88" s="34"/>
      <c r="P88" s="34"/>
    </row>
    <row r="89" spans="1:16" s="213" customFormat="1" ht="11.25">
      <c r="A89" s="59"/>
      <c r="B89" s="33"/>
      <c r="C89" s="33"/>
      <c r="D89" s="34"/>
      <c r="E89" s="34"/>
      <c r="F89" s="34"/>
      <c r="G89" s="33"/>
      <c r="H89" s="35"/>
      <c r="I89" s="34"/>
      <c r="J89" s="34"/>
      <c r="K89" s="34"/>
      <c r="L89" s="33"/>
      <c r="M89" s="35"/>
      <c r="N89" s="34"/>
      <c r="O89" s="34"/>
      <c r="P89" s="34"/>
    </row>
    <row r="90" spans="1:16" s="213" customFormat="1" ht="11.25">
      <c r="A90" s="59"/>
      <c r="B90" s="33"/>
      <c r="C90" s="33"/>
      <c r="D90" s="34"/>
      <c r="E90" s="34"/>
      <c r="F90" s="34"/>
      <c r="G90" s="33"/>
      <c r="H90" s="35"/>
      <c r="I90" s="34"/>
      <c r="J90" s="34"/>
      <c r="K90" s="34"/>
      <c r="L90" s="33"/>
      <c r="M90" s="35"/>
      <c r="N90" s="34"/>
      <c r="O90" s="34"/>
      <c r="P90" s="34"/>
    </row>
    <row r="91" spans="1:16" s="213" customFormat="1" ht="11.25">
      <c r="A91" s="59"/>
      <c r="B91" s="33"/>
      <c r="C91" s="33"/>
      <c r="D91" s="34"/>
      <c r="E91" s="34"/>
      <c r="F91" s="34"/>
      <c r="G91" s="33"/>
      <c r="H91" s="35"/>
      <c r="I91" s="34"/>
      <c r="J91" s="34"/>
      <c r="K91" s="34"/>
      <c r="L91" s="33"/>
      <c r="M91" s="35"/>
      <c r="N91" s="34"/>
      <c r="O91" s="34"/>
      <c r="P91" s="34"/>
    </row>
    <row r="92" spans="1:16" s="213" customFormat="1" ht="11.25">
      <c r="A92" s="59"/>
      <c r="B92" s="33"/>
      <c r="C92" s="33"/>
      <c r="D92" s="34"/>
      <c r="E92" s="34"/>
      <c r="F92" s="34"/>
      <c r="G92" s="33"/>
      <c r="H92" s="35"/>
      <c r="I92" s="34"/>
      <c r="J92" s="34"/>
      <c r="K92" s="34"/>
      <c r="L92" s="33"/>
      <c r="M92" s="35"/>
      <c r="N92" s="34"/>
      <c r="O92" s="34"/>
      <c r="P92" s="34"/>
    </row>
    <row r="93" spans="1:16" s="213" customFormat="1" ht="11.25">
      <c r="A93" s="59"/>
      <c r="B93" s="33"/>
      <c r="C93" s="33"/>
      <c r="D93" s="34"/>
      <c r="E93" s="34"/>
      <c r="F93" s="34"/>
      <c r="G93" s="33"/>
      <c r="H93" s="35"/>
      <c r="I93" s="34"/>
      <c r="J93" s="34"/>
      <c r="K93" s="34"/>
      <c r="L93" s="33"/>
      <c r="M93" s="35"/>
      <c r="N93" s="34"/>
      <c r="O93" s="34"/>
      <c r="P93" s="34"/>
    </row>
    <row r="94" spans="1:16" s="213" customFormat="1" ht="11.25">
      <c r="A94" s="59"/>
      <c r="B94" s="33"/>
      <c r="C94" s="33"/>
      <c r="D94" s="34"/>
      <c r="E94" s="34"/>
      <c r="F94" s="34"/>
      <c r="G94" s="33"/>
      <c r="H94" s="35"/>
      <c r="I94" s="34"/>
      <c r="J94" s="34"/>
      <c r="K94" s="34"/>
      <c r="L94" s="33"/>
      <c r="M94" s="35"/>
      <c r="N94" s="34"/>
      <c r="O94" s="34"/>
      <c r="P94" s="34"/>
    </row>
    <row r="95" spans="1:16" s="213" customFormat="1" ht="11.25">
      <c r="A95" s="59"/>
      <c r="B95" s="33"/>
      <c r="C95" s="33"/>
      <c r="D95" s="34"/>
      <c r="E95" s="34"/>
      <c r="F95" s="34"/>
      <c r="G95" s="33"/>
      <c r="H95" s="35"/>
      <c r="I95" s="34"/>
      <c r="J95" s="34"/>
      <c r="K95" s="34"/>
      <c r="L95" s="33"/>
      <c r="M95" s="35"/>
      <c r="N95" s="34"/>
      <c r="O95" s="34"/>
      <c r="P95" s="34"/>
    </row>
    <row r="96" spans="1:16" s="213" customFormat="1" ht="11.25">
      <c r="A96" s="59"/>
      <c r="B96" s="33"/>
      <c r="C96" s="33"/>
      <c r="D96" s="34"/>
      <c r="E96" s="34"/>
      <c r="F96" s="34"/>
      <c r="G96" s="33"/>
      <c r="H96" s="35"/>
      <c r="I96" s="34"/>
      <c r="J96" s="34"/>
      <c r="K96" s="34"/>
      <c r="L96" s="33"/>
      <c r="M96" s="35"/>
      <c r="N96" s="34"/>
      <c r="O96" s="34"/>
      <c r="P96" s="34"/>
    </row>
    <row r="97" spans="1:16" s="213" customFormat="1" ht="11.25">
      <c r="A97" s="59"/>
      <c r="B97" s="33"/>
      <c r="C97" s="33"/>
      <c r="D97" s="34"/>
      <c r="E97" s="34"/>
      <c r="F97" s="34"/>
      <c r="G97" s="33"/>
      <c r="H97" s="35"/>
      <c r="I97" s="34"/>
      <c r="J97" s="34"/>
      <c r="K97" s="34"/>
      <c r="L97" s="33"/>
      <c r="M97" s="35"/>
      <c r="N97" s="34"/>
      <c r="O97" s="34"/>
      <c r="P97" s="34"/>
    </row>
    <row r="98" spans="1:16" s="213" customFormat="1" ht="11.25">
      <c r="A98" s="59"/>
      <c r="B98" s="33"/>
      <c r="C98" s="33"/>
      <c r="D98" s="34"/>
      <c r="E98" s="34"/>
      <c r="F98" s="34"/>
      <c r="G98" s="33"/>
      <c r="H98" s="35"/>
      <c r="I98" s="34"/>
      <c r="J98" s="34"/>
      <c r="K98" s="34"/>
      <c r="L98" s="33"/>
      <c r="M98" s="35"/>
      <c r="N98" s="34"/>
      <c r="O98" s="34"/>
      <c r="P98" s="34"/>
    </row>
    <row r="99" spans="1:16" s="213" customFormat="1" ht="11.25">
      <c r="A99" s="59"/>
      <c r="B99" s="33"/>
      <c r="C99" s="33"/>
      <c r="D99" s="34"/>
      <c r="E99" s="34"/>
      <c r="F99" s="34"/>
      <c r="G99" s="33"/>
      <c r="H99" s="35"/>
      <c r="I99" s="34"/>
      <c r="J99" s="34"/>
      <c r="K99" s="34"/>
      <c r="L99" s="33"/>
      <c r="M99" s="35"/>
      <c r="N99" s="34"/>
      <c r="O99" s="34"/>
      <c r="P99" s="34"/>
    </row>
    <row r="100" spans="1:16" s="213" customFormat="1" ht="11.25">
      <c r="A100" s="59"/>
      <c r="B100" s="33"/>
      <c r="C100" s="33"/>
      <c r="D100" s="34"/>
      <c r="E100" s="34"/>
      <c r="F100" s="34"/>
      <c r="G100" s="33"/>
      <c r="H100" s="35"/>
      <c r="I100" s="34"/>
      <c r="J100" s="34"/>
      <c r="K100" s="34"/>
      <c r="L100" s="33"/>
      <c r="M100" s="35"/>
      <c r="N100" s="34"/>
      <c r="O100" s="34"/>
      <c r="P100" s="34"/>
    </row>
    <row r="101" spans="1:16" s="213" customFormat="1" ht="11.25">
      <c r="A101" s="59"/>
      <c r="B101" s="33"/>
      <c r="C101" s="33"/>
      <c r="D101" s="34"/>
      <c r="E101" s="34"/>
      <c r="F101" s="34"/>
      <c r="G101" s="33"/>
      <c r="H101" s="35"/>
      <c r="I101" s="34"/>
      <c r="J101" s="34"/>
      <c r="K101" s="34"/>
      <c r="L101" s="33"/>
      <c r="M101" s="35"/>
      <c r="N101" s="34"/>
      <c r="O101" s="34"/>
      <c r="P101" s="34"/>
    </row>
    <row r="102" spans="1:16" s="213" customFormat="1" ht="11.25">
      <c r="A102" s="59"/>
      <c r="B102" s="33"/>
      <c r="C102" s="33"/>
      <c r="D102" s="34"/>
      <c r="E102" s="34"/>
      <c r="F102" s="34"/>
      <c r="G102" s="33"/>
      <c r="H102" s="35"/>
      <c r="I102" s="34"/>
      <c r="J102" s="34"/>
      <c r="K102" s="34"/>
      <c r="L102" s="33"/>
      <c r="M102" s="35"/>
      <c r="N102" s="34"/>
      <c r="O102" s="34"/>
      <c r="P102" s="34"/>
    </row>
    <row r="103" spans="1:16" s="213" customFormat="1" ht="11.25">
      <c r="A103" s="59"/>
      <c r="B103" s="33"/>
      <c r="C103" s="33"/>
      <c r="D103" s="34"/>
      <c r="E103" s="34"/>
      <c r="F103" s="34"/>
      <c r="G103" s="33"/>
      <c r="H103" s="35"/>
      <c r="I103" s="34"/>
      <c r="J103" s="34"/>
      <c r="K103" s="34"/>
      <c r="L103" s="33"/>
      <c r="M103" s="35"/>
      <c r="N103" s="34"/>
      <c r="O103" s="34"/>
      <c r="P103" s="34"/>
    </row>
    <row r="104" spans="1:16" s="213" customFormat="1" ht="11.25">
      <c r="A104" s="59"/>
      <c r="B104" s="33"/>
      <c r="C104" s="33"/>
      <c r="D104" s="34"/>
      <c r="E104" s="34"/>
      <c r="F104" s="34"/>
      <c r="G104" s="33"/>
      <c r="H104" s="35"/>
      <c r="I104" s="34"/>
      <c r="J104" s="34"/>
      <c r="K104" s="34"/>
      <c r="L104" s="33"/>
      <c r="M104" s="35"/>
      <c r="N104" s="34"/>
      <c r="O104" s="34"/>
      <c r="P104" s="34"/>
    </row>
    <row r="105" spans="1:16" s="213" customFormat="1" ht="11.25">
      <c r="A105" s="59"/>
      <c r="B105" s="33"/>
      <c r="C105" s="33"/>
      <c r="D105" s="34"/>
      <c r="E105" s="34"/>
      <c r="F105" s="34"/>
      <c r="G105" s="33"/>
      <c r="H105" s="35"/>
      <c r="I105" s="34"/>
      <c r="J105" s="34"/>
      <c r="K105" s="34"/>
      <c r="L105" s="33"/>
      <c r="M105" s="35"/>
      <c r="N105" s="34"/>
      <c r="O105" s="34"/>
      <c r="P105" s="34"/>
    </row>
  </sheetData>
  <sheetProtection/>
  <mergeCells count="7">
    <mergeCell ref="A3:B5"/>
    <mergeCell ref="C3:F3"/>
    <mergeCell ref="H3:K3"/>
    <mergeCell ref="M3:P3"/>
    <mergeCell ref="D4:F4"/>
    <mergeCell ref="I4:K4"/>
    <mergeCell ref="N4:P4"/>
  </mergeCells>
  <printOptions horizontalCentered="1"/>
  <pageMargins left="0.5905511811023623" right="0.3937007874015748" top="0.7874015748031497" bottom="0.7874015748031497" header="0.5118110236220472" footer="0.5118110236220472"/>
  <pageSetup horizontalDpi="600" verticalDpi="600" orientation="portrait" pageOrder="overThenDown" paperSize="9" r:id="rId2"/>
  <drawing r:id="rId1"/>
</worksheet>
</file>

<file path=xl/worksheets/sheet10.xml><?xml version="1.0" encoding="utf-8"?>
<worksheet xmlns="http://schemas.openxmlformats.org/spreadsheetml/2006/main" xmlns:r="http://schemas.openxmlformats.org/officeDocument/2006/relationships">
  <sheetPr>
    <tabColor theme="5" tint="0.39998000860214233"/>
  </sheetPr>
  <dimension ref="A1:Y105"/>
  <sheetViews>
    <sheetView zoomScale="80" zoomScaleNormal="80" zoomScalePageLayoutView="0" workbookViewId="0" topLeftCell="A13">
      <selection activeCell="F29" sqref="F29"/>
    </sheetView>
  </sheetViews>
  <sheetFormatPr defaultColWidth="9.00390625" defaultRowHeight="13.5"/>
  <cols>
    <col min="1" max="1" width="3.125" style="15" customWidth="1"/>
    <col min="2" max="2" width="12.625" style="2" customWidth="1"/>
    <col min="3" max="4" width="9.125" style="2" customWidth="1"/>
    <col min="5" max="5" width="9.625" style="2" customWidth="1"/>
    <col min="6" max="6" width="9.125" style="3" customWidth="1"/>
    <col min="7" max="8" width="9.125" style="2" customWidth="1"/>
    <col min="9" max="9" width="9.50390625" style="30" customWidth="1"/>
    <col min="10" max="10" width="9.125" style="29" customWidth="1"/>
    <col min="11" max="12" width="9.125" style="30" customWidth="1"/>
    <col min="13" max="15" width="9.125" style="2" hidden="1" customWidth="1"/>
    <col min="16" max="16" width="9.125" style="3" hidden="1" customWidth="1"/>
    <col min="17" max="18" width="9.125" style="2" customWidth="1"/>
    <col min="19" max="19" width="9.125" style="30" hidden="1" customWidth="1"/>
    <col min="20" max="20" width="9.125" style="30" customWidth="1"/>
    <col min="21" max="21" width="8.50390625" style="30" customWidth="1"/>
    <col min="22" max="16384" width="9.00390625" style="212" customWidth="1"/>
  </cols>
  <sheetData>
    <row r="1" spans="1:21" s="210" customFormat="1" ht="22.5" customHeight="1">
      <c r="A1" s="194"/>
      <c r="B1" s="195"/>
      <c r="C1" s="196"/>
      <c r="D1" s="196"/>
      <c r="E1" s="196"/>
      <c r="F1" s="197"/>
      <c r="G1" s="196"/>
      <c r="H1" s="196"/>
      <c r="I1" s="202"/>
      <c r="J1" s="204"/>
      <c r="K1" s="202"/>
      <c r="L1" s="202"/>
      <c r="M1" s="196"/>
      <c r="N1" s="196"/>
      <c r="O1" s="196"/>
      <c r="P1" s="197"/>
      <c r="Q1" s="196"/>
      <c r="R1" s="196"/>
      <c r="S1" s="202"/>
      <c r="T1" s="202"/>
      <c r="U1" s="202"/>
    </row>
    <row r="2" spans="1:2" ht="22.5" customHeight="1">
      <c r="A2" s="184" t="s">
        <v>243</v>
      </c>
      <c r="B2" s="1"/>
    </row>
    <row r="3" spans="1:25" s="213" customFormat="1" ht="23.25" customHeight="1">
      <c r="A3" s="674" t="s">
        <v>11</v>
      </c>
      <c r="B3" s="674"/>
      <c r="C3" s="787" t="s">
        <v>360</v>
      </c>
      <c r="D3" s="788"/>
      <c r="E3" s="788"/>
      <c r="F3" s="788"/>
      <c r="G3" s="788"/>
      <c r="H3" s="788"/>
      <c r="I3" s="788"/>
      <c r="J3" s="788"/>
      <c r="K3" s="788"/>
      <c r="L3" s="789"/>
      <c r="M3" s="708" t="s">
        <v>270</v>
      </c>
      <c r="N3" s="709"/>
      <c r="O3" s="709"/>
      <c r="P3" s="709"/>
      <c r="Q3" s="709"/>
      <c r="R3" s="709"/>
      <c r="S3" s="709"/>
      <c r="T3" s="709"/>
      <c r="U3" s="709"/>
      <c r="V3" s="786" t="s">
        <v>377</v>
      </c>
      <c r="W3" s="786"/>
      <c r="X3" s="786"/>
      <c r="Y3" s="780"/>
    </row>
    <row r="4" spans="1:25" s="213" customFormat="1" ht="23.25" customHeight="1">
      <c r="A4" s="676"/>
      <c r="B4" s="676"/>
      <c r="C4" s="719" t="s">
        <v>182</v>
      </c>
      <c r="D4" s="719" t="s">
        <v>179</v>
      </c>
      <c r="E4" s="780" t="s">
        <v>205</v>
      </c>
      <c r="F4" s="781"/>
      <c r="G4" s="781"/>
      <c r="H4" s="783"/>
      <c r="I4" s="780" t="s">
        <v>314</v>
      </c>
      <c r="J4" s="781"/>
      <c r="K4" s="781"/>
      <c r="L4" s="783"/>
      <c r="M4" s="719" t="s">
        <v>182</v>
      </c>
      <c r="N4" s="719" t="s">
        <v>179</v>
      </c>
      <c r="O4" s="780" t="s">
        <v>205</v>
      </c>
      <c r="P4" s="781"/>
      <c r="Q4" s="781"/>
      <c r="R4" s="783"/>
      <c r="S4" s="780" t="s">
        <v>152</v>
      </c>
      <c r="T4" s="781"/>
      <c r="U4" s="781"/>
      <c r="V4" s="713" t="s">
        <v>205</v>
      </c>
      <c r="W4" s="713"/>
      <c r="X4" s="784" t="s">
        <v>93</v>
      </c>
      <c r="Y4" s="785"/>
    </row>
    <row r="5" spans="1:25" s="213" customFormat="1" ht="25.5" customHeight="1">
      <c r="A5" s="678"/>
      <c r="B5" s="678"/>
      <c r="C5" s="720"/>
      <c r="D5" s="720"/>
      <c r="E5" s="41" t="s">
        <v>9</v>
      </c>
      <c r="F5" s="40" t="s">
        <v>10</v>
      </c>
      <c r="G5" s="43" t="s">
        <v>97</v>
      </c>
      <c r="H5" s="43" t="s">
        <v>98</v>
      </c>
      <c r="I5" s="44" t="s">
        <v>9</v>
      </c>
      <c r="J5" s="45" t="s">
        <v>10</v>
      </c>
      <c r="K5" s="46" t="s">
        <v>97</v>
      </c>
      <c r="L5" s="47" t="s">
        <v>98</v>
      </c>
      <c r="M5" s="720"/>
      <c r="N5" s="720"/>
      <c r="O5" s="41" t="s">
        <v>9</v>
      </c>
      <c r="P5" s="40" t="s">
        <v>10</v>
      </c>
      <c r="Q5" s="109" t="s">
        <v>97</v>
      </c>
      <c r="R5" s="109" t="s">
        <v>98</v>
      </c>
      <c r="S5" s="44" t="s">
        <v>9</v>
      </c>
      <c r="T5" s="46" t="s">
        <v>97</v>
      </c>
      <c r="U5" s="185" t="s">
        <v>98</v>
      </c>
      <c r="V5" s="338" t="s">
        <v>97</v>
      </c>
      <c r="W5" s="265" t="s">
        <v>98</v>
      </c>
      <c r="X5" s="330" t="s">
        <v>97</v>
      </c>
      <c r="Y5" s="185" t="s">
        <v>98</v>
      </c>
    </row>
    <row r="6" spans="1:25" s="214" customFormat="1" ht="24.75" customHeight="1">
      <c r="A6" s="74"/>
      <c r="B6" s="74"/>
      <c r="C6" s="77"/>
      <c r="D6" s="77" t="s">
        <v>15</v>
      </c>
      <c r="E6" s="77" t="s">
        <v>16</v>
      </c>
      <c r="F6" s="77" t="s">
        <v>378</v>
      </c>
      <c r="G6" s="77" t="s">
        <v>16</v>
      </c>
      <c r="H6" s="77" t="s">
        <v>16</v>
      </c>
      <c r="I6" s="77" t="s">
        <v>16</v>
      </c>
      <c r="J6" s="77" t="s">
        <v>378</v>
      </c>
      <c r="K6" s="77" t="s">
        <v>16</v>
      </c>
      <c r="L6" s="73" t="s">
        <v>16</v>
      </c>
      <c r="M6" s="77"/>
      <c r="N6" s="77" t="s">
        <v>15</v>
      </c>
      <c r="O6" s="77" t="s">
        <v>16</v>
      </c>
      <c r="P6" s="77" t="s">
        <v>378</v>
      </c>
      <c r="Q6" s="77" t="s">
        <v>16</v>
      </c>
      <c r="R6" s="77" t="s">
        <v>16</v>
      </c>
      <c r="S6" s="77" t="s">
        <v>16</v>
      </c>
      <c r="T6" s="77" t="s">
        <v>16</v>
      </c>
      <c r="U6" s="73" t="s">
        <v>16</v>
      </c>
      <c r="V6" s="339"/>
      <c r="W6" s="339"/>
      <c r="X6" s="339"/>
      <c r="Y6" s="340"/>
    </row>
    <row r="7" spans="1:25" s="213" customFormat="1" ht="24.75" customHeight="1">
      <c r="A7" s="59"/>
      <c r="B7" s="571" t="s">
        <v>17</v>
      </c>
      <c r="C7" s="572">
        <v>100</v>
      </c>
      <c r="D7" s="572">
        <v>10822</v>
      </c>
      <c r="E7" s="572">
        <v>42923668</v>
      </c>
      <c r="F7" s="256">
        <v>100</v>
      </c>
      <c r="G7" s="565">
        <v>429237</v>
      </c>
      <c r="H7" s="565">
        <v>3966</v>
      </c>
      <c r="I7" s="573">
        <v>13830689</v>
      </c>
      <c r="J7" s="256">
        <v>100</v>
      </c>
      <c r="K7" s="565">
        <v>138307</v>
      </c>
      <c r="L7" s="574">
        <v>1278</v>
      </c>
      <c r="M7" s="565">
        <v>97</v>
      </c>
      <c r="N7" s="565">
        <v>10453</v>
      </c>
      <c r="O7" s="565">
        <v>41502471</v>
      </c>
      <c r="P7" s="566">
        <v>100</v>
      </c>
      <c r="Q7" s="565">
        <v>427861</v>
      </c>
      <c r="R7" s="565">
        <v>3970</v>
      </c>
      <c r="S7" s="565">
        <v>10862559</v>
      </c>
      <c r="T7" s="565">
        <v>111985</v>
      </c>
      <c r="U7" s="565">
        <v>1039</v>
      </c>
      <c r="V7" s="575">
        <v>0.3</v>
      </c>
      <c r="W7" s="575">
        <v>-0.1</v>
      </c>
      <c r="X7" s="575">
        <v>23.5</v>
      </c>
      <c r="Y7" s="576">
        <v>23</v>
      </c>
    </row>
    <row r="8" spans="1:25" s="213" customFormat="1" ht="24.75" customHeight="1">
      <c r="A8" s="59">
        <v>9</v>
      </c>
      <c r="B8" s="248" t="s">
        <v>318</v>
      </c>
      <c r="C8" s="258">
        <v>42</v>
      </c>
      <c r="D8" s="258">
        <v>4272</v>
      </c>
      <c r="E8" s="258">
        <v>7092883</v>
      </c>
      <c r="F8" s="256">
        <v>16.5</v>
      </c>
      <c r="G8" s="228">
        <v>168878</v>
      </c>
      <c r="H8" s="228">
        <v>1660</v>
      </c>
      <c r="I8" s="258">
        <v>1770340</v>
      </c>
      <c r="J8" s="256">
        <v>12.8</v>
      </c>
      <c r="K8" s="228">
        <v>42151</v>
      </c>
      <c r="L8" s="228">
        <v>414</v>
      </c>
      <c r="M8" s="224">
        <v>39</v>
      </c>
      <c r="N8" s="224">
        <v>4113</v>
      </c>
      <c r="O8" s="224">
        <v>7095024</v>
      </c>
      <c r="P8" s="256">
        <v>17.09542547478679</v>
      </c>
      <c r="Q8" s="228">
        <v>181924</v>
      </c>
      <c r="R8" s="228">
        <v>1725</v>
      </c>
      <c r="S8" s="224">
        <v>1760527</v>
      </c>
      <c r="T8" s="228">
        <v>45142</v>
      </c>
      <c r="U8" s="228">
        <v>428</v>
      </c>
      <c r="V8" s="577">
        <v>-7.2</v>
      </c>
      <c r="W8" s="577">
        <v>-3.8</v>
      </c>
      <c r="X8" s="577">
        <v>-6.6</v>
      </c>
      <c r="Y8" s="578">
        <v>-3.2</v>
      </c>
    </row>
    <row r="9" spans="1:25" s="213" customFormat="1" ht="24.75" customHeight="1">
      <c r="A9" s="59">
        <v>10</v>
      </c>
      <c r="B9" s="248" t="s">
        <v>319</v>
      </c>
      <c r="C9" s="258">
        <v>3</v>
      </c>
      <c r="D9" s="258">
        <v>136</v>
      </c>
      <c r="E9" s="258">
        <v>5231041</v>
      </c>
      <c r="F9" s="256">
        <v>12.2</v>
      </c>
      <c r="G9" s="228">
        <v>1743680</v>
      </c>
      <c r="H9" s="228">
        <v>38464</v>
      </c>
      <c r="I9" s="258">
        <v>331163</v>
      </c>
      <c r="J9" s="256">
        <v>2.4</v>
      </c>
      <c r="K9" s="228">
        <v>110388</v>
      </c>
      <c r="L9" s="228">
        <v>2435</v>
      </c>
      <c r="M9" s="224">
        <v>3</v>
      </c>
      <c r="N9" s="224">
        <v>135</v>
      </c>
      <c r="O9" s="224">
        <v>6246449</v>
      </c>
      <c r="P9" s="256">
        <v>15.05078818078085</v>
      </c>
      <c r="Q9" s="228">
        <v>2082150</v>
      </c>
      <c r="R9" s="228">
        <v>46270</v>
      </c>
      <c r="S9" s="224">
        <v>588003</v>
      </c>
      <c r="T9" s="228">
        <v>196001</v>
      </c>
      <c r="U9" s="228">
        <v>4356</v>
      </c>
      <c r="V9" s="577">
        <v>-16.3</v>
      </c>
      <c r="W9" s="577">
        <v>-16.9</v>
      </c>
      <c r="X9" s="577">
        <v>-43.7</v>
      </c>
      <c r="Y9" s="578">
        <v>-44.1</v>
      </c>
    </row>
    <row r="10" spans="1:25" s="213" customFormat="1" ht="24.75" customHeight="1">
      <c r="A10" s="59">
        <v>11</v>
      </c>
      <c r="B10" s="248" t="s">
        <v>320</v>
      </c>
      <c r="C10" s="258">
        <v>1</v>
      </c>
      <c r="D10" s="258">
        <v>95</v>
      </c>
      <c r="E10" s="643" t="s">
        <v>412</v>
      </c>
      <c r="F10" s="643" t="s">
        <v>412</v>
      </c>
      <c r="G10" s="643" t="s">
        <v>412</v>
      </c>
      <c r="H10" s="643" t="s">
        <v>412</v>
      </c>
      <c r="I10" s="643" t="s">
        <v>412</v>
      </c>
      <c r="J10" s="643" t="s">
        <v>412</v>
      </c>
      <c r="K10" s="643" t="s">
        <v>412</v>
      </c>
      <c r="L10" s="643" t="s">
        <v>412</v>
      </c>
      <c r="M10" s="643" t="s">
        <v>412</v>
      </c>
      <c r="N10" s="643" t="s">
        <v>412</v>
      </c>
      <c r="O10" s="643" t="s">
        <v>412</v>
      </c>
      <c r="P10" s="643" t="s">
        <v>412</v>
      </c>
      <c r="Q10" s="643" t="s">
        <v>412</v>
      </c>
      <c r="R10" s="643" t="s">
        <v>412</v>
      </c>
      <c r="S10" s="643" t="s">
        <v>412</v>
      </c>
      <c r="T10" s="643" t="s">
        <v>412</v>
      </c>
      <c r="U10" s="643" t="s">
        <v>412</v>
      </c>
      <c r="V10" s="577">
        <v>7.6</v>
      </c>
      <c r="W10" s="577">
        <v>-6</v>
      </c>
      <c r="X10" s="577">
        <v>8.5</v>
      </c>
      <c r="Y10" s="578">
        <v>-5.2</v>
      </c>
    </row>
    <row r="11" spans="1:25" s="213" customFormat="1" ht="24.75" customHeight="1">
      <c r="A11" s="59">
        <v>12</v>
      </c>
      <c r="B11" s="248" t="s">
        <v>321</v>
      </c>
      <c r="C11" s="258">
        <v>1</v>
      </c>
      <c r="D11" s="258">
        <v>32</v>
      </c>
      <c r="E11" s="643" t="s">
        <v>412</v>
      </c>
      <c r="F11" s="643" t="s">
        <v>412</v>
      </c>
      <c r="G11" s="643" t="s">
        <v>412</v>
      </c>
      <c r="H11" s="643" t="s">
        <v>412</v>
      </c>
      <c r="I11" s="643" t="s">
        <v>412</v>
      </c>
      <c r="J11" s="643" t="s">
        <v>412</v>
      </c>
      <c r="K11" s="643" t="s">
        <v>412</v>
      </c>
      <c r="L11" s="643" t="s">
        <v>412</v>
      </c>
      <c r="M11" s="643" t="s">
        <v>412</v>
      </c>
      <c r="N11" s="643" t="s">
        <v>412</v>
      </c>
      <c r="O11" s="643" t="s">
        <v>412</v>
      </c>
      <c r="P11" s="643" t="s">
        <v>412</v>
      </c>
      <c r="Q11" s="643" t="s">
        <v>412</v>
      </c>
      <c r="R11" s="643" t="s">
        <v>412</v>
      </c>
      <c r="S11" s="643" t="s">
        <v>412</v>
      </c>
      <c r="T11" s="643" t="s">
        <v>412</v>
      </c>
      <c r="U11" s="643" t="s">
        <v>412</v>
      </c>
      <c r="V11" s="577">
        <v>-13.3</v>
      </c>
      <c r="W11" s="577">
        <v>-7.8</v>
      </c>
      <c r="X11" s="577">
        <v>60.3</v>
      </c>
      <c r="Y11" s="578">
        <v>70.4</v>
      </c>
    </row>
    <row r="12" spans="1:25" s="213" customFormat="1" ht="24.75" customHeight="1">
      <c r="A12" s="68">
        <v>13</v>
      </c>
      <c r="B12" s="250" t="s">
        <v>322</v>
      </c>
      <c r="C12" s="258" t="s">
        <v>400</v>
      </c>
      <c r="D12" s="258" t="s">
        <v>119</v>
      </c>
      <c r="E12" s="258" t="s">
        <v>119</v>
      </c>
      <c r="F12" s="260" t="s">
        <v>119</v>
      </c>
      <c r="G12" s="228" t="s">
        <v>119</v>
      </c>
      <c r="H12" s="228" t="s">
        <v>119</v>
      </c>
      <c r="I12" s="258" t="s">
        <v>119</v>
      </c>
      <c r="J12" s="256" t="s">
        <v>119</v>
      </c>
      <c r="K12" s="224" t="s">
        <v>119</v>
      </c>
      <c r="L12" s="224" t="s">
        <v>119</v>
      </c>
      <c r="M12" s="224" t="s">
        <v>119</v>
      </c>
      <c r="N12" s="224" t="s">
        <v>119</v>
      </c>
      <c r="O12" s="224" t="s">
        <v>119</v>
      </c>
      <c r="P12" s="260" t="s">
        <v>119</v>
      </c>
      <c r="Q12" s="228" t="s">
        <v>119</v>
      </c>
      <c r="R12" s="228" t="s">
        <v>119</v>
      </c>
      <c r="S12" s="224" t="s">
        <v>119</v>
      </c>
      <c r="T12" s="224" t="s">
        <v>119</v>
      </c>
      <c r="U12" s="224" t="s">
        <v>119</v>
      </c>
      <c r="V12" s="643" t="s">
        <v>119</v>
      </c>
      <c r="W12" s="643" t="s">
        <v>119</v>
      </c>
      <c r="X12" s="643" t="s">
        <v>119</v>
      </c>
      <c r="Y12" s="644" t="s">
        <v>119</v>
      </c>
    </row>
    <row r="13" spans="1:25" s="213" customFormat="1" ht="24.75" customHeight="1">
      <c r="A13" s="68">
        <v>14</v>
      </c>
      <c r="B13" s="250" t="s">
        <v>323</v>
      </c>
      <c r="C13" s="258">
        <v>3</v>
      </c>
      <c r="D13" s="258">
        <v>1124</v>
      </c>
      <c r="E13" s="258">
        <v>9072471</v>
      </c>
      <c r="F13" s="260">
        <v>21.1</v>
      </c>
      <c r="G13" s="228">
        <v>3024157</v>
      </c>
      <c r="H13" s="228">
        <v>8072</v>
      </c>
      <c r="I13" s="258">
        <v>2686315</v>
      </c>
      <c r="J13" s="256">
        <v>19.4</v>
      </c>
      <c r="K13" s="224">
        <v>895438</v>
      </c>
      <c r="L13" s="224">
        <v>2390</v>
      </c>
      <c r="M13" s="224">
        <v>3</v>
      </c>
      <c r="N13" s="224">
        <v>1362</v>
      </c>
      <c r="O13" s="224">
        <v>9770378</v>
      </c>
      <c r="P13" s="260">
        <v>23.5416777955221</v>
      </c>
      <c r="Q13" s="228">
        <v>3256793</v>
      </c>
      <c r="R13" s="228">
        <v>7174</v>
      </c>
      <c r="S13" s="224">
        <v>3102754</v>
      </c>
      <c r="T13" s="224">
        <v>1034251</v>
      </c>
      <c r="U13" s="224">
        <v>2278</v>
      </c>
      <c r="V13" s="577">
        <v>-7.1</v>
      </c>
      <c r="W13" s="577">
        <v>12.5</v>
      </c>
      <c r="X13" s="577">
        <v>-13.4</v>
      </c>
      <c r="Y13" s="578">
        <v>4.9</v>
      </c>
    </row>
    <row r="14" spans="1:25" s="213" customFormat="1" ht="24.75" customHeight="1">
      <c r="A14" s="68">
        <v>15</v>
      </c>
      <c r="B14" s="250" t="s">
        <v>37</v>
      </c>
      <c r="C14" s="258">
        <v>1</v>
      </c>
      <c r="D14" s="258">
        <v>63</v>
      </c>
      <c r="E14" s="643" t="s">
        <v>412</v>
      </c>
      <c r="F14" s="643" t="s">
        <v>412</v>
      </c>
      <c r="G14" s="643" t="s">
        <v>412</v>
      </c>
      <c r="H14" s="643" t="s">
        <v>412</v>
      </c>
      <c r="I14" s="643" t="s">
        <v>412</v>
      </c>
      <c r="J14" s="643" t="s">
        <v>412</v>
      </c>
      <c r="K14" s="643" t="s">
        <v>412</v>
      </c>
      <c r="L14" s="643" t="s">
        <v>412</v>
      </c>
      <c r="M14" s="643" t="s">
        <v>412</v>
      </c>
      <c r="N14" s="643" t="s">
        <v>412</v>
      </c>
      <c r="O14" s="643" t="s">
        <v>412</v>
      </c>
      <c r="P14" s="643" t="s">
        <v>412</v>
      </c>
      <c r="Q14" s="643" t="s">
        <v>412</v>
      </c>
      <c r="R14" s="643" t="s">
        <v>412</v>
      </c>
      <c r="S14" s="643" t="s">
        <v>412</v>
      </c>
      <c r="T14" s="643" t="s">
        <v>412</v>
      </c>
      <c r="U14" s="643" t="s">
        <v>412</v>
      </c>
      <c r="V14" s="577">
        <v>-3.5</v>
      </c>
      <c r="W14" s="577">
        <v>-6.6</v>
      </c>
      <c r="X14" s="577">
        <v>8.7</v>
      </c>
      <c r="Y14" s="578">
        <v>5.2</v>
      </c>
    </row>
    <row r="15" spans="1:25" s="213" customFormat="1" ht="24.75" customHeight="1">
      <c r="A15" s="68">
        <v>16</v>
      </c>
      <c r="B15" s="250" t="s">
        <v>324</v>
      </c>
      <c r="C15" s="258">
        <v>2</v>
      </c>
      <c r="D15" s="258">
        <v>243</v>
      </c>
      <c r="E15" s="643" t="s">
        <v>412</v>
      </c>
      <c r="F15" s="643" t="s">
        <v>412</v>
      </c>
      <c r="G15" s="643" t="s">
        <v>412</v>
      </c>
      <c r="H15" s="643" t="s">
        <v>412</v>
      </c>
      <c r="I15" s="643" t="s">
        <v>412</v>
      </c>
      <c r="J15" s="643" t="s">
        <v>412</v>
      </c>
      <c r="K15" s="643" t="s">
        <v>412</v>
      </c>
      <c r="L15" s="643" t="s">
        <v>412</v>
      </c>
      <c r="M15" s="643" t="s">
        <v>412</v>
      </c>
      <c r="N15" s="643" t="s">
        <v>412</v>
      </c>
      <c r="O15" s="643" t="s">
        <v>412</v>
      </c>
      <c r="P15" s="643" t="s">
        <v>412</v>
      </c>
      <c r="Q15" s="643" t="s">
        <v>412</v>
      </c>
      <c r="R15" s="643" t="s">
        <v>412</v>
      </c>
      <c r="S15" s="643" t="s">
        <v>412</v>
      </c>
      <c r="T15" s="643" t="s">
        <v>412</v>
      </c>
      <c r="U15" s="643" t="s">
        <v>412</v>
      </c>
      <c r="V15" s="577">
        <v>2.2</v>
      </c>
      <c r="W15" s="577">
        <v>-0.8</v>
      </c>
      <c r="X15" s="577">
        <v>-10</v>
      </c>
      <c r="Y15" s="578">
        <v>-12.6</v>
      </c>
    </row>
    <row r="16" spans="1:25" s="213" customFormat="1" ht="24.75" customHeight="1">
      <c r="A16" s="68">
        <v>17</v>
      </c>
      <c r="B16" s="250" t="s">
        <v>325</v>
      </c>
      <c r="C16" s="258" t="s">
        <v>119</v>
      </c>
      <c r="D16" s="258" t="s">
        <v>119</v>
      </c>
      <c r="E16" s="258" t="s">
        <v>119</v>
      </c>
      <c r="F16" s="260" t="s">
        <v>119</v>
      </c>
      <c r="G16" s="228" t="s">
        <v>119</v>
      </c>
      <c r="H16" s="228" t="s">
        <v>119</v>
      </c>
      <c r="I16" s="258" t="s">
        <v>119</v>
      </c>
      <c r="J16" s="256" t="s">
        <v>119</v>
      </c>
      <c r="K16" s="224" t="s">
        <v>119</v>
      </c>
      <c r="L16" s="224" t="s">
        <v>119</v>
      </c>
      <c r="M16" s="224" t="s">
        <v>119</v>
      </c>
      <c r="N16" s="224" t="s">
        <v>119</v>
      </c>
      <c r="O16" s="224" t="s">
        <v>119</v>
      </c>
      <c r="P16" s="260" t="s">
        <v>119</v>
      </c>
      <c r="Q16" s="228" t="s">
        <v>119</v>
      </c>
      <c r="R16" s="228" t="s">
        <v>119</v>
      </c>
      <c r="S16" s="224" t="s">
        <v>119</v>
      </c>
      <c r="T16" s="224" t="s">
        <v>119</v>
      </c>
      <c r="U16" s="224" t="s">
        <v>119</v>
      </c>
      <c r="V16" s="643" t="s">
        <v>119</v>
      </c>
      <c r="W16" s="643" t="s">
        <v>119</v>
      </c>
      <c r="X16" s="643" t="s">
        <v>119</v>
      </c>
      <c r="Y16" s="644" t="s">
        <v>119</v>
      </c>
    </row>
    <row r="17" spans="1:25" s="213" customFormat="1" ht="24.75" customHeight="1">
      <c r="A17" s="68">
        <v>18</v>
      </c>
      <c r="B17" s="250" t="s">
        <v>326</v>
      </c>
      <c r="C17" s="258">
        <v>1</v>
      </c>
      <c r="D17" s="258">
        <v>98</v>
      </c>
      <c r="E17" s="643" t="s">
        <v>412</v>
      </c>
      <c r="F17" s="643" t="s">
        <v>412</v>
      </c>
      <c r="G17" s="643" t="s">
        <v>412</v>
      </c>
      <c r="H17" s="643" t="s">
        <v>412</v>
      </c>
      <c r="I17" s="643" t="s">
        <v>412</v>
      </c>
      <c r="J17" s="643" t="s">
        <v>412</v>
      </c>
      <c r="K17" s="643" t="s">
        <v>412</v>
      </c>
      <c r="L17" s="643" t="s">
        <v>412</v>
      </c>
      <c r="M17" s="643" t="s">
        <v>412</v>
      </c>
      <c r="N17" s="643" t="s">
        <v>412</v>
      </c>
      <c r="O17" s="643" t="s">
        <v>412</v>
      </c>
      <c r="P17" s="643" t="s">
        <v>412</v>
      </c>
      <c r="Q17" s="643" t="s">
        <v>412</v>
      </c>
      <c r="R17" s="643" t="s">
        <v>412</v>
      </c>
      <c r="S17" s="643" t="s">
        <v>412</v>
      </c>
      <c r="T17" s="643" t="s">
        <v>412</v>
      </c>
      <c r="U17" s="643" t="s">
        <v>412</v>
      </c>
      <c r="V17" s="577">
        <v>-61.4</v>
      </c>
      <c r="W17" s="577">
        <v>-72.6</v>
      </c>
      <c r="X17" s="577">
        <v>-63.2</v>
      </c>
      <c r="Y17" s="578">
        <v>-73.9</v>
      </c>
    </row>
    <row r="18" spans="1:25" s="213" customFormat="1" ht="24.75" customHeight="1">
      <c r="A18" s="68">
        <v>19</v>
      </c>
      <c r="B18" s="250" t="s">
        <v>327</v>
      </c>
      <c r="C18" s="258" t="s">
        <v>119</v>
      </c>
      <c r="D18" s="258" t="s">
        <v>119</v>
      </c>
      <c r="E18" s="258" t="s">
        <v>119</v>
      </c>
      <c r="F18" s="260" t="s">
        <v>119</v>
      </c>
      <c r="G18" s="228" t="s">
        <v>119</v>
      </c>
      <c r="H18" s="228" t="s">
        <v>119</v>
      </c>
      <c r="I18" s="258" t="s">
        <v>119</v>
      </c>
      <c r="J18" s="256" t="s">
        <v>119</v>
      </c>
      <c r="K18" s="224" t="s">
        <v>119</v>
      </c>
      <c r="L18" s="224" t="s">
        <v>119</v>
      </c>
      <c r="M18" s="224" t="s">
        <v>119</v>
      </c>
      <c r="N18" s="224" t="s">
        <v>119</v>
      </c>
      <c r="O18" s="224" t="s">
        <v>119</v>
      </c>
      <c r="P18" s="260" t="s">
        <v>119</v>
      </c>
      <c r="Q18" s="228" t="s">
        <v>119</v>
      </c>
      <c r="R18" s="228" t="s">
        <v>119</v>
      </c>
      <c r="S18" s="224" t="s">
        <v>119</v>
      </c>
      <c r="T18" s="224" t="s">
        <v>119</v>
      </c>
      <c r="U18" s="224" t="s">
        <v>119</v>
      </c>
      <c r="V18" s="643" t="s">
        <v>119</v>
      </c>
      <c r="W18" s="643" t="s">
        <v>119</v>
      </c>
      <c r="X18" s="643" t="s">
        <v>119</v>
      </c>
      <c r="Y18" s="644" t="s">
        <v>119</v>
      </c>
    </row>
    <row r="19" spans="1:25" s="213" customFormat="1" ht="24.75" customHeight="1">
      <c r="A19" s="68">
        <v>20</v>
      </c>
      <c r="B19" s="250" t="s">
        <v>328</v>
      </c>
      <c r="C19" s="258" t="s">
        <v>119</v>
      </c>
      <c r="D19" s="258" t="s">
        <v>119</v>
      </c>
      <c r="E19" s="258" t="s">
        <v>119</v>
      </c>
      <c r="F19" s="260" t="s">
        <v>119</v>
      </c>
      <c r="G19" s="228" t="s">
        <v>119</v>
      </c>
      <c r="H19" s="228" t="s">
        <v>119</v>
      </c>
      <c r="I19" s="258" t="s">
        <v>119</v>
      </c>
      <c r="J19" s="256" t="s">
        <v>119</v>
      </c>
      <c r="K19" s="224" t="s">
        <v>119</v>
      </c>
      <c r="L19" s="224" t="s">
        <v>119</v>
      </c>
      <c r="M19" s="224" t="s">
        <v>119</v>
      </c>
      <c r="N19" s="224" t="s">
        <v>119</v>
      </c>
      <c r="O19" s="224" t="s">
        <v>119</v>
      </c>
      <c r="P19" s="260" t="s">
        <v>119</v>
      </c>
      <c r="Q19" s="228" t="s">
        <v>119</v>
      </c>
      <c r="R19" s="228" t="s">
        <v>119</v>
      </c>
      <c r="S19" s="224" t="s">
        <v>119</v>
      </c>
      <c r="T19" s="224" t="s">
        <v>119</v>
      </c>
      <c r="U19" s="224" t="s">
        <v>119</v>
      </c>
      <c r="V19" s="643" t="s">
        <v>119</v>
      </c>
      <c r="W19" s="643" t="s">
        <v>119</v>
      </c>
      <c r="X19" s="643" t="s">
        <v>119</v>
      </c>
      <c r="Y19" s="644" t="s">
        <v>119</v>
      </c>
    </row>
    <row r="20" spans="1:25" s="213" customFormat="1" ht="24.75" customHeight="1">
      <c r="A20" s="68">
        <v>21</v>
      </c>
      <c r="B20" s="250" t="s">
        <v>329</v>
      </c>
      <c r="C20" s="258">
        <v>3</v>
      </c>
      <c r="D20" s="258">
        <v>172</v>
      </c>
      <c r="E20" s="258">
        <v>783817</v>
      </c>
      <c r="F20" s="260">
        <v>1.8</v>
      </c>
      <c r="G20" s="228">
        <v>261272</v>
      </c>
      <c r="H20" s="228">
        <v>4557</v>
      </c>
      <c r="I20" s="258">
        <v>314972</v>
      </c>
      <c r="J20" s="256">
        <v>2.3</v>
      </c>
      <c r="K20" s="224">
        <v>104991</v>
      </c>
      <c r="L20" s="224">
        <v>1831</v>
      </c>
      <c r="M20" s="224">
        <v>3</v>
      </c>
      <c r="N20" s="224">
        <v>169</v>
      </c>
      <c r="O20" s="224">
        <v>748793</v>
      </c>
      <c r="P20" s="260">
        <v>1.804213055169655</v>
      </c>
      <c r="Q20" s="228">
        <v>249598</v>
      </c>
      <c r="R20" s="228">
        <v>4431</v>
      </c>
      <c r="S20" s="224">
        <v>222019</v>
      </c>
      <c r="T20" s="224">
        <v>74006</v>
      </c>
      <c r="U20" s="224">
        <v>1314</v>
      </c>
      <c r="V20" s="577">
        <v>4.7</v>
      </c>
      <c r="W20" s="577">
        <v>2.9</v>
      </c>
      <c r="X20" s="577">
        <v>41.9</v>
      </c>
      <c r="Y20" s="578">
        <v>39.4</v>
      </c>
    </row>
    <row r="21" spans="1:25" s="213" customFormat="1" ht="24.75" customHeight="1">
      <c r="A21" s="68">
        <v>22</v>
      </c>
      <c r="B21" s="250" t="s">
        <v>299</v>
      </c>
      <c r="C21" s="258">
        <v>8</v>
      </c>
      <c r="D21" s="258">
        <v>1166</v>
      </c>
      <c r="E21" s="258">
        <v>9632299</v>
      </c>
      <c r="F21" s="260">
        <v>22.44</v>
      </c>
      <c r="G21" s="228">
        <v>1204037</v>
      </c>
      <c r="H21" s="228">
        <v>8261</v>
      </c>
      <c r="I21" s="258">
        <v>4226494</v>
      </c>
      <c r="J21" s="256">
        <v>30.6</v>
      </c>
      <c r="K21" s="224">
        <v>528312</v>
      </c>
      <c r="L21" s="224">
        <v>3625</v>
      </c>
      <c r="M21" s="224">
        <v>9</v>
      </c>
      <c r="N21" s="224">
        <v>987</v>
      </c>
      <c r="O21" s="224">
        <v>6260703</v>
      </c>
      <c r="P21" s="260">
        <v>15.08513312376027</v>
      </c>
      <c r="Q21" s="228">
        <v>695634</v>
      </c>
      <c r="R21" s="228">
        <v>6343</v>
      </c>
      <c r="S21" s="224">
        <v>1558245</v>
      </c>
      <c r="T21" s="224">
        <v>173138</v>
      </c>
      <c r="U21" s="224">
        <v>1579</v>
      </c>
      <c r="V21" s="577">
        <v>73.1</v>
      </c>
      <c r="W21" s="577">
        <v>30.2</v>
      </c>
      <c r="X21" s="577">
        <v>205.1</v>
      </c>
      <c r="Y21" s="578">
        <v>129.6</v>
      </c>
    </row>
    <row r="22" spans="1:25" s="213" customFormat="1" ht="24.75" customHeight="1">
      <c r="A22" s="68">
        <v>23</v>
      </c>
      <c r="B22" s="250" t="s">
        <v>330</v>
      </c>
      <c r="C22" s="258">
        <v>7</v>
      </c>
      <c r="D22" s="258">
        <v>821</v>
      </c>
      <c r="E22" s="258">
        <v>2577123</v>
      </c>
      <c r="F22" s="260">
        <v>6</v>
      </c>
      <c r="G22" s="228">
        <v>368160</v>
      </c>
      <c r="H22" s="228">
        <v>3139</v>
      </c>
      <c r="I22" s="258">
        <v>1017475</v>
      </c>
      <c r="J22" s="256">
        <v>7.4</v>
      </c>
      <c r="K22" s="224">
        <v>145354</v>
      </c>
      <c r="L22" s="224">
        <v>1239</v>
      </c>
      <c r="M22" s="224">
        <v>6</v>
      </c>
      <c r="N22" s="224">
        <v>607</v>
      </c>
      <c r="O22" s="224">
        <v>1848381</v>
      </c>
      <c r="P22" s="260">
        <v>4.453664939612873</v>
      </c>
      <c r="Q22" s="228">
        <v>308064</v>
      </c>
      <c r="R22" s="228">
        <v>3045</v>
      </c>
      <c r="S22" s="224">
        <v>482230</v>
      </c>
      <c r="T22" s="224">
        <v>80372</v>
      </c>
      <c r="U22" s="224">
        <v>794</v>
      </c>
      <c r="V22" s="577">
        <v>19.5</v>
      </c>
      <c r="W22" s="577">
        <v>3.1</v>
      </c>
      <c r="X22" s="577">
        <v>80.9</v>
      </c>
      <c r="Y22" s="578">
        <v>56</v>
      </c>
    </row>
    <row r="23" spans="1:25" s="213" customFormat="1" ht="24.75" customHeight="1">
      <c r="A23" s="68">
        <v>24</v>
      </c>
      <c r="B23" s="250" t="s">
        <v>331</v>
      </c>
      <c r="C23" s="258">
        <v>6</v>
      </c>
      <c r="D23" s="258">
        <v>370</v>
      </c>
      <c r="E23" s="258">
        <v>464207</v>
      </c>
      <c r="F23" s="260">
        <v>1.1</v>
      </c>
      <c r="G23" s="228">
        <v>77368</v>
      </c>
      <c r="H23" s="228">
        <v>1255</v>
      </c>
      <c r="I23" s="258">
        <v>237044</v>
      </c>
      <c r="J23" s="256">
        <v>1.7</v>
      </c>
      <c r="K23" s="224">
        <v>39507</v>
      </c>
      <c r="L23" s="224">
        <v>641</v>
      </c>
      <c r="M23" s="224">
        <v>6</v>
      </c>
      <c r="N23" s="224">
        <v>515</v>
      </c>
      <c r="O23" s="224">
        <v>1136340</v>
      </c>
      <c r="P23" s="260">
        <v>2.7380056479046755</v>
      </c>
      <c r="Q23" s="228">
        <v>189390</v>
      </c>
      <c r="R23" s="228">
        <v>2206</v>
      </c>
      <c r="S23" s="224">
        <v>453205</v>
      </c>
      <c r="T23" s="224">
        <v>75534</v>
      </c>
      <c r="U23" s="224">
        <v>880.0097087378641</v>
      </c>
      <c r="V23" s="577">
        <v>-59.1</v>
      </c>
      <c r="W23" s="577">
        <v>-43.1</v>
      </c>
      <c r="X23" s="577">
        <v>-47.7</v>
      </c>
      <c r="Y23" s="578">
        <v>-27.2</v>
      </c>
    </row>
    <row r="24" spans="1:25" s="213" customFormat="1" ht="24.75" customHeight="1">
      <c r="A24" s="68">
        <v>25</v>
      </c>
      <c r="B24" s="250" t="s">
        <v>332</v>
      </c>
      <c r="C24" s="258" t="s">
        <v>119</v>
      </c>
      <c r="D24" s="258" t="s">
        <v>119</v>
      </c>
      <c r="E24" s="258" t="s">
        <v>119</v>
      </c>
      <c r="F24" s="260" t="s">
        <v>119</v>
      </c>
      <c r="G24" s="228" t="s">
        <v>119</v>
      </c>
      <c r="H24" s="228" t="s">
        <v>119</v>
      </c>
      <c r="I24" s="258" t="s">
        <v>119</v>
      </c>
      <c r="J24" s="256" t="s">
        <v>119</v>
      </c>
      <c r="K24" s="224" t="s">
        <v>119</v>
      </c>
      <c r="L24" s="224" t="s">
        <v>119</v>
      </c>
      <c r="M24" s="224" t="s">
        <v>119</v>
      </c>
      <c r="N24" s="224" t="s">
        <v>119</v>
      </c>
      <c r="O24" s="224" t="s">
        <v>119</v>
      </c>
      <c r="P24" s="260" t="s">
        <v>119</v>
      </c>
      <c r="Q24" s="228" t="s">
        <v>119</v>
      </c>
      <c r="R24" s="228" t="s">
        <v>119</v>
      </c>
      <c r="S24" s="224" t="s">
        <v>119</v>
      </c>
      <c r="T24" s="224" t="s">
        <v>119</v>
      </c>
      <c r="U24" s="224" t="s">
        <v>119</v>
      </c>
      <c r="V24" s="643" t="s">
        <v>401</v>
      </c>
      <c r="W24" s="643" t="s">
        <v>119</v>
      </c>
      <c r="X24" s="643" t="s">
        <v>119</v>
      </c>
      <c r="Y24" s="644" t="s">
        <v>119</v>
      </c>
    </row>
    <row r="25" spans="1:25" s="213" customFormat="1" ht="24.75" customHeight="1">
      <c r="A25" s="68">
        <v>26</v>
      </c>
      <c r="B25" s="250" t="s">
        <v>333</v>
      </c>
      <c r="C25" s="258">
        <v>3</v>
      </c>
      <c r="D25" s="258">
        <v>701</v>
      </c>
      <c r="E25" s="258">
        <v>1726519</v>
      </c>
      <c r="F25" s="260">
        <v>4</v>
      </c>
      <c r="G25" s="228">
        <v>575506</v>
      </c>
      <c r="H25" s="228">
        <v>2463</v>
      </c>
      <c r="I25" s="258">
        <v>523370</v>
      </c>
      <c r="J25" s="256">
        <v>3.8</v>
      </c>
      <c r="K25" s="224">
        <v>174457</v>
      </c>
      <c r="L25" s="224">
        <v>747</v>
      </c>
      <c r="M25" s="224">
        <v>3</v>
      </c>
      <c r="N25" s="224">
        <v>516</v>
      </c>
      <c r="O25" s="224">
        <v>2506343</v>
      </c>
      <c r="P25" s="260">
        <v>6.039021146475832</v>
      </c>
      <c r="Q25" s="228">
        <v>835448</v>
      </c>
      <c r="R25" s="228">
        <v>4857</v>
      </c>
      <c r="S25" s="224">
        <v>630401</v>
      </c>
      <c r="T25" s="224">
        <v>210134</v>
      </c>
      <c r="U25" s="224">
        <v>1222</v>
      </c>
      <c r="V25" s="577">
        <v>-31.1</v>
      </c>
      <c r="W25" s="577">
        <v>-49.3</v>
      </c>
      <c r="X25" s="577">
        <v>-17</v>
      </c>
      <c r="Y25" s="578">
        <v>-38.9</v>
      </c>
    </row>
    <row r="26" spans="1:25" s="213" customFormat="1" ht="24.75" customHeight="1">
      <c r="A26" s="68">
        <v>27</v>
      </c>
      <c r="B26" s="250" t="s">
        <v>334</v>
      </c>
      <c r="C26" s="258" t="s">
        <v>119</v>
      </c>
      <c r="D26" s="258" t="s">
        <v>119</v>
      </c>
      <c r="E26" s="258" t="s">
        <v>119</v>
      </c>
      <c r="F26" s="260" t="s">
        <v>119</v>
      </c>
      <c r="G26" s="228" t="s">
        <v>119</v>
      </c>
      <c r="H26" s="228" t="s">
        <v>119</v>
      </c>
      <c r="I26" s="258" t="s">
        <v>119</v>
      </c>
      <c r="J26" s="256" t="s">
        <v>119</v>
      </c>
      <c r="K26" s="224" t="s">
        <v>119</v>
      </c>
      <c r="L26" s="224" t="s">
        <v>119</v>
      </c>
      <c r="M26" s="224" t="s">
        <v>119</v>
      </c>
      <c r="N26" s="224" t="s">
        <v>119</v>
      </c>
      <c r="O26" s="224" t="s">
        <v>119</v>
      </c>
      <c r="P26" s="260" t="s">
        <v>119</v>
      </c>
      <c r="Q26" s="228" t="s">
        <v>119</v>
      </c>
      <c r="R26" s="228" t="s">
        <v>119</v>
      </c>
      <c r="S26" s="224" t="s">
        <v>119</v>
      </c>
      <c r="T26" s="224" t="s">
        <v>119</v>
      </c>
      <c r="U26" s="224" t="s">
        <v>119</v>
      </c>
      <c r="V26" s="643" t="s">
        <v>119</v>
      </c>
      <c r="W26" s="643" t="s">
        <v>119</v>
      </c>
      <c r="X26" s="643" t="s">
        <v>119</v>
      </c>
      <c r="Y26" s="644" t="s">
        <v>119</v>
      </c>
    </row>
    <row r="27" spans="1:25" s="213" customFormat="1" ht="24.75" customHeight="1">
      <c r="A27" s="68">
        <v>28</v>
      </c>
      <c r="B27" s="250" t="s">
        <v>335</v>
      </c>
      <c r="C27" s="258">
        <v>6</v>
      </c>
      <c r="D27" s="258">
        <v>569</v>
      </c>
      <c r="E27" s="643" t="s">
        <v>412</v>
      </c>
      <c r="F27" s="643" t="s">
        <v>412</v>
      </c>
      <c r="G27" s="643" t="s">
        <v>412</v>
      </c>
      <c r="H27" s="643" t="s">
        <v>412</v>
      </c>
      <c r="I27" s="643" t="s">
        <v>412</v>
      </c>
      <c r="J27" s="643" t="s">
        <v>412</v>
      </c>
      <c r="K27" s="643" t="s">
        <v>412</v>
      </c>
      <c r="L27" s="643" t="s">
        <v>412</v>
      </c>
      <c r="M27" s="643" t="s">
        <v>412</v>
      </c>
      <c r="N27" s="643" t="s">
        <v>412</v>
      </c>
      <c r="O27" s="643" t="s">
        <v>412</v>
      </c>
      <c r="P27" s="643" t="s">
        <v>412</v>
      </c>
      <c r="Q27" s="643" t="s">
        <v>412</v>
      </c>
      <c r="R27" s="643" t="s">
        <v>412</v>
      </c>
      <c r="S27" s="643" t="s">
        <v>412</v>
      </c>
      <c r="T27" s="643" t="s">
        <v>412</v>
      </c>
      <c r="U27" s="643" t="s">
        <v>412</v>
      </c>
      <c r="V27" s="577">
        <v>8.7</v>
      </c>
      <c r="W27" s="577">
        <v>23.3</v>
      </c>
      <c r="X27" s="577">
        <v>-156.8</v>
      </c>
      <c r="Y27" s="578">
        <v>-164.5</v>
      </c>
    </row>
    <row r="28" spans="1:25" s="213" customFormat="1" ht="24.75" customHeight="1">
      <c r="A28" s="68">
        <v>29</v>
      </c>
      <c r="B28" s="250" t="s">
        <v>336</v>
      </c>
      <c r="C28" s="258">
        <v>4</v>
      </c>
      <c r="D28" s="258">
        <v>166</v>
      </c>
      <c r="E28" s="258">
        <v>733689</v>
      </c>
      <c r="F28" s="260">
        <v>1.7</v>
      </c>
      <c r="G28" s="228">
        <v>183422</v>
      </c>
      <c r="H28" s="228">
        <v>4420</v>
      </c>
      <c r="I28" s="258">
        <v>206410</v>
      </c>
      <c r="J28" s="256">
        <v>1.5</v>
      </c>
      <c r="K28" s="224">
        <v>51603</v>
      </c>
      <c r="L28" s="224">
        <v>1243</v>
      </c>
      <c r="M28" s="224">
        <v>4</v>
      </c>
      <c r="N28" s="224">
        <v>184</v>
      </c>
      <c r="O28" s="224">
        <v>361434</v>
      </c>
      <c r="P28" s="260">
        <v>0.8708734475111133</v>
      </c>
      <c r="Q28" s="228">
        <v>90359</v>
      </c>
      <c r="R28" s="228">
        <v>1964</v>
      </c>
      <c r="S28" s="224">
        <v>48067</v>
      </c>
      <c r="T28" s="224">
        <v>12017</v>
      </c>
      <c r="U28" s="224">
        <v>261</v>
      </c>
      <c r="V28" s="577">
        <v>103</v>
      </c>
      <c r="W28" s="577">
        <v>125</v>
      </c>
      <c r="X28" s="577">
        <v>329.4</v>
      </c>
      <c r="Y28" s="578">
        <v>376</v>
      </c>
    </row>
    <row r="29" spans="1:25" s="213" customFormat="1" ht="24.75" customHeight="1">
      <c r="A29" s="68">
        <v>30</v>
      </c>
      <c r="B29" s="250" t="s">
        <v>337</v>
      </c>
      <c r="C29" s="258">
        <v>2</v>
      </c>
      <c r="D29" s="258">
        <v>160</v>
      </c>
      <c r="E29" s="643" t="s">
        <v>412</v>
      </c>
      <c r="F29" s="643" t="s">
        <v>412</v>
      </c>
      <c r="G29" s="643" t="s">
        <v>412</v>
      </c>
      <c r="H29" s="643" t="s">
        <v>412</v>
      </c>
      <c r="I29" s="643" t="s">
        <v>412</v>
      </c>
      <c r="J29" s="643" t="s">
        <v>412</v>
      </c>
      <c r="K29" s="643" t="s">
        <v>412</v>
      </c>
      <c r="L29" s="643" t="s">
        <v>412</v>
      </c>
      <c r="M29" s="643" t="s">
        <v>412</v>
      </c>
      <c r="N29" s="643" t="s">
        <v>412</v>
      </c>
      <c r="O29" s="643" t="s">
        <v>412</v>
      </c>
      <c r="P29" s="643" t="s">
        <v>412</v>
      </c>
      <c r="Q29" s="643" t="s">
        <v>412</v>
      </c>
      <c r="R29" s="643" t="s">
        <v>412</v>
      </c>
      <c r="S29" s="643" t="s">
        <v>412</v>
      </c>
      <c r="T29" s="643" t="s">
        <v>412</v>
      </c>
      <c r="U29" s="643" t="s">
        <v>412</v>
      </c>
      <c r="V29" s="577">
        <v>-16.8</v>
      </c>
      <c r="W29" s="577">
        <v>-15.7</v>
      </c>
      <c r="X29" s="577">
        <v>-26.4</v>
      </c>
      <c r="Y29" s="578">
        <v>-25.5</v>
      </c>
    </row>
    <row r="30" spans="1:25" s="213" customFormat="1" ht="24.75" customHeight="1">
      <c r="A30" s="68">
        <v>31</v>
      </c>
      <c r="B30" s="250" t="s">
        <v>338</v>
      </c>
      <c r="C30" s="258">
        <v>7</v>
      </c>
      <c r="D30" s="258">
        <v>634</v>
      </c>
      <c r="E30" s="258">
        <v>4004245</v>
      </c>
      <c r="F30" s="260">
        <v>9.3</v>
      </c>
      <c r="G30" s="228">
        <v>572035</v>
      </c>
      <c r="H30" s="228">
        <v>6316</v>
      </c>
      <c r="I30" s="258">
        <v>1937985</v>
      </c>
      <c r="J30" s="256">
        <v>14</v>
      </c>
      <c r="K30" s="224">
        <v>276855</v>
      </c>
      <c r="L30" s="224">
        <v>3057</v>
      </c>
      <c r="M30" s="224">
        <v>7</v>
      </c>
      <c r="N30" s="224">
        <v>612</v>
      </c>
      <c r="O30" s="224">
        <v>3889243</v>
      </c>
      <c r="P30" s="260">
        <v>9.371111903192462</v>
      </c>
      <c r="Q30" s="228">
        <v>555606</v>
      </c>
      <c r="R30" s="228">
        <v>6355</v>
      </c>
      <c r="S30" s="224">
        <v>1852366</v>
      </c>
      <c r="T30" s="224">
        <v>264624</v>
      </c>
      <c r="U30" s="224">
        <v>3027</v>
      </c>
      <c r="V30" s="577">
        <v>3</v>
      </c>
      <c r="W30" s="577">
        <v>-0.6</v>
      </c>
      <c r="X30" s="577">
        <v>4.6</v>
      </c>
      <c r="Y30" s="578">
        <v>1</v>
      </c>
    </row>
    <row r="31" spans="1:25" s="213" customFormat="1" ht="24.75" customHeight="1">
      <c r="A31" s="147">
        <v>32</v>
      </c>
      <c r="B31" s="384" t="s">
        <v>339</v>
      </c>
      <c r="C31" s="264" t="s">
        <v>119</v>
      </c>
      <c r="D31" s="264" t="s">
        <v>119</v>
      </c>
      <c r="E31" s="264" t="s">
        <v>119</v>
      </c>
      <c r="F31" s="262" t="s">
        <v>119</v>
      </c>
      <c r="G31" s="229" t="s">
        <v>119</v>
      </c>
      <c r="H31" s="229" t="s">
        <v>119</v>
      </c>
      <c r="I31" s="264" t="s">
        <v>119</v>
      </c>
      <c r="J31" s="257" t="s">
        <v>119</v>
      </c>
      <c r="K31" s="226" t="s">
        <v>119</v>
      </c>
      <c r="L31" s="226" t="s">
        <v>119</v>
      </c>
      <c r="M31" s="226" t="s">
        <v>119</v>
      </c>
      <c r="N31" s="226" t="s">
        <v>119</v>
      </c>
      <c r="O31" s="226" t="s">
        <v>119</v>
      </c>
      <c r="P31" s="262" t="s">
        <v>119</v>
      </c>
      <c r="Q31" s="229" t="s">
        <v>119</v>
      </c>
      <c r="R31" s="229" t="s">
        <v>119</v>
      </c>
      <c r="S31" s="226" t="s">
        <v>119</v>
      </c>
      <c r="T31" s="226" t="s">
        <v>119</v>
      </c>
      <c r="U31" s="226" t="s">
        <v>119</v>
      </c>
      <c r="V31" s="645" t="s">
        <v>119</v>
      </c>
      <c r="W31" s="645" t="s">
        <v>119</v>
      </c>
      <c r="X31" s="645" t="s">
        <v>119</v>
      </c>
      <c r="Y31" s="646" t="s">
        <v>119</v>
      </c>
    </row>
    <row r="32" spans="1:21" s="213" customFormat="1" ht="11.25">
      <c r="A32" s="98" t="s">
        <v>22</v>
      </c>
      <c r="B32" s="50"/>
      <c r="C32" s="48"/>
      <c r="D32" s="48"/>
      <c r="E32" s="48"/>
      <c r="F32" s="49"/>
      <c r="G32" s="48"/>
      <c r="H32" s="48"/>
      <c r="I32" s="62"/>
      <c r="J32" s="64"/>
      <c r="K32" s="62"/>
      <c r="L32" s="62"/>
      <c r="M32" s="48"/>
      <c r="N32" s="48"/>
      <c r="O32" s="48"/>
      <c r="P32" s="49"/>
      <c r="Q32" s="48"/>
      <c r="R32" s="48"/>
      <c r="S32" s="62"/>
      <c r="T32" s="62"/>
      <c r="U32" s="62"/>
    </row>
    <row r="33" spans="2:21" s="102" customFormat="1" ht="11.25">
      <c r="B33" s="99"/>
      <c r="C33" s="99"/>
      <c r="D33" s="99"/>
      <c r="E33" s="99"/>
      <c r="F33" s="100"/>
      <c r="G33" s="99"/>
      <c r="H33" s="99"/>
      <c r="I33" s="104"/>
      <c r="J33" s="105"/>
      <c r="K33" s="104"/>
      <c r="L33" s="104"/>
      <c r="M33" s="99"/>
      <c r="N33" s="99"/>
      <c r="O33" s="99"/>
      <c r="P33" s="100"/>
      <c r="Q33" s="99"/>
      <c r="R33" s="99"/>
      <c r="S33" s="104"/>
      <c r="T33" s="104"/>
      <c r="U33" s="104"/>
    </row>
    <row r="34" spans="1:21" s="213" customFormat="1" ht="11.25">
      <c r="A34" s="59"/>
      <c r="B34" s="34"/>
      <c r="C34" s="33"/>
      <c r="D34" s="33"/>
      <c r="E34" s="33"/>
      <c r="F34" s="34"/>
      <c r="G34" s="33"/>
      <c r="H34" s="33"/>
      <c r="I34" s="37"/>
      <c r="J34" s="39"/>
      <c r="K34" s="37"/>
      <c r="L34" s="37"/>
      <c r="M34" s="33"/>
      <c r="N34" s="33"/>
      <c r="O34" s="33"/>
      <c r="P34" s="34"/>
      <c r="Q34" s="33"/>
      <c r="R34" s="33"/>
      <c r="S34" s="37"/>
      <c r="T34" s="37"/>
      <c r="U34" s="37"/>
    </row>
    <row r="35" spans="1:21" s="213" customFormat="1" ht="11.25">
      <c r="A35" s="59"/>
      <c r="B35" s="33"/>
      <c r="C35" s="33"/>
      <c r="D35" s="33"/>
      <c r="E35" s="33"/>
      <c r="F35" s="34"/>
      <c r="G35" s="33"/>
      <c r="H35" s="33"/>
      <c r="I35" s="37"/>
      <c r="J35" s="39"/>
      <c r="K35" s="37"/>
      <c r="L35" s="37"/>
      <c r="M35" s="33"/>
      <c r="N35" s="33"/>
      <c r="O35" s="33"/>
      <c r="P35" s="34"/>
      <c r="Q35" s="33"/>
      <c r="R35" s="33"/>
      <c r="S35" s="37"/>
      <c r="T35" s="37"/>
      <c r="U35" s="37"/>
    </row>
    <row r="36" spans="1:21" s="213" customFormat="1" ht="11.25">
      <c r="A36" s="59"/>
      <c r="B36" s="33"/>
      <c r="C36" s="33"/>
      <c r="D36" s="33"/>
      <c r="E36" s="33"/>
      <c r="F36" s="34"/>
      <c r="G36" s="33"/>
      <c r="H36" s="33"/>
      <c r="I36" s="37"/>
      <c r="J36" s="39"/>
      <c r="K36" s="37"/>
      <c r="L36" s="37"/>
      <c r="M36" s="33"/>
      <c r="N36" s="33"/>
      <c r="O36" s="33"/>
      <c r="P36" s="34"/>
      <c r="Q36" s="33"/>
      <c r="R36" s="33"/>
      <c r="S36" s="37"/>
      <c r="T36" s="37"/>
      <c r="U36" s="37"/>
    </row>
    <row r="37" spans="1:21" s="213" customFormat="1" ht="11.25">
      <c r="A37" s="59"/>
      <c r="B37" s="33"/>
      <c r="C37" s="33"/>
      <c r="D37" s="33"/>
      <c r="E37" s="33"/>
      <c r="F37" s="34"/>
      <c r="G37" s="33"/>
      <c r="H37" s="33"/>
      <c r="I37" s="37"/>
      <c r="J37" s="39"/>
      <c r="K37" s="37"/>
      <c r="L37" s="37"/>
      <c r="M37" s="33"/>
      <c r="N37" s="33"/>
      <c r="O37" s="33"/>
      <c r="P37" s="34"/>
      <c r="Q37" s="33"/>
      <c r="R37" s="33"/>
      <c r="S37" s="37"/>
      <c r="T37" s="37"/>
      <c r="U37" s="37"/>
    </row>
    <row r="38" spans="1:21" s="213" customFormat="1" ht="11.25">
      <c r="A38" s="59"/>
      <c r="B38" s="33"/>
      <c r="C38" s="33"/>
      <c r="D38" s="33"/>
      <c r="E38" s="33"/>
      <c r="F38" s="34"/>
      <c r="G38" s="33"/>
      <c r="H38" s="33"/>
      <c r="I38" s="37"/>
      <c r="J38" s="39"/>
      <c r="K38" s="37"/>
      <c r="L38" s="37"/>
      <c r="M38" s="33"/>
      <c r="N38" s="33"/>
      <c r="O38" s="33"/>
      <c r="P38" s="34"/>
      <c r="Q38" s="33"/>
      <c r="R38" s="33"/>
      <c r="S38" s="37"/>
      <c r="T38" s="37"/>
      <c r="U38" s="37"/>
    </row>
    <row r="39" spans="1:21" s="213" customFormat="1" ht="11.25">
      <c r="A39" s="59"/>
      <c r="B39" s="33"/>
      <c r="C39" s="33"/>
      <c r="D39" s="33"/>
      <c r="E39" s="33"/>
      <c r="F39" s="34"/>
      <c r="G39" s="33"/>
      <c r="H39" s="33"/>
      <c r="I39" s="37"/>
      <c r="J39" s="39"/>
      <c r="K39" s="37"/>
      <c r="L39" s="37"/>
      <c r="M39" s="33"/>
      <c r="N39" s="33"/>
      <c r="O39" s="33"/>
      <c r="P39" s="34"/>
      <c r="Q39" s="33"/>
      <c r="R39" s="33"/>
      <c r="S39" s="37"/>
      <c r="T39" s="37"/>
      <c r="U39" s="37"/>
    </row>
    <row r="40" spans="1:21" s="213" customFormat="1" ht="11.25">
      <c r="A40" s="59"/>
      <c r="B40" s="33"/>
      <c r="C40" s="33"/>
      <c r="D40" s="33"/>
      <c r="E40" s="33"/>
      <c r="F40" s="34"/>
      <c r="G40" s="33"/>
      <c r="H40" s="33"/>
      <c r="I40" s="37"/>
      <c r="J40" s="39"/>
      <c r="K40" s="37"/>
      <c r="L40" s="37"/>
      <c r="M40" s="33"/>
      <c r="N40" s="33"/>
      <c r="O40" s="33"/>
      <c r="P40" s="34"/>
      <c r="Q40" s="33"/>
      <c r="R40" s="33"/>
      <c r="S40" s="37"/>
      <c r="T40" s="37"/>
      <c r="U40" s="37"/>
    </row>
    <row r="41" spans="1:21" s="213" customFormat="1" ht="11.25">
      <c r="A41" s="59"/>
      <c r="B41" s="33"/>
      <c r="C41" s="33"/>
      <c r="D41" s="33"/>
      <c r="E41" s="33"/>
      <c r="F41" s="34"/>
      <c r="G41" s="33"/>
      <c r="H41" s="33"/>
      <c r="I41" s="37"/>
      <c r="J41" s="39"/>
      <c r="K41" s="37"/>
      <c r="L41" s="37"/>
      <c r="M41" s="33"/>
      <c r="N41" s="33"/>
      <c r="O41" s="33"/>
      <c r="P41" s="34"/>
      <c r="Q41" s="33"/>
      <c r="R41" s="33"/>
      <c r="S41" s="37"/>
      <c r="T41" s="37"/>
      <c r="U41" s="37"/>
    </row>
    <row r="42" spans="1:21" s="213" customFormat="1" ht="11.25">
      <c r="A42" s="59"/>
      <c r="B42" s="33"/>
      <c r="C42" s="33"/>
      <c r="D42" s="33"/>
      <c r="E42" s="33"/>
      <c r="F42" s="34"/>
      <c r="G42" s="33"/>
      <c r="H42" s="33"/>
      <c r="I42" s="37"/>
      <c r="J42" s="39"/>
      <c r="K42" s="37"/>
      <c r="L42" s="37"/>
      <c r="M42" s="33"/>
      <c r="N42" s="33"/>
      <c r="O42" s="33"/>
      <c r="P42" s="34"/>
      <c r="Q42" s="33"/>
      <c r="R42" s="33"/>
      <c r="S42" s="37"/>
      <c r="T42" s="37"/>
      <c r="U42" s="37"/>
    </row>
    <row r="43" spans="1:21" s="213" customFormat="1" ht="11.25">
      <c r="A43" s="59"/>
      <c r="B43" s="33"/>
      <c r="C43" s="33"/>
      <c r="D43" s="33"/>
      <c r="E43" s="33"/>
      <c r="F43" s="34"/>
      <c r="G43" s="33"/>
      <c r="H43" s="33"/>
      <c r="I43" s="37"/>
      <c r="J43" s="39"/>
      <c r="K43" s="37"/>
      <c r="L43" s="37"/>
      <c r="M43" s="33"/>
      <c r="N43" s="33"/>
      <c r="O43" s="33"/>
      <c r="P43" s="34"/>
      <c r="Q43" s="33"/>
      <c r="R43" s="33"/>
      <c r="S43" s="37"/>
      <c r="T43" s="37"/>
      <c r="U43" s="37"/>
    </row>
    <row r="44" spans="1:21" s="213" customFormat="1" ht="11.25">
      <c r="A44" s="59"/>
      <c r="B44" s="33"/>
      <c r="C44" s="33"/>
      <c r="D44" s="33"/>
      <c r="E44" s="33"/>
      <c r="F44" s="34"/>
      <c r="G44" s="33"/>
      <c r="H44" s="33"/>
      <c r="I44" s="37"/>
      <c r="J44" s="39"/>
      <c r="K44" s="37"/>
      <c r="L44" s="37"/>
      <c r="M44" s="33"/>
      <c r="N44" s="33"/>
      <c r="O44" s="33"/>
      <c r="P44" s="34"/>
      <c r="Q44" s="33"/>
      <c r="R44" s="33"/>
      <c r="S44" s="37"/>
      <c r="T44" s="37"/>
      <c r="U44" s="37"/>
    </row>
    <row r="45" spans="1:21" s="213" customFormat="1" ht="11.25">
      <c r="A45" s="59"/>
      <c r="B45" s="33"/>
      <c r="C45" s="33"/>
      <c r="D45" s="33"/>
      <c r="E45" s="33"/>
      <c r="F45" s="34"/>
      <c r="G45" s="33"/>
      <c r="H45" s="33"/>
      <c r="I45" s="37"/>
      <c r="J45" s="39"/>
      <c r="K45" s="37"/>
      <c r="L45" s="37"/>
      <c r="M45" s="33"/>
      <c r="N45" s="33"/>
      <c r="O45" s="33"/>
      <c r="P45" s="34"/>
      <c r="Q45" s="33"/>
      <c r="R45" s="33"/>
      <c r="S45" s="37"/>
      <c r="T45" s="37"/>
      <c r="U45" s="37"/>
    </row>
    <row r="46" spans="1:21" s="213" customFormat="1" ht="11.25">
      <c r="A46" s="59"/>
      <c r="B46" s="33"/>
      <c r="C46" s="33"/>
      <c r="D46" s="33"/>
      <c r="E46" s="33"/>
      <c r="F46" s="34"/>
      <c r="G46" s="33"/>
      <c r="H46" s="33"/>
      <c r="I46" s="37"/>
      <c r="J46" s="39"/>
      <c r="K46" s="37"/>
      <c r="L46" s="37"/>
      <c r="M46" s="33"/>
      <c r="N46" s="33"/>
      <c r="O46" s="33"/>
      <c r="P46" s="34"/>
      <c r="Q46" s="33"/>
      <c r="R46" s="33"/>
      <c r="S46" s="37"/>
      <c r="T46" s="37"/>
      <c r="U46" s="37"/>
    </row>
    <row r="47" spans="1:21" s="213" customFormat="1" ht="11.25">
      <c r="A47" s="59"/>
      <c r="B47" s="33"/>
      <c r="C47" s="33"/>
      <c r="D47" s="33"/>
      <c r="E47" s="33"/>
      <c r="F47" s="34"/>
      <c r="G47" s="33"/>
      <c r="H47" s="33"/>
      <c r="I47" s="37"/>
      <c r="J47" s="39"/>
      <c r="K47" s="37"/>
      <c r="L47" s="37"/>
      <c r="M47" s="33"/>
      <c r="N47" s="33"/>
      <c r="O47" s="33"/>
      <c r="P47" s="34"/>
      <c r="Q47" s="33"/>
      <c r="R47" s="33"/>
      <c r="S47" s="37"/>
      <c r="T47" s="37"/>
      <c r="U47" s="37"/>
    </row>
    <row r="48" spans="1:21" s="213" customFormat="1" ht="11.25">
      <c r="A48" s="59"/>
      <c r="B48" s="33"/>
      <c r="C48" s="33"/>
      <c r="D48" s="33"/>
      <c r="E48" s="33"/>
      <c r="F48" s="34"/>
      <c r="G48" s="33"/>
      <c r="H48" s="33"/>
      <c r="I48" s="37"/>
      <c r="J48" s="39"/>
      <c r="K48" s="37"/>
      <c r="L48" s="37"/>
      <c r="M48" s="33"/>
      <c r="N48" s="33"/>
      <c r="O48" s="33"/>
      <c r="P48" s="34"/>
      <c r="Q48" s="33"/>
      <c r="R48" s="33"/>
      <c r="S48" s="37"/>
      <c r="T48" s="37"/>
      <c r="U48" s="37"/>
    </row>
    <row r="49" spans="1:21" s="213" customFormat="1" ht="11.25">
      <c r="A49" s="59"/>
      <c r="B49" s="33"/>
      <c r="C49" s="33"/>
      <c r="D49" s="33"/>
      <c r="E49" s="33"/>
      <c r="F49" s="34"/>
      <c r="G49" s="33"/>
      <c r="H49" s="33"/>
      <c r="I49" s="37"/>
      <c r="J49" s="39"/>
      <c r="K49" s="37"/>
      <c r="L49" s="37"/>
      <c r="M49" s="33"/>
      <c r="N49" s="33"/>
      <c r="O49" s="33"/>
      <c r="P49" s="34"/>
      <c r="Q49" s="33"/>
      <c r="R49" s="33"/>
      <c r="S49" s="37"/>
      <c r="T49" s="37"/>
      <c r="U49" s="37"/>
    </row>
    <row r="50" spans="1:21" s="213" customFormat="1" ht="11.25">
      <c r="A50" s="59"/>
      <c r="B50" s="33"/>
      <c r="C50" s="33"/>
      <c r="D50" s="33"/>
      <c r="E50" s="33"/>
      <c r="F50" s="34"/>
      <c r="G50" s="33"/>
      <c r="H50" s="33"/>
      <c r="I50" s="37"/>
      <c r="J50" s="39"/>
      <c r="K50" s="37"/>
      <c r="L50" s="37"/>
      <c r="M50" s="33"/>
      <c r="N50" s="33"/>
      <c r="O50" s="33"/>
      <c r="P50" s="34"/>
      <c r="Q50" s="33"/>
      <c r="R50" s="33"/>
      <c r="S50" s="37"/>
      <c r="T50" s="37"/>
      <c r="U50" s="37"/>
    </row>
    <row r="51" spans="1:21" s="213" customFormat="1" ht="11.25">
      <c r="A51" s="59"/>
      <c r="B51" s="33"/>
      <c r="C51" s="33"/>
      <c r="D51" s="33"/>
      <c r="E51" s="33"/>
      <c r="F51" s="34"/>
      <c r="G51" s="33"/>
      <c r="H51" s="33"/>
      <c r="I51" s="37"/>
      <c r="J51" s="39"/>
      <c r="K51" s="37"/>
      <c r="L51" s="37"/>
      <c r="M51" s="33"/>
      <c r="N51" s="33"/>
      <c r="O51" s="33"/>
      <c r="P51" s="34"/>
      <c r="Q51" s="33"/>
      <c r="R51" s="33"/>
      <c r="S51" s="37"/>
      <c r="T51" s="37"/>
      <c r="U51" s="37"/>
    </row>
    <row r="52" spans="1:21" s="213" customFormat="1" ht="11.25">
      <c r="A52" s="59"/>
      <c r="B52" s="33"/>
      <c r="C52" s="33"/>
      <c r="D52" s="33"/>
      <c r="E52" s="33"/>
      <c r="F52" s="34"/>
      <c r="G52" s="33"/>
      <c r="H52" s="33"/>
      <c r="I52" s="37"/>
      <c r="J52" s="39"/>
      <c r="K52" s="37"/>
      <c r="L52" s="37"/>
      <c r="M52" s="33"/>
      <c r="N52" s="33"/>
      <c r="O52" s="33"/>
      <c r="P52" s="34"/>
      <c r="Q52" s="33"/>
      <c r="R52" s="33"/>
      <c r="S52" s="37"/>
      <c r="T52" s="37"/>
      <c r="U52" s="37"/>
    </row>
    <row r="53" spans="1:21" s="213" customFormat="1" ht="11.25">
      <c r="A53" s="59"/>
      <c r="B53" s="33"/>
      <c r="C53" s="33"/>
      <c r="D53" s="33"/>
      <c r="E53" s="33"/>
      <c r="F53" s="34"/>
      <c r="G53" s="33"/>
      <c r="H53" s="33"/>
      <c r="I53" s="37"/>
      <c r="J53" s="39"/>
      <c r="K53" s="37"/>
      <c r="L53" s="37"/>
      <c r="M53" s="33"/>
      <c r="N53" s="33"/>
      <c r="O53" s="33"/>
      <c r="P53" s="34"/>
      <c r="Q53" s="33"/>
      <c r="R53" s="33"/>
      <c r="S53" s="37"/>
      <c r="T53" s="37"/>
      <c r="U53" s="37"/>
    </row>
    <row r="54" spans="1:21" s="213" customFormat="1" ht="11.25">
      <c r="A54" s="59"/>
      <c r="B54" s="33"/>
      <c r="C54" s="33"/>
      <c r="D54" s="33"/>
      <c r="E54" s="33"/>
      <c r="F54" s="34"/>
      <c r="G54" s="33"/>
      <c r="H54" s="33"/>
      <c r="I54" s="37"/>
      <c r="J54" s="39"/>
      <c r="K54" s="37"/>
      <c r="L54" s="37"/>
      <c r="M54" s="33"/>
      <c r="N54" s="33"/>
      <c r="O54" s="33"/>
      <c r="P54" s="34"/>
      <c r="Q54" s="33"/>
      <c r="R54" s="33"/>
      <c r="S54" s="37"/>
      <c r="T54" s="37"/>
      <c r="U54" s="37"/>
    </row>
    <row r="55" spans="1:21" s="213" customFormat="1" ht="11.25">
      <c r="A55" s="59"/>
      <c r="B55" s="33"/>
      <c r="C55" s="33"/>
      <c r="D55" s="33"/>
      <c r="E55" s="33"/>
      <c r="F55" s="34"/>
      <c r="G55" s="33"/>
      <c r="H55" s="33"/>
      <c r="I55" s="37"/>
      <c r="J55" s="39"/>
      <c r="K55" s="37"/>
      <c r="L55" s="37"/>
      <c r="M55" s="33"/>
      <c r="N55" s="33"/>
      <c r="O55" s="33"/>
      <c r="P55" s="34"/>
      <c r="Q55" s="33"/>
      <c r="R55" s="33"/>
      <c r="S55" s="37"/>
      <c r="T55" s="37"/>
      <c r="U55" s="37"/>
    </row>
    <row r="56" spans="1:21" s="213" customFormat="1" ht="11.25">
      <c r="A56" s="59"/>
      <c r="B56" s="33"/>
      <c r="C56" s="33"/>
      <c r="D56" s="33"/>
      <c r="E56" s="33"/>
      <c r="F56" s="34"/>
      <c r="G56" s="33"/>
      <c r="H56" s="33"/>
      <c r="I56" s="37"/>
      <c r="J56" s="39"/>
      <c r="K56" s="37"/>
      <c r="L56" s="37"/>
      <c r="M56" s="33"/>
      <c r="N56" s="33"/>
      <c r="O56" s="33"/>
      <c r="P56" s="34"/>
      <c r="Q56" s="33"/>
      <c r="R56" s="33"/>
      <c r="S56" s="37"/>
      <c r="T56" s="37"/>
      <c r="U56" s="37"/>
    </row>
    <row r="57" spans="1:21" s="213" customFormat="1" ht="11.25">
      <c r="A57" s="59"/>
      <c r="B57" s="33"/>
      <c r="C57" s="33"/>
      <c r="D57" s="33"/>
      <c r="E57" s="33"/>
      <c r="F57" s="34"/>
      <c r="G57" s="33"/>
      <c r="H57" s="33"/>
      <c r="I57" s="37"/>
      <c r="J57" s="39"/>
      <c r="K57" s="37"/>
      <c r="L57" s="37"/>
      <c r="M57" s="33"/>
      <c r="N57" s="33"/>
      <c r="O57" s="33"/>
      <c r="P57" s="34"/>
      <c r="Q57" s="33"/>
      <c r="R57" s="33"/>
      <c r="S57" s="37"/>
      <c r="T57" s="37"/>
      <c r="U57" s="37"/>
    </row>
    <row r="58" spans="1:21" s="213" customFormat="1" ht="11.25">
      <c r="A58" s="59"/>
      <c r="B58" s="33"/>
      <c r="C58" s="33"/>
      <c r="D58" s="33"/>
      <c r="E58" s="33"/>
      <c r="F58" s="34"/>
      <c r="G58" s="33"/>
      <c r="H58" s="33"/>
      <c r="I58" s="37"/>
      <c r="J58" s="39"/>
      <c r="K58" s="37"/>
      <c r="L58" s="37"/>
      <c r="M58" s="33"/>
      <c r="N58" s="33"/>
      <c r="O58" s="33"/>
      <c r="P58" s="34"/>
      <c r="Q58" s="33"/>
      <c r="R58" s="33"/>
      <c r="S58" s="37"/>
      <c r="T58" s="37"/>
      <c r="U58" s="37"/>
    </row>
    <row r="59" spans="1:21" s="213" customFormat="1" ht="11.25">
      <c r="A59" s="59"/>
      <c r="B59" s="33"/>
      <c r="C59" s="33"/>
      <c r="D59" s="33"/>
      <c r="E59" s="33"/>
      <c r="F59" s="34"/>
      <c r="G59" s="33"/>
      <c r="H59" s="33"/>
      <c r="I59" s="37"/>
      <c r="J59" s="39"/>
      <c r="K59" s="37"/>
      <c r="L59" s="37"/>
      <c r="M59" s="33"/>
      <c r="N59" s="33"/>
      <c r="O59" s="33"/>
      <c r="P59" s="34"/>
      <c r="Q59" s="33"/>
      <c r="R59" s="33"/>
      <c r="S59" s="37"/>
      <c r="T59" s="37"/>
      <c r="U59" s="37"/>
    </row>
    <row r="60" spans="1:21" s="213" customFormat="1" ht="11.25">
      <c r="A60" s="59"/>
      <c r="B60" s="33"/>
      <c r="C60" s="33"/>
      <c r="D60" s="33"/>
      <c r="E60" s="33"/>
      <c r="F60" s="34"/>
      <c r="G60" s="33"/>
      <c r="H60" s="33"/>
      <c r="I60" s="37"/>
      <c r="J60" s="39"/>
      <c r="K60" s="37"/>
      <c r="L60" s="37"/>
      <c r="M60" s="33"/>
      <c r="N60" s="33"/>
      <c r="O60" s="33"/>
      <c r="P60" s="34"/>
      <c r="Q60" s="33"/>
      <c r="R60" s="33"/>
      <c r="S60" s="37"/>
      <c r="T60" s="37"/>
      <c r="U60" s="37"/>
    </row>
    <row r="61" spans="1:21" s="213" customFormat="1" ht="11.25">
      <c r="A61" s="59"/>
      <c r="B61" s="33"/>
      <c r="C61" s="33"/>
      <c r="D61" s="33"/>
      <c r="E61" s="33"/>
      <c r="F61" s="34"/>
      <c r="G61" s="33"/>
      <c r="H61" s="33"/>
      <c r="I61" s="37"/>
      <c r="J61" s="39"/>
      <c r="K61" s="37"/>
      <c r="L61" s="37"/>
      <c r="M61" s="33"/>
      <c r="N61" s="33"/>
      <c r="O61" s="33"/>
      <c r="P61" s="34"/>
      <c r="Q61" s="33"/>
      <c r="R61" s="33"/>
      <c r="S61" s="37"/>
      <c r="T61" s="37"/>
      <c r="U61" s="37"/>
    </row>
    <row r="62" spans="1:21" s="213" customFormat="1" ht="11.25">
      <c r="A62" s="59"/>
      <c r="B62" s="33"/>
      <c r="C62" s="33"/>
      <c r="D62" s="33"/>
      <c r="E62" s="33"/>
      <c r="F62" s="34"/>
      <c r="G62" s="33"/>
      <c r="H62" s="33"/>
      <c r="I62" s="37"/>
      <c r="J62" s="39"/>
      <c r="K62" s="37"/>
      <c r="L62" s="37"/>
      <c r="M62" s="33"/>
      <c r="N62" s="33"/>
      <c r="O62" s="33"/>
      <c r="P62" s="34"/>
      <c r="Q62" s="33"/>
      <c r="R62" s="33"/>
      <c r="S62" s="37"/>
      <c r="T62" s="37"/>
      <c r="U62" s="37"/>
    </row>
    <row r="63" spans="1:21" s="213" customFormat="1" ht="11.25">
      <c r="A63" s="59"/>
      <c r="B63" s="33"/>
      <c r="C63" s="33"/>
      <c r="D63" s="33"/>
      <c r="E63" s="33"/>
      <c r="F63" s="34"/>
      <c r="G63" s="33"/>
      <c r="H63" s="33"/>
      <c r="I63" s="37"/>
      <c r="J63" s="39"/>
      <c r="K63" s="37"/>
      <c r="L63" s="37"/>
      <c r="M63" s="33"/>
      <c r="N63" s="33"/>
      <c r="O63" s="33"/>
      <c r="P63" s="34"/>
      <c r="Q63" s="33"/>
      <c r="R63" s="33"/>
      <c r="S63" s="37"/>
      <c r="T63" s="37"/>
      <c r="U63" s="37"/>
    </row>
    <row r="64" spans="1:21" s="213" customFormat="1" ht="11.25">
      <c r="A64" s="59"/>
      <c r="B64" s="33"/>
      <c r="C64" s="33"/>
      <c r="D64" s="33"/>
      <c r="E64" s="33"/>
      <c r="F64" s="34"/>
      <c r="G64" s="33"/>
      <c r="H64" s="33"/>
      <c r="I64" s="37"/>
      <c r="J64" s="39"/>
      <c r="K64" s="37"/>
      <c r="L64" s="37"/>
      <c r="M64" s="33"/>
      <c r="N64" s="33"/>
      <c r="O64" s="33"/>
      <c r="P64" s="34"/>
      <c r="Q64" s="33"/>
      <c r="R64" s="33"/>
      <c r="S64" s="37"/>
      <c r="T64" s="37"/>
      <c r="U64" s="37"/>
    </row>
    <row r="65" spans="1:21" s="213" customFormat="1" ht="11.25">
      <c r="A65" s="59"/>
      <c r="B65" s="33"/>
      <c r="C65" s="33"/>
      <c r="D65" s="33"/>
      <c r="E65" s="33"/>
      <c r="F65" s="34"/>
      <c r="G65" s="33"/>
      <c r="H65" s="33"/>
      <c r="I65" s="37"/>
      <c r="J65" s="39"/>
      <c r="K65" s="37"/>
      <c r="L65" s="37"/>
      <c r="M65" s="33"/>
      <c r="N65" s="33"/>
      <c r="O65" s="33"/>
      <c r="P65" s="34"/>
      <c r="Q65" s="33"/>
      <c r="R65" s="33"/>
      <c r="S65" s="37"/>
      <c r="T65" s="37"/>
      <c r="U65" s="37"/>
    </row>
    <row r="66" spans="1:21" s="213" customFormat="1" ht="11.25">
      <c r="A66" s="59"/>
      <c r="B66" s="33"/>
      <c r="C66" s="33"/>
      <c r="D66" s="33"/>
      <c r="E66" s="33"/>
      <c r="F66" s="34"/>
      <c r="G66" s="33"/>
      <c r="H66" s="33"/>
      <c r="I66" s="37"/>
      <c r="J66" s="39"/>
      <c r="K66" s="37"/>
      <c r="L66" s="37"/>
      <c r="M66" s="33"/>
      <c r="N66" s="33"/>
      <c r="O66" s="33"/>
      <c r="P66" s="34"/>
      <c r="Q66" s="33"/>
      <c r="R66" s="33"/>
      <c r="S66" s="37"/>
      <c r="T66" s="37"/>
      <c r="U66" s="37"/>
    </row>
    <row r="67" spans="1:21" s="213" customFormat="1" ht="11.25">
      <c r="A67" s="59"/>
      <c r="B67" s="33"/>
      <c r="C67" s="33"/>
      <c r="D67" s="33"/>
      <c r="E67" s="33"/>
      <c r="F67" s="34"/>
      <c r="G67" s="33"/>
      <c r="H67" s="33"/>
      <c r="I67" s="37"/>
      <c r="J67" s="39"/>
      <c r="K67" s="37"/>
      <c r="L67" s="37"/>
      <c r="M67" s="33"/>
      <c r="N67" s="33"/>
      <c r="O67" s="33"/>
      <c r="P67" s="34"/>
      <c r="Q67" s="33"/>
      <c r="R67" s="33"/>
      <c r="S67" s="37"/>
      <c r="T67" s="37"/>
      <c r="U67" s="37"/>
    </row>
    <row r="68" spans="1:21" s="213" customFormat="1" ht="11.25">
      <c r="A68" s="59"/>
      <c r="B68" s="33"/>
      <c r="C68" s="33"/>
      <c r="D68" s="33"/>
      <c r="E68" s="33"/>
      <c r="F68" s="34"/>
      <c r="G68" s="33"/>
      <c r="H68" s="33"/>
      <c r="I68" s="37"/>
      <c r="J68" s="39"/>
      <c r="K68" s="37"/>
      <c r="L68" s="37"/>
      <c r="M68" s="33"/>
      <c r="N68" s="33"/>
      <c r="O68" s="33"/>
      <c r="P68" s="34"/>
      <c r="Q68" s="33"/>
      <c r="R68" s="33"/>
      <c r="S68" s="37"/>
      <c r="T68" s="37"/>
      <c r="U68" s="37"/>
    </row>
    <row r="69" spans="1:21" s="213" customFormat="1" ht="11.25">
      <c r="A69" s="59"/>
      <c r="B69" s="33"/>
      <c r="C69" s="33"/>
      <c r="D69" s="33"/>
      <c r="E69" s="33"/>
      <c r="F69" s="34"/>
      <c r="G69" s="33"/>
      <c r="H69" s="33"/>
      <c r="I69" s="37"/>
      <c r="J69" s="39"/>
      <c r="K69" s="37"/>
      <c r="L69" s="37"/>
      <c r="M69" s="33"/>
      <c r="N69" s="33"/>
      <c r="O69" s="33"/>
      <c r="P69" s="34"/>
      <c r="Q69" s="33"/>
      <c r="R69" s="33"/>
      <c r="S69" s="37"/>
      <c r="T69" s="37"/>
      <c r="U69" s="37"/>
    </row>
    <row r="70" spans="1:21" s="213" customFormat="1" ht="11.25">
      <c r="A70" s="59"/>
      <c r="B70" s="33"/>
      <c r="C70" s="33"/>
      <c r="D70" s="33"/>
      <c r="E70" s="33"/>
      <c r="F70" s="34"/>
      <c r="G70" s="33"/>
      <c r="H70" s="33"/>
      <c r="I70" s="37"/>
      <c r="J70" s="39"/>
      <c r="K70" s="37"/>
      <c r="L70" s="37"/>
      <c r="M70" s="33"/>
      <c r="N70" s="33"/>
      <c r="O70" s="33"/>
      <c r="P70" s="34"/>
      <c r="Q70" s="33"/>
      <c r="R70" s="33"/>
      <c r="S70" s="37"/>
      <c r="T70" s="37"/>
      <c r="U70" s="37"/>
    </row>
    <row r="71" spans="1:21" s="213" customFormat="1" ht="11.25">
      <c r="A71" s="59"/>
      <c r="B71" s="33"/>
      <c r="C71" s="33"/>
      <c r="D71" s="33"/>
      <c r="E71" s="33"/>
      <c r="F71" s="34"/>
      <c r="G71" s="33"/>
      <c r="H71" s="33"/>
      <c r="I71" s="37"/>
      <c r="J71" s="39"/>
      <c r="K71" s="37"/>
      <c r="L71" s="37"/>
      <c r="M71" s="33"/>
      <c r="N71" s="33"/>
      <c r="O71" s="33"/>
      <c r="P71" s="34"/>
      <c r="Q71" s="33"/>
      <c r="R71" s="33"/>
      <c r="S71" s="37"/>
      <c r="T71" s="37"/>
      <c r="U71" s="37"/>
    </row>
    <row r="72" spans="1:21" s="213" customFormat="1" ht="11.25">
      <c r="A72" s="59"/>
      <c r="B72" s="33"/>
      <c r="C72" s="33"/>
      <c r="D72" s="33"/>
      <c r="E72" s="33"/>
      <c r="F72" s="34"/>
      <c r="G72" s="33"/>
      <c r="H72" s="33"/>
      <c r="I72" s="37"/>
      <c r="J72" s="39"/>
      <c r="K72" s="37"/>
      <c r="L72" s="37"/>
      <c r="M72" s="33"/>
      <c r="N72" s="33"/>
      <c r="O72" s="33"/>
      <c r="P72" s="34"/>
      <c r="Q72" s="33"/>
      <c r="R72" s="33"/>
      <c r="S72" s="37"/>
      <c r="T72" s="37"/>
      <c r="U72" s="37"/>
    </row>
    <row r="73" spans="1:21" s="213" customFormat="1" ht="11.25">
      <c r="A73" s="59"/>
      <c r="B73" s="33"/>
      <c r="C73" s="33"/>
      <c r="D73" s="33"/>
      <c r="E73" s="33"/>
      <c r="F73" s="34"/>
      <c r="G73" s="33"/>
      <c r="H73" s="33"/>
      <c r="I73" s="37"/>
      <c r="J73" s="39"/>
      <c r="K73" s="37"/>
      <c r="L73" s="37"/>
      <c r="M73" s="33"/>
      <c r="N73" s="33"/>
      <c r="O73" s="33"/>
      <c r="P73" s="34"/>
      <c r="Q73" s="33"/>
      <c r="R73" s="33"/>
      <c r="S73" s="37"/>
      <c r="T73" s="37"/>
      <c r="U73" s="37"/>
    </row>
    <row r="74" spans="1:21" s="213" customFormat="1" ht="11.25">
      <c r="A74" s="59"/>
      <c r="B74" s="33"/>
      <c r="C74" s="33"/>
      <c r="D74" s="33"/>
      <c r="E74" s="33"/>
      <c r="F74" s="34"/>
      <c r="G74" s="33"/>
      <c r="H74" s="33"/>
      <c r="I74" s="37"/>
      <c r="J74" s="39"/>
      <c r="K74" s="37"/>
      <c r="L74" s="37"/>
      <c r="M74" s="33"/>
      <c r="N74" s="33"/>
      <c r="O74" s="33"/>
      <c r="P74" s="34"/>
      <c r="Q74" s="33"/>
      <c r="R74" s="33"/>
      <c r="S74" s="37"/>
      <c r="T74" s="37"/>
      <c r="U74" s="37"/>
    </row>
    <row r="75" spans="1:21" s="213" customFormat="1" ht="11.25">
      <c r="A75" s="59"/>
      <c r="B75" s="33"/>
      <c r="C75" s="33"/>
      <c r="D75" s="33"/>
      <c r="E75" s="33"/>
      <c r="F75" s="34"/>
      <c r="G75" s="33"/>
      <c r="H75" s="33"/>
      <c r="I75" s="37"/>
      <c r="J75" s="39"/>
      <c r="K75" s="37"/>
      <c r="L75" s="37"/>
      <c r="M75" s="33"/>
      <c r="N75" s="33"/>
      <c r="O75" s="33"/>
      <c r="P75" s="34"/>
      <c r="Q75" s="33"/>
      <c r="R75" s="33"/>
      <c r="S75" s="37"/>
      <c r="T75" s="37"/>
      <c r="U75" s="37"/>
    </row>
    <row r="76" spans="1:21" s="213" customFormat="1" ht="11.25">
      <c r="A76" s="59"/>
      <c r="B76" s="33"/>
      <c r="C76" s="33"/>
      <c r="D76" s="33"/>
      <c r="E76" s="33"/>
      <c r="F76" s="34"/>
      <c r="G76" s="33"/>
      <c r="H76" s="33"/>
      <c r="I76" s="37"/>
      <c r="J76" s="39"/>
      <c r="K76" s="37"/>
      <c r="L76" s="37"/>
      <c r="M76" s="33"/>
      <c r="N76" s="33"/>
      <c r="O76" s="33"/>
      <c r="P76" s="34"/>
      <c r="Q76" s="33"/>
      <c r="R76" s="33"/>
      <c r="S76" s="37"/>
      <c r="T76" s="37"/>
      <c r="U76" s="37"/>
    </row>
    <row r="77" spans="1:21" s="213" customFormat="1" ht="11.25">
      <c r="A77" s="59"/>
      <c r="B77" s="33"/>
      <c r="C77" s="33"/>
      <c r="D77" s="33"/>
      <c r="E77" s="33"/>
      <c r="F77" s="34"/>
      <c r="G77" s="33"/>
      <c r="H77" s="33"/>
      <c r="I77" s="37"/>
      <c r="J77" s="39"/>
      <c r="K77" s="37"/>
      <c r="L77" s="37"/>
      <c r="M77" s="33"/>
      <c r="N77" s="33"/>
      <c r="O77" s="33"/>
      <c r="P77" s="34"/>
      <c r="Q77" s="33"/>
      <c r="R77" s="33"/>
      <c r="S77" s="37"/>
      <c r="T77" s="37"/>
      <c r="U77" s="37"/>
    </row>
    <row r="78" spans="1:21" s="213" customFormat="1" ht="11.25">
      <c r="A78" s="59"/>
      <c r="B78" s="33"/>
      <c r="C78" s="33"/>
      <c r="D78" s="33"/>
      <c r="E78" s="33"/>
      <c r="F78" s="34"/>
      <c r="G78" s="33"/>
      <c r="H78" s="33"/>
      <c r="I78" s="37"/>
      <c r="J78" s="39"/>
      <c r="K78" s="37"/>
      <c r="L78" s="37"/>
      <c r="M78" s="33"/>
      <c r="N78" s="33"/>
      <c r="O78" s="33"/>
      <c r="P78" s="34"/>
      <c r="Q78" s="33"/>
      <c r="R78" s="33"/>
      <c r="S78" s="37"/>
      <c r="T78" s="37"/>
      <c r="U78" s="37"/>
    </row>
    <row r="79" spans="1:21" s="213" customFormat="1" ht="11.25">
      <c r="A79" s="59"/>
      <c r="B79" s="33"/>
      <c r="C79" s="33"/>
      <c r="D79" s="33"/>
      <c r="E79" s="33"/>
      <c r="F79" s="34"/>
      <c r="G79" s="33"/>
      <c r="H79" s="33"/>
      <c r="I79" s="37"/>
      <c r="J79" s="39"/>
      <c r="K79" s="37"/>
      <c r="L79" s="37"/>
      <c r="M79" s="33"/>
      <c r="N79" s="33"/>
      <c r="O79" s="33"/>
      <c r="P79" s="34"/>
      <c r="Q79" s="33"/>
      <c r="R79" s="33"/>
      <c r="S79" s="37"/>
      <c r="T79" s="37"/>
      <c r="U79" s="37"/>
    </row>
    <row r="80" spans="1:21" s="213" customFormat="1" ht="11.25">
      <c r="A80" s="59"/>
      <c r="B80" s="33"/>
      <c r="C80" s="33"/>
      <c r="D80" s="33"/>
      <c r="E80" s="33"/>
      <c r="F80" s="34"/>
      <c r="G80" s="33"/>
      <c r="H80" s="33"/>
      <c r="I80" s="37"/>
      <c r="J80" s="39"/>
      <c r="K80" s="37"/>
      <c r="L80" s="37"/>
      <c r="M80" s="33"/>
      <c r="N80" s="33"/>
      <c r="O80" s="33"/>
      <c r="P80" s="34"/>
      <c r="Q80" s="33"/>
      <c r="R80" s="33"/>
      <c r="S80" s="37"/>
      <c r="T80" s="37"/>
      <c r="U80" s="37"/>
    </row>
    <row r="81" spans="1:21" s="213" customFormat="1" ht="11.25">
      <c r="A81" s="59"/>
      <c r="B81" s="33"/>
      <c r="C81" s="33"/>
      <c r="D81" s="33"/>
      <c r="E81" s="33"/>
      <c r="F81" s="34"/>
      <c r="G81" s="33"/>
      <c r="H81" s="33"/>
      <c r="I81" s="37"/>
      <c r="J81" s="39"/>
      <c r="K81" s="37"/>
      <c r="L81" s="37"/>
      <c r="M81" s="33"/>
      <c r="N81" s="33"/>
      <c r="O81" s="33"/>
      <c r="P81" s="34"/>
      <c r="Q81" s="33"/>
      <c r="R81" s="33"/>
      <c r="S81" s="37"/>
      <c r="T81" s="37"/>
      <c r="U81" s="37"/>
    </row>
    <row r="82" spans="1:21" s="213" customFormat="1" ht="11.25">
      <c r="A82" s="59"/>
      <c r="B82" s="33"/>
      <c r="C82" s="33"/>
      <c r="D82" s="33"/>
      <c r="E82" s="33"/>
      <c r="F82" s="34"/>
      <c r="G82" s="33"/>
      <c r="H82" s="33"/>
      <c r="I82" s="37"/>
      <c r="J82" s="39"/>
      <c r="K82" s="37"/>
      <c r="L82" s="37"/>
      <c r="M82" s="33"/>
      <c r="N82" s="33"/>
      <c r="O82" s="33"/>
      <c r="P82" s="34"/>
      <c r="Q82" s="33"/>
      <c r="R82" s="33"/>
      <c r="S82" s="37"/>
      <c r="T82" s="37"/>
      <c r="U82" s="37"/>
    </row>
    <row r="83" spans="1:21" s="213" customFormat="1" ht="11.25">
      <c r="A83" s="59"/>
      <c r="B83" s="33"/>
      <c r="C83" s="33"/>
      <c r="D83" s="33"/>
      <c r="E83" s="33"/>
      <c r="F83" s="34"/>
      <c r="G83" s="33"/>
      <c r="H83" s="33"/>
      <c r="I83" s="37"/>
      <c r="J83" s="39"/>
      <c r="K83" s="37"/>
      <c r="L83" s="37"/>
      <c r="M83" s="33"/>
      <c r="N83" s="33"/>
      <c r="O83" s="33"/>
      <c r="P83" s="34"/>
      <c r="Q83" s="33"/>
      <c r="R83" s="33"/>
      <c r="S83" s="37"/>
      <c r="T83" s="37"/>
      <c r="U83" s="37"/>
    </row>
    <row r="84" spans="1:21" s="213" customFormat="1" ht="11.25">
      <c r="A84" s="59"/>
      <c r="B84" s="33"/>
      <c r="C84" s="33"/>
      <c r="D84" s="33"/>
      <c r="E84" s="33"/>
      <c r="F84" s="34"/>
      <c r="G84" s="33"/>
      <c r="H84" s="33"/>
      <c r="I84" s="37"/>
      <c r="J84" s="39"/>
      <c r="K84" s="37"/>
      <c r="L84" s="37"/>
      <c r="M84" s="33"/>
      <c r="N84" s="33"/>
      <c r="O84" s="33"/>
      <c r="P84" s="34"/>
      <c r="Q84" s="33"/>
      <c r="R84" s="33"/>
      <c r="S84" s="37"/>
      <c r="T84" s="37"/>
      <c r="U84" s="37"/>
    </row>
    <row r="85" spans="1:21" s="213" customFormat="1" ht="11.25">
      <c r="A85" s="59"/>
      <c r="B85" s="33"/>
      <c r="C85" s="33"/>
      <c r="D85" s="33"/>
      <c r="E85" s="33"/>
      <c r="F85" s="34"/>
      <c r="G85" s="33"/>
      <c r="H85" s="33"/>
      <c r="I85" s="37"/>
      <c r="J85" s="39"/>
      <c r="K85" s="37"/>
      <c r="L85" s="37"/>
      <c r="M85" s="33"/>
      <c r="N85" s="33"/>
      <c r="O85" s="33"/>
      <c r="P85" s="34"/>
      <c r="Q85" s="33"/>
      <c r="R85" s="33"/>
      <c r="S85" s="37"/>
      <c r="T85" s="37"/>
      <c r="U85" s="37"/>
    </row>
    <row r="86" spans="1:21" s="213" customFormat="1" ht="11.25">
      <c r="A86" s="59"/>
      <c r="B86" s="33"/>
      <c r="C86" s="33"/>
      <c r="D86" s="33"/>
      <c r="E86" s="33"/>
      <c r="F86" s="34"/>
      <c r="G86" s="33"/>
      <c r="H86" s="33"/>
      <c r="I86" s="37"/>
      <c r="J86" s="39"/>
      <c r="K86" s="37"/>
      <c r="L86" s="37"/>
      <c r="M86" s="33"/>
      <c r="N86" s="33"/>
      <c r="O86" s="33"/>
      <c r="P86" s="34"/>
      <c r="Q86" s="33"/>
      <c r="R86" s="33"/>
      <c r="S86" s="37"/>
      <c r="T86" s="37"/>
      <c r="U86" s="37"/>
    </row>
    <row r="87" spans="1:21" s="213" customFormat="1" ht="11.25">
      <c r="A87" s="59"/>
      <c r="B87" s="33"/>
      <c r="C87" s="33"/>
      <c r="D87" s="33"/>
      <c r="E87" s="33"/>
      <c r="F87" s="34"/>
      <c r="G87" s="33"/>
      <c r="H87" s="33"/>
      <c r="I87" s="37"/>
      <c r="J87" s="39"/>
      <c r="K87" s="37"/>
      <c r="L87" s="37"/>
      <c r="M87" s="33"/>
      <c r="N87" s="33"/>
      <c r="O87" s="33"/>
      <c r="P87" s="34"/>
      <c r="Q87" s="33"/>
      <c r="R87" s="33"/>
      <c r="S87" s="37"/>
      <c r="T87" s="37"/>
      <c r="U87" s="37"/>
    </row>
    <row r="88" spans="1:21" s="213" customFormat="1" ht="11.25">
      <c r="A88" s="59"/>
      <c r="B88" s="33"/>
      <c r="C88" s="33"/>
      <c r="D88" s="33"/>
      <c r="E88" s="33"/>
      <c r="F88" s="34"/>
      <c r="G88" s="33"/>
      <c r="H88" s="33"/>
      <c r="I88" s="37"/>
      <c r="J88" s="39"/>
      <c r="K88" s="37"/>
      <c r="L88" s="37"/>
      <c r="M88" s="33"/>
      <c r="N88" s="33"/>
      <c r="O88" s="33"/>
      <c r="P88" s="34"/>
      <c r="Q88" s="33"/>
      <c r="R88" s="33"/>
      <c r="S88" s="37"/>
      <c r="T88" s="37"/>
      <c r="U88" s="37"/>
    </row>
    <row r="89" spans="1:21" s="213" customFormat="1" ht="11.25">
      <c r="A89" s="59"/>
      <c r="B89" s="33"/>
      <c r="C89" s="33"/>
      <c r="D89" s="33"/>
      <c r="E89" s="33"/>
      <c r="F89" s="34"/>
      <c r="G89" s="33"/>
      <c r="H89" s="33"/>
      <c r="I89" s="37"/>
      <c r="J89" s="39"/>
      <c r="K89" s="37"/>
      <c r="L89" s="37"/>
      <c r="M89" s="33"/>
      <c r="N89" s="33"/>
      <c r="O89" s="33"/>
      <c r="P89" s="34"/>
      <c r="Q89" s="33"/>
      <c r="R89" s="33"/>
      <c r="S89" s="37"/>
      <c r="T89" s="37"/>
      <c r="U89" s="37"/>
    </row>
    <row r="90" spans="1:21" s="213" customFormat="1" ht="11.25">
      <c r="A90" s="59"/>
      <c r="B90" s="33"/>
      <c r="C90" s="33"/>
      <c r="D90" s="33"/>
      <c r="E90" s="33"/>
      <c r="F90" s="34"/>
      <c r="G90" s="33"/>
      <c r="H90" s="33"/>
      <c r="I90" s="37"/>
      <c r="J90" s="39"/>
      <c r="K90" s="37"/>
      <c r="L90" s="37"/>
      <c r="M90" s="33"/>
      <c r="N90" s="33"/>
      <c r="O90" s="33"/>
      <c r="P90" s="34"/>
      <c r="Q90" s="33"/>
      <c r="R90" s="33"/>
      <c r="S90" s="37"/>
      <c r="T90" s="37"/>
      <c r="U90" s="37"/>
    </row>
    <row r="91" spans="1:21" s="213" customFormat="1" ht="11.25">
      <c r="A91" s="59"/>
      <c r="B91" s="33"/>
      <c r="C91" s="33"/>
      <c r="D91" s="33"/>
      <c r="E91" s="33"/>
      <c r="F91" s="34"/>
      <c r="G91" s="33"/>
      <c r="H91" s="33"/>
      <c r="I91" s="37"/>
      <c r="J91" s="39"/>
      <c r="K91" s="37"/>
      <c r="L91" s="37"/>
      <c r="M91" s="33"/>
      <c r="N91" s="33"/>
      <c r="O91" s="33"/>
      <c r="P91" s="34"/>
      <c r="Q91" s="33"/>
      <c r="R91" s="33"/>
      <c r="S91" s="37"/>
      <c r="T91" s="37"/>
      <c r="U91" s="37"/>
    </row>
    <row r="92" spans="1:21" s="213" customFormat="1" ht="11.25">
      <c r="A92" s="59"/>
      <c r="B92" s="33"/>
      <c r="C92" s="33"/>
      <c r="D92" s="33"/>
      <c r="E92" s="33"/>
      <c r="F92" s="34"/>
      <c r="G92" s="33"/>
      <c r="H92" s="33"/>
      <c r="I92" s="37"/>
      <c r="J92" s="39"/>
      <c r="K92" s="37"/>
      <c r="L92" s="37"/>
      <c r="M92" s="33"/>
      <c r="N92" s="33"/>
      <c r="O92" s="33"/>
      <c r="P92" s="34"/>
      <c r="Q92" s="33"/>
      <c r="R92" s="33"/>
      <c r="S92" s="37"/>
      <c r="T92" s="37"/>
      <c r="U92" s="37"/>
    </row>
    <row r="93" spans="1:21" s="213" customFormat="1" ht="11.25">
      <c r="A93" s="59"/>
      <c r="B93" s="33"/>
      <c r="C93" s="33"/>
      <c r="D93" s="33"/>
      <c r="E93" s="33"/>
      <c r="F93" s="34"/>
      <c r="G93" s="33"/>
      <c r="H93" s="33"/>
      <c r="I93" s="37"/>
      <c r="J93" s="39"/>
      <c r="K93" s="37"/>
      <c r="L93" s="37"/>
      <c r="M93" s="33"/>
      <c r="N93" s="33"/>
      <c r="O93" s="33"/>
      <c r="P93" s="34"/>
      <c r="Q93" s="33"/>
      <c r="R93" s="33"/>
      <c r="S93" s="37"/>
      <c r="T93" s="37"/>
      <c r="U93" s="37"/>
    </row>
    <row r="94" spans="1:21" s="213" customFormat="1" ht="11.25">
      <c r="A94" s="59"/>
      <c r="B94" s="33"/>
      <c r="C94" s="33"/>
      <c r="D94" s="33"/>
      <c r="E94" s="33"/>
      <c r="F94" s="34"/>
      <c r="G94" s="33"/>
      <c r="H94" s="33"/>
      <c r="I94" s="37"/>
      <c r="J94" s="39"/>
      <c r="K94" s="37"/>
      <c r="L94" s="37"/>
      <c r="M94" s="33"/>
      <c r="N94" s="33"/>
      <c r="O94" s="33"/>
      <c r="P94" s="34"/>
      <c r="Q94" s="33"/>
      <c r="R94" s="33"/>
      <c r="S94" s="37"/>
      <c r="T94" s="37"/>
      <c r="U94" s="37"/>
    </row>
    <row r="95" spans="1:21" s="213" customFormat="1" ht="11.25">
      <c r="A95" s="59"/>
      <c r="B95" s="33"/>
      <c r="C95" s="33"/>
      <c r="D95" s="33"/>
      <c r="E95" s="33"/>
      <c r="F95" s="34"/>
      <c r="G95" s="33"/>
      <c r="H95" s="33"/>
      <c r="I95" s="37"/>
      <c r="J95" s="39"/>
      <c r="K95" s="37"/>
      <c r="L95" s="37"/>
      <c r="M95" s="33"/>
      <c r="N95" s="33"/>
      <c r="O95" s="33"/>
      <c r="P95" s="34"/>
      <c r="Q95" s="33"/>
      <c r="R95" s="33"/>
      <c r="S95" s="37"/>
      <c r="T95" s="37"/>
      <c r="U95" s="37"/>
    </row>
    <row r="96" spans="1:21" s="213" customFormat="1" ht="11.25">
      <c r="A96" s="59"/>
      <c r="B96" s="33"/>
      <c r="C96" s="33"/>
      <c r="D96" s="33"/>
      <c r="E96" s="33"/>
      <c r="F96" s="34"/>
      <c r="G96" s="33"/>
      <c r="H96" s="33"/>
      <c r="I96" s="37"/>
      <c r="J96" s="39"/>
      <c r="K96" s="37"/>
      <c r="L96" s="37"/>
      <c r="M96" s="33"/>
      <c r="N96" s="33"/>
      <c r="O96" s="33"/>
      <c r="P96" s="34"/>
      <c r="Q96" s="33"/>
      <c r="R96" s="33"/>
      <c r="S96" s="37"/>
      <c r="T96" s="37"/>
      <c r="U96" s="37"/>
    </row>
    <row r="97" spans="1:21" s="213" customFormat="1" ht="11.25">
      <c r="A97" s="59"/>
      <c r="B97" s="33"/>
      <c r="C97" s="33"/>
      <c r="D97" s="33"/>
      <c r="E97" s="33"/>
      <c r="F97" s="34"/>
      <c r="G97" s="33"/>
      <c r="H97" s="33"/>
      <c r="I97" s="37"/>
      <c r="J97" s="39"/>
      <c r="K97" s="37"/>
      <c r="L97" s="37"/>
      <c r="M97" s="33"/>
      <c r="N97" s="33"/>
      <c r="O97" s="33"/>
      <c r="P97" s="34"/>
      <c r="Q97" s="33"/>
      <c r="R97" s="33"/>
      <c r="S97" s="37"/>
      <c r="T97" s="37"/>
      <c r="U97" s="37"/>
    </row>
    <row r="98" spans="1:21" s="213" customFormat="1" ht="11.25">
      <c r="A98" s="59"/>
      <c r="B98" s="33"/>
      <c r="C98" s="33"/>
      <c r="D98" s="33"/>
      <c r="E98" s="33"/>
      <c r="F98" s="34"/>
      <c r="G98" s="33"/>
      <c r="H98" s="33"/>
      <c r="I98" s="37"/>
      <c r="J98" s="39"/>
      <c r="K98" s="37"/>
      <c r="L98" s="37"/>
      <c r="M98" s="33"/>
      <c r="N98" s="33"/>
      <c r="O98" s="33"/>
      <c r="P98" s="34"/>
      <c r="Q98" s="33"/>
      <c r="R98" s="33"/>
      <c r="S98" s="37"/>
      <c r="T98" s="37"/>
      <c r="U98" s="37"/>
    </row>
    <row r="99" spans="1:21" s="213" customFormat="1" ht="11.25">
      <c r="A99" s="59"/>
      <c r="B99" s="33"/>
      <c r="C99" s="33"/>
      <c r="D99" s="33"/>
      <c r="E99" s="33"/>
      <c r="F99" s="34"/>
      <c r="G99" s="33"/>
      <c r="H99" s="33"/>
      <c r="I99" s="37"/>
      <c r="J99" s="39"/>
      <c r="K99" s="37"/>
      <c r="L99" s="37"/>
      <c r="M99" s="33"/>
      <c r="N99" s="33"/>
      <c r="O99" s="33"/>
      <c r="P99" s="34"/>
      <c r="Q99" s="33"/>
      <c r="R99" s="33"/>
      <c r="S99" s="37"/>
      <c r="T99" s="37"/>
      <c r="U99" s="37"/>
    </row>
    <row r="100" spans="1:21" s="213" customFormat="1" ht="11.25">
      <c r="A100" s="59"/>
      <c r="B100" s="33"/>
      <c r="C100" s="33"/>
      <c r="D100" s="33"/>
      <c r="E100" s="33"/>
      <c r="F100" s="34"/>
      <c r="G100" s="33"/>
      <c r="H100" s="33"/>
      <c r="I100" s="37"/>
      <c r="J100" s="39"/>
      <c r="K100" s="37"/>
      <c r="L100" s="37"/>
      <c r="M100" s="33"/>
      <c r="N100" s="33"/>
      <c r="O100" s="33"/>
      <c r="P100" s="34"/>
      <c r="Q100" s="33"/>
      <c r="R100" s="33"/>
      <c r="S100" s="37"/>
      <c r="T100" s="37"/>
      <c r="U100" s="37"/>
    </row>
    <row r="101" spans="1:21" s="213" customFormat="1" ht="11.25">
      <c r="A101" s="59"/>
      <c r="B101" s="33"/>
      <c r="C101" s="33"/>
      <c r="D101" s="33"/>
      <c r="E101" s="33"/>
      <c r="F101" s="34"/>
      <c r="G101" s="33"/>
      <c r="H101" s="33"/>
      <c r="I101" s="37"/>
      <c r="J101" s="39"/>
      <c r="K101" s="37"/>
      <c r="L101" s="37"/>
      <c r="M101" s="33"/>
      <c r="N101" s="33"/>
      <c r="O101" s="33"/>
      <c r="P101" s="34"/>
      <c r="Q101" s="33"/>
      <c r="R101" s="33"/>
      <c r="S101" s="37"/>
      <c r="T101" s="37"/>
      <c r="U101" s="37"/>
    </row>
    <row r="102" spans="1:21" s="213" customFormat="1" ht="11.25">
      <c r="A102" s="59"/>
      <c r="B102" s="33"/>
      <c r="C102" s="33"/>
      <c r="D102" s="33"/>
      <c r="E102" s="33"/>
      <c r="F102" s="34"/>
      <c r="G102" s="33"/>
      <c r="H102" s="33"/>
      <c r="I102" s="37"/>
      <c r="J102" s="39"/>
      <c r="K102" s="37"/>
      <c r="L102" s="37"/>
      <c r="M102" s="33"/>
      <c r="N102" s="33"/>
      <c r="O102" s="33"/>
      <c r="P102" s="34"/>
      <c r="Q102" s="33"/>
      <c r="R102" s="33"/>
      <c r="S102" s="37"/>
      <c r="T102" s="37"/>
      <c r="U102" s="37"/>
    </row>
    <row r="103" spans="1:21" s="213" customFormat="1" ht="11.25">
      <c r="A103" s="59"/>
      <c r="B103" s="33"/>
      <c r="C103" s="33"/>
      <c r="D103" s="33"/>
      <c r="E103" s="33"/>
      <c r="F103" s="34"/>
      <c r="G103" s="33"/>
      <c r="H103" s="33"/>
      <c r="I103" s="37"/>
      <c r="J103" s="39"/>
      <c r="K103" s="37"/>
      <c r="L103" s="37"/>
      <c r="M103" s="33"/>
      <c r="N103" s="33"/>
      <c r="O103" s="33"/>
      <c r="P103" s="34"/>
      <c r="Q103" s="33"/>
      <c r="R103" s="33"/>
      <c r="S103" s="37"/>
      <c r="T103" s="37"/>
      <c r="U103" s="37"/>
    </row>
    <row r="104" spans="1:21" s="213" customFormat="1" ht="11.25">
      <c r="A104" s="59"/>
      <c r="B104" s="33"/>
      <c r="C104" s="33"/>
      <c r="D104" s="33"/>
      <c r="E104" s="33"/>
      <c r="F104" s="34"/>
      <c r="G104" s="33"/>
      <c r="H104" s="33"/>
      <c r="I104" s="37"/>
      <c r="J104" s="39"/>
      <c r="K104" s="37"/>
      <c r="L104" s="37"/>
      <c r="M104" s="33"/>
      <c r="N104" s="33"/>
      <c r="O104" s="33"/>
      <c r="P104" s="34"/>
      <c r="Q104" s="33"/>
      <c r="R104" s="33"/>
      <c r="S104" s="37"/>
      <c r="T104" s="37"/>
      <c r="U104" s="37"/>
    </row>
    <row r="105" spans="1:21" s="213" customFormat="1" ht="11.25">
      <c r="A105" s="59"/>
      <c r="B105" s="33"/>
      <c r="C105" s="33"/>
      <c r="D105" s="33"/>
      <c r="E105" s="33"/>
      <c r="F105" s="34"/>
      <c r="G105" s="33"/>
      <c r="H105" s="33"/>
      <c r="I105" s="37"/>
      <c r="J105" s="39"/>
      <c r="K105" s="37"/>
      <c r="L105" s="37"/>
      <c r="M105" s="33"/>
      <c r="N105" s="33"/>
      <c r="O105" s="33"/>
      <c r="P105" s="34"/>
      <c r="Q105" s="33"/>
      <c r="R105" s="33"/>
      <c r="S105" s="37"/>
      <c r="T105" s="37"/>
      <c r="U105" s="37"/>
    </row>
  </sheetData>
  <sheetProtection/>
  <mergeCells count="14">
    <mergeCell ref="A3:B5"/>
    <mergeCell ref="N4:N5"/>
    <mergeCell ref="C4:C5"/>
    <mergeCell ref="D4:D5"/>
    <mergeCell ref="C3:L3"/>
    <mergeCell ref="E4:H4"/>
    <mergeCell ref="I4:L4"/>
    <mergeCell ref="M4:M5"/>
    <mergeCell ref="O4:R4"/>
    <mergeCell ref="S4:U4"/>
    <mergeCell ref="V4:W4"/>
    <mergeCell ref="X4:Y4"/>
    <mergeCell ref="M3:U3"/>
    <mergeCell ref="V3:Y3"/>
  </mergeCells>
  <conditionalFormatting sqref="B8:B31">
    <cfRule type="cellIs" priority="1" dxfId="0" operator="equal" stopIfTrue="1">
      <formula>"X"</formula>
    </cfRule>
  </conditionalFormatting>
  <printOptions/>
  <pageMargins left="0.5905511811023623" right="0.5905511811023623" top="0.7874015748031497" bottom="0.7874015748031497" header="0.5118110236220472" footer="0.5118110236220472"/>
  <pageSetup horizontalDpi="600" verticalDpi="600" orientation="portrait" pageOrder="overThenDown" paperSize="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I105"/>
  <sheetViews>
    <sheetView zoomScale="80" zoomScaleNormal="80" zoomScalePageLayoutView="0" workbookViewId="0" topLeftCell="A1">
      <selection activeCell="I17" sqref="I17"/>
    </sheetView>
  </sheetViews>
  <sheetFormatPr defaultColWidth="9.00390625" defaultRowHeight="13.5"/>
  <cols>
    <col min="1" max="1" width="3.125" style="15" customWidth="1"/>
    <col min="2" max="2" width="12.625" style="2" customWidth="1"/>
    <col min="3" max="3" width="10.625" style="2" customWidth="1"/>
    <col min="4" max="4" width="11.75390625" style="2" customWidth="1"/>
    <col min="5" max="5" width="11.375" style="3" bestFit="1" customWidth="1"/>
    <col min="6" max="6" width="10.625" style="2" customWidth="1"/>
    <col min="7" max="7" width="9.625" style="2" customWidth="1"/>
    <col min="8" max="8" width="11.375" style="3" bestFit="1" customWidth="1"/>
    <col min="9" max="9" width="8.75390625" style="3" bestFit="1" customWidth="1"/>
    <col min="10" max="10" width="11.625" style="212" customWidth="1"/>
    <col min="11" max="16384" width="9.00390625" style="212" customWidth="1"/>
  </cols>
  <sheetData>
    <row r="1" spans="1:9" s="210" customFormat="1" ht="22.5" customHeight="1">
      <c r="A1" s="194"/>
      <c r="B1" s="195"/>
      <c r="C1" s="196"/>
      <c r="D1" s="196"/>
      <c r="E1" s="197"/>
      <c r="F1" s="196"/>
      <c r="G1" s="196"/>
      <c r="H1" s="197"/>
      <c r="I1" s="197"/>
    </row>
    <row r="2" spans="1:2" ht="19.5" customHeight="1">
      <c r="A2" s="184" t="s">
        <v>210</v>
      </c>
      <c r="B2" s="184"/>
    </row>
    <row r="3" spans="1:9" s="213" customFormat="1" ht="23.25" customHeight="1">
      <c r="A3" s="674" t="s">
        <v>11</v>
      </c>
      <c r="B3" s="674"/>
      <c r="C3" s="791" t="s">
        <v>360</v>
      </c>
      <c r="D3" s="792"/>
      <c r="E3" s="793"/>
      <c r="F3" s="714" t="s">
        <v>270</v>
      </c>
      <c r="G3" s="766"/>
      <c r="H3" s="790"/>
      <c r="I3" s="717" t="s">
        <v>379</v>
      </c>
    </row>
    <row r="4" spans="1:9" s="213" customFormat="1" ht="23.25" customHeight="1">
      <c r="A4" s="676"/>
      <c r="B4" s="676"/>
      <c r="C4" s="719" t="s">
        <v>182</v>
      </c>
      <c r="D4" s="711" t="s">
        <v>200</v>
      </c>
      <c r="E4" s="715" t="s">
        <v>62</v>
      </c>
      <c r="F4" s="719" t="s">
        <v>182</v>
      </c>
      <c r="G4" s="711" t="s">
        <v>200</v>
      </c>
      <c r="H4" s="715" t="s">
        <v>62</v>
      </c>
      <c r="I4" s="771"/>
    </row>
    <row r="5" spans="1:9" s="213" customFormat="1" ht="25.5" customHeight="1">
      <c r="A5" s="678"/>
      <c r="B5" s="678"/>
      <c r="C5" s="720"/>
      <c r="D5" s="720"/>
      <c r="E5" s="716"/>
      <c r="F5" s="720"/>
      <c r="G5" s="720"/>
      <c r="H5" s="716"/>
      <c r="I5" s="718"/>
    </row>
    <row r="6" spans="1:9" s="214" customFormat="1" ht="24.75" customHeight="1">
      <c r="A6" s="74"/>
      <c r="B6" s="74"/>
      <c r="C6" s="77"/>
      <c r="D6" s="77" t="s">
        <v>269</v>
      </c>
      <c r="E6" s="77" t="s">
        <v>269</v>
      </c>
      <c r="F6" s="77"/>
      <c r="G6" s="77" t="s">
        <v>269</v>
      </c>
      <c r="H6" s="77" t="s">
        <v>269</v>
      </c>
      <c r="I6" s="73" t="s">
        <v>199</v>
      </c>
    </row>
    <row r="7" spans="1:9" s="213" customFormat="1" ht="24.75" customHeight="1">
      <c r="A7" s="59"/>
      <c r="B7" s="248" t="s">
        <v>17</v>
      </c>
      <c r="C7" s="573">
        <v>100</v>
      </c>
      <c r="D7" s="573">
        <v>810199</v>
      </c>
      <c r="E7" s="605">
        <v>8102</v>
      </c>
      <c r="F7" s="612">
        <v>97</v>
      </c>
      <c r="G7" s="573">
        <v>808471</v>
      </c>
      <c r="H7" s="605">
        <v>8334.8</v>
      </c>
      <c r="I7" s="647">
        <v>0</v>
      </c>
    </row>
    <row r="8" spans="1:9" s="213" customFormat="1" ht="24.75" customHeight="1">
      <c r="A8" s="59">
        <v>9</v>
      </c>
      <c r="B8" s="248" t="s">
        <v>318</v>
      </c>
      <c r="C8" s="258">
        <v>42</v>
      </c>
      <c r="D8" s="258">
        <v>8269</v>
      </c>
      <c r="E8" s="261">
        <v>196.9</v>
      </c>
      <c r="F8" s="224">
        <v>39</v>
      </c>
      <c r="G8" s="258">
        <v>8366</v>
      </c>
      <c r="H8" s="261">
        <v>214.5</v>
      </c>
      <c r="I8" s="608">
        <v>-0.1</v>
      </c>
    </row>
    <row r="9" spans="1:9" s="213" customFormat="1" ht="24.75" customHeight="1">
      <c r="A9" s="59">
        <v>10</v>
      </c>
      <c r="B9" s="248" t="s">
        <v>319</v>
      </c>
      <c r="C9" s="258">
        <v>3</v>
      </c>
      <c r="D9" s="258">
        <v>238</v>
      </c>
      <c r="E9" s="261">
        <v>79.3</v>
      </c>
      <c r="F9" s="224">
        <v>3</v>
      </c>
      <c r="G9" s="258">
        <v>240</v>
      </c>
      <c r="H9" s="261">
        <v>80</v>
      </c>
      <c r="I9" s="647">
        <v>0</v>
      </c>
    </row>
    <row r="10" spans="1:9" s="213" customFormat="1" ht="24.75" customHeight="1">
      <c r="A10" s="59">
        <v>11</v>
      </c>
      <c r="B10" s="248" t="s">
        <v>320</v>
      </c>
      <c r="C10" s="258">
        <v>1</v>
      </c>
      <c r="D10" s="643" t="s">
        <v>412</v>
      </c>
      <c r="E10" s="643" t="s">
        <v>412</v>
      </c>
      <c r="F10" s="224">
        <v>1</v>
      </c>
      <c r="G10" s="643" t="s">
        <v>412</v>
      </c>
      <c r="H10" s="643" t="s">
        <v>412</v>
      </c>
      <c r="I10" s="613">
        <v>0</v>
      </c>
    </row>
    <row r="11" spans="1:9" s="213" customFormat="1" ht="24.75" customHeight="1">
      <c r="A11" s="59">
        <v>12</v>
      </c>
      <c r="B11" s="248" t="s">
        <v>321</v>
      </c>
      <c r="C11" s="258">
        <v>1</v>
      </c>
      <c r="D11" s="643" t="s">
        <v>412</v>
      </c>
      <c r="E11" s="643" t="s">
        <v>412</v>
      </c>
      <c r="F11" s="224">
        <v>1</v>
      </c>
      <c r="G11" s="643" t="s">
        <v>412</v>
      </c>
      <c r="H11" s="643" t="s">
        <v>412</v>
      </c>
      <c r="I11" s="608">
        <v>0.1</v>
      </c>
    </row>
    <row r="12" spans="1:9" s="213" customFormat="1" ht="24.75" customHeight="1">
      <c r="A12" s="68">
        <v>13</v>
      </c>
      <c r="B12" s="250" t="s">
        <v>322</v>
      </c>
      <c r="C12" s="258" t="s">
        <v>400</v>
      </c>
      <c r="D12" s="258" t="s">
        <v>119</v>
      </c>
      <c r="E12" s="261" t="s">
        <v>119</v>
      </c>
      <c r="F12" s="224" t="s">
        <v>119</v>
      </c>
      <c r="G12" s="258" t="s">
        <v>119</v>
      </c>
      <c r="H12" s="261" t="s">
        <v>119</v>
      </c>
      <c r="I12" s="608" t="s">
        <v>119</v>
      </c>
    </row>
    <row r="13" spans="1:9" s="213" customFormat="1" ht="24.75" customHeight="1">
      <c r="A13" s="68">
        <v>14</v>
      </c>
      <c r="B13" s="250" t="s">
        <v>323</v>
      </c>
      <c r="C13" s="258">
        <v>3</v>
      </c>
      <c r="D13" s="258">
        <v>380186</v>
      </c>
      <c r="E13" s="261">
        <v>126728.7</v>
      </c>
      <c r="F13" s="224">
        <v>3</v>
      </c>
      <c r="G13" s="258">
        <v>377385</v>
      </c>
      <c r="H13" s="261">
        <v>125795</v>
      </c>
      <c r="I13" s="552">
        <v>0</v>
      </c>
    </row>
    <row r="14" spans="1:9" s="213" customFormat="1" ht="24.75" customHeight="1">
      <c r="A14" s="68">
        <v>15</v>
      </c>
      <c r="B14" s="250" t="s">
        <v>37</v>
      </c>
      <c r="C14" s="258">
        <v>1</v>
      </c>
      <c r="D14" s="643" t="s">
        <v>412</v>
      </c>
      <c r="E14" s="643" t="s">
        <v>412</v>
      </c>
      <c r="F14" s="224">
        <v>1</v>
      </c>
      <c r="G14" s="643" t="s">
        <v>412</v>
      </c>
      <c r="H14" s="643" t="s">
        <v>412</v>
      </c>
      <c r="I14" s="552">
        <v>0</v>
      </c>
    </row>
    <row r="15" spans="1:9" s="213" customFormat="1" ht="24.75" customHeight="1">
      <c r="A15" s="68">
        <v>16</v>
      </c>
      <c r="B15" s="250" t="s">
        <v>324</v>
      </c>
      <c r="C15" s="258">
        <v>2</v>
      </c>
      <c r="D15" s="643" t="s">
        <v>412</v>
      </c>
      <c r="E15" s="643" t="s">
        <v>412</v>
      </c>
      <c r="F15" s="224">
        <v>2</v>
      </c>
      <c r="G15" s="643" t="s">
        <v>412</v>
      </c>
      <c r="H15" s="643" t="s">
        <v>412</v>
      </c>
      <c r="I15" s="608">
        <v>0.3</v>
      </c>
    </row>
    <row r="16" spans="1:9" s="213" customFormat="1" ht="24.75" customHeight="1">
      <c r="A16" s="68">
        <v>17</v>
      </c>
      <c r="B16" s="250" t="s">
        <v>325</v>
      </c>
      <c r="C16" s="258" t="s">
        <v>119</v>
      </c>
      <c r="D16" s="258" t="s">
        <v>119</v>
      </c>
      <c r="E16" s="261" t="s">
        <v>119</v>
      </c>
      <c r="F16" s="224" t="s">
        <v>119</v>
      </c>
      <c r="G16" s="258" t="s">
        <v>119</v>
      </c>
      <c r="H16" s="261" t="s">
        <v>119</v>
      </c>
      <c r="I16" s="608" t="s">
        <v>119</v>
      </c>
    </row>
    <row r="17" spans="1:9" s="213" customFormat="1" ht="24.75" customHeight="1">
      <c r="A17" s="68">
        <v>18</v>
      </c>
      <c r="B17" s="250" t="s">
        <v>326</v>
      </c>
      <c r="C17" s="258">
        <v>1</v>
      </c>
      <c r="D17" s="643" t="s">
        <v>412</v>
      </c>
      <c r="E17" s="643" t="s">
        <v>412</v>
      </c>
      <c r="F17" s="224">
        <v>2</v>
      </c>
      <c r="G17" s="643" t="s">
        <v>412</v>
      </c>
      <c r="H17" s="643" t="s">
        <v>412</v>
      </c>
      <c r="I17" s="644" t="s">
        <v>412</v>
      </c>
    </row>
    <row r="18" spans="1:9" s="213" customFormat="1" ht="24.75" customHeight="1">
      <c r="A18" s="68">
        <v>19</v>
      </c>
      <c r="B18" s="250" t="s">
        <v>327</v>
      </c>
      <c r="C18" s="258" t="s">
        <v>119</v>
      </c>
      <c r="D18" s="258" t="s">
        <v>119</v>
      </c>
      <c r="E18" s="261" t="s">
        <v>119</v>
      </c>
      <c r="F18" s="224" t="s">
        <v>119</v>
      </c>
      <c r="G18" s="258" t="s">
        <v>119</v>
      </c>
      <c r="H18" s="261" t="s">
        <v>119</v>
      </c>
      <c r="I18" s="608" t="s">
        <v>119</v>
      </c>
    </row>
    <row r="19" spans="1:9" s="213" customFormat="1" ht="24.75" customHeight="1">
      <c r="A19" s="68">
        <v>20</v>
      </c>
      <c r="B19" s="250" t="s">
        <v>328</v>
      </c>
      <c r="C19" s="258" t="s">
        <v>119</v>
      </c>
      <c r="D19" s="258" t="s">
        <v>119</v>
      </c>
      <c r="E19" s="261" t="s">
        <v>119</v>
      </c>
      <c r="F19" s="224" t="s">
        <v>119</v>
      </c>
      <c r="G19" s="258" t="s">
        <v>119</v>
      </c>
      <c r="H19" s="261" t="s">
        <v>119</v>
      </c>
      <c r="I19" s="608" t="s">
        <v>119</v>
      </c>
    </row>
    <row r="20" spans="1:9" s="213" customFormat="1" ht="24.75" customHeight="1">
      <c r="A20" s="68">
        <v>21</v>
      </c>
      <c r="B20" s="250" t="s">
        <v>329</v>
      </c>
      <c r="C20" s="258">
        <v>3</v>
      </c>
      <c r="D20" s="258">
        <v>18934</v>
      </c>
      <c r="E20" s="261">
        <v>6311.3</v>
      </c>
      <c r="F20" s="224">
        <v>3</v>
      </c>
      <c r="G20" s="258">
        <v>18931</v>
      </c>
      <c r="H20" s="261">
        <v>6310.3</v>
      </c>
      <c r="I20" s="613">
        <v>0</v>
      </c>
    </row>
    <row r="21" spans="1:9" s="213" customFormat="1" ht="24.75" customHeight="1">
      <c r="A21" s="68">
        <v>22</v>
      </c>
      <c r="B21" s="250" t="s">
        <v>299</v>
      </c>
      <c r="C21" s="258">
        <v>8</v>
      </c>
      <c r="D21" s="258">
        <v>352528</v>
      </c>
      <c r="E21" s="261">
        <v>44066</v>
      </c>
      <c r="F21" s="224">
        <v>9</v>
      </c>
      <c r="G21" s="258">
        <v>352288</v>
      </c>
      <c r="H21" s="261">
        <v>39143.1</v>
      </c>
      <c r="I21" s="608">
        <v>0.1</v>
      </c>
    </row>
    <row r="22" spans="1:9" s="213" customFormat="1" ht="24.75" customHeight="1">
      <c r="A22" s="68">
        <v>23</v>
      </c>
      <c r="B22" s="250" t="s">
        <v>330</v>
      </c>
      <c r="C22" s="258">
        <v>7</v>
      </c>
      <c r="D22" s="258">
        <v>37450</v>
      </c>
      <c r="E22" s="261">
        <v>5350</v>
      </c>
      <c r="F22" s="224">
        <v>6</v>
      </c>
      <c r="G22" s="258">
        <v>36780</v>
      </c>
      <c r="H22" s="261">
        <v>6130</v>
      </c>
      <c r="I22" s="608">
        <v>-0.1</v>
      </c>
    </row>
    <row r="23" spans="1:9" s="213" customFormat="1" ht="24.75" customHeight="1">
      <c r="A23" s="68">
        <v>24</v>
      </c>
      <c r="B23" s="250" t="s">
        <v>331</v>
      </c>
      <c r="C23" s="258">
        <v>6</v>
      </c>
      <c r="D23" s="258">
        <v>19</v>
      </c>
      <c r="E23" s="261">
        <v>3.2</v>
      </c>
      <c r="F23" s="224">
        <v>6</v>
      </c>
      <c r="G23" s="258">
        <v>684</v>
      </c>
      <c r="H23" s="261">
        <v>114</v>
      </c>
      <c r="I23" s="608">
        <v>-1</v>
      </c>
    </row>
    <row r="24" spans="1:9" s="213" customFormat="1" ht="24.75" customHeight="1">
      <c r="A24" s="68">
        <v>25</v>
      </c>
      <c r="B24" s="250" t="s">
        <v>332</v>
      </c>
      <c r="C24" s="258" t="s">
        <v>119</v>
      </c>
      <c r="D24" s="258" t="s">
        <v>119</v>
      </c>
      <c r="E24" s="261" t="s">
        <v>119</v>
      </c>
      <c r="F24" s="224" t="s">
        <v>119</v>
      </c>
      <c r="G24" s="258" t="s">
        <v>119</v>
      </c>
      <c r="H24" s="614" t="s">
        <v>119</v>
      </c>
      <c r="I24" s="608" t="s">
        <v>119</v>
      </c>
    </row>
    <row r="25" spans="1:9" s="213" customFormat="1" ht="24.75" customHeight="1">
      <c r="A25" s="68">
        <v>26</v>
      </c>
      <c r="B25" s="250" t="s">
        <v>333</v>
      </c>
      <c r="C25" s="258">
        <v>3</v>
      </c>
      <c r="D25" s="258">
        <v>124</v>
      </c>
      <c r="E25" s="261">
        <v>41.3</v>
      </c>
      <c r="F25" s="224">
        <v>3</v>
      </c>
      <c r="G25" s="258">
        <v>3659</v>
      </c>
      <c r="H25" s="261">
        <v>1219.7</v>
      </c>
      <c r="I25" s="608">
        <v>-1</v>
      </c>
    </row>
    <row r="26" spans="1:9" s="213" customFormat="1" ht="24.75" customHeight="1">
      <c r="A26" s="68">
        <v>27</v>
      </c>
      <c r="B26" s="250" t="s">
        <v>334</v>
      </c>
      <c r="C26" s="258" t="s">
        <v>119</v>
      </c>
      <c r="D26" s="258" t="s">
        <v>119</v>
      </c>
      <c r="E26" s="261" t="s">
        <v>119</v>
      </c>
      <c r="F26" s="224" t="s">
        <v>119</v>
      </c>
      <c r="G26" s="258" t="s">
        <v>119</v>
      </c>
      <c r="H26" s="261" t="s">
        <v>119</v>
      </c>
      <c r="I26" s="608" t="s">
        <v>119</v>
      </c>
    </row>
    <row r="27" spans="1:9" s="213" customFormat="1" ht="24.75" customHeight="1">
      <c r="A27" s="68">
        <v>28</v>
      </c>
      <c r="B27" s="250" t="s">
        <v>335</v>
      </c>
      <c r="C27" s="258">
        <v>6</v>
      </c>
      <c r="D27" s="258">
        <v>638</v>
      </c>
      <c r="E27" s="261">
        <v>106.3</v>
      </c>
      <c r="F27" s="224">
        <v>5</v>
      </c>
      <c r="G27" s="258">
        <v>621</v>
      </c>
      <c r="H27" s="261">
        <v>124.2</v>
      </c>
      <c r="I27" s="608">
        <v>-0.1</v>
      </c>
    </row>
    <row r="28" spans="1:9" s="213" customFormat="1" ht="24.75" customHeight="1">
      <c r="A28" s="68">
        <v>29</v>
      </c>
      <c r="B28" s="250" t="s">
        <v>336</v>
      </c>
      <c r="C28" s="258">
        <v>4</v>
      </c>
      <c r="D28" s="258">
        <v>11</v>
      </c>
      <c r="E28" s="261">
        <v>2.8</v>
      </c>
      <c r="F28" s="224">
        <v>4</v>
      </c>
      <c r="G28" s="258">
        <v>12</v>
      </c>
      <c r="H28" s="261">
        <v>3</v>
      </c>
      <c r="I28" s="608">
        <v>-0.1</v>
      </c>
    </row>
    <row r="29" spans="1:9" s="213" customFormat="1" ht="24.75" customHeight="1">
      <c r="A29" s="68">
        <v>30</v>
      </c>
      <c r="B29" s="250" t="s">
        <v>337</v>
      </c>
      <c r="C29" s="258">
        <v>2</v>
      </c>
      <c r="D29" s="643" t="s">
        <v>412</v>
      </c>
      <c r="E29" s="643" t="s">
        <v>412</v>
      </c>
      <c r="F29" s="224">
        <v>2</v>
      </c>
      <c r="G29" s="643" t="s">
        <v>412</v>
      </c>
      <c r="H29" s="643" t="s">
        <v>412</v>
      </c>
      <c r="I29" s="552">
        <v>0</v>
      </c>
    </row>
    <row r="30" spans="1:9" s="213" customFormat="1" ht="24.75" customHeight="1">
      <c r="A30" s="68">
        <v>31</v>
      </c>
      <c r="B30" s="250" t="s">
        <v>338</v>
      </c>
      <c r="C30" s="258">
        <v>7</v>
      </c>
      <c r="D30" s="258">
        <v>111</v>
      </c>
      <c r="E30" s="261">
        <v>15.9</v>
      </c>
      <c r="F30" s="224">
        <v>7</v>
      </c>
      <c r="G30" s="258">
        <v>125</v>
      </c>
      <c r="H30" s="261">
        <v>17.9</v>
      </c>
      <c r="I30" s="608">
        <v>-0.1</v>
      </c>
    </row>
    <row r="31" spans="1:9" s="213" customFormat="1" ht="24.75" customHeight="1">
      <c r="A31" s="147">
        <v>32</v>
      </c>
      <c r="B31" s="384" t="s">
        <v>339</v>
      </c>
      <c r="C31" s="264" t="s">
        <v>119</v>
      </c>
      <c r="D31" s="264" t="s">
        <v>119</v>
      </c>
      <c r="E31" s="263" t="s">
        <v>119</v>
      </c>
      <c r="F31" s="226" t="s">
        <v>119</v>
      </c>
      <c r="G31" s="264" t="s">
        <v>119</v>
      </c>
      <c r="H31" s="263" t="s">
        <v>119</v>
      </c>
      <c r="I31" s="610" t="s">
        <v>119</v>
      </c>
    </row>
    <row r="32" spans="1:9" s="213" customFormat="1" ht="18" customHeight="1">
      <c r="A32" s="98" t="s">
        <v>22</v>
      </c>
      <c r="B32" s="50"/>
      <c r="C32" s="48"/>
      <c r="D32" s="48"/>
      <c r="E32" s="49"/>
      <c r="F32" s="48"/>
      <c r="G32" s="48"/>
      <c r="H32" s="49"/>
      <c r="I32" s="49"/>
    </row>
    <row r="33" spans="2:9" s="102" customFormat="1" ht="11.25">
      <c r="B33" s="99"/>
      <c r="C33" s="99"/>
      <c r="D33" s="99"/>
      <c r="E33" s="100"/>
      <c r="F33" s="99"/>
      <c r="G33" s="99"/>
      <c r="H33" s="100"/>
      <c r="I33" s="100"/>
    </row>
    <row r="34" spans="1:9" s="213" customFormat="1" ht="11.25">
      <c r="A34" s="59"/>
      <c r="B34" s="34"/>
      <c r="C34" s="33"/>
      <c r="D34" s="33"/>
      <c r="E34" s="34"/>
      <c r="F34" s="33"/>
      <c r="G34" s="33"/>
      <c r="H34" s="34"/>
      <c r="I34" s="34"/>
    </row>
    <row r="35" spans="1:9" s="213" customFormat="1" ht="11.25">
      <c r="A35" s="59"/>
      <c r="B35" s="33"/>
      <c r="C35" s="33"/>
      <c r="D35" s="33"/>
      <c r="E35" s="34"/>
      <c r="F35" s="33"/>
      <c r="G35" s="33"/>
      <c r="H35" s="34"/>
      <c r="I35" s="34"/>
    </row>
    <row r="36" spans="1:9" s="213" customFormat="1" ht="11.25">
      <c r="A36" s="59"/>
      <c r="B36" s="33"/>
      <c r="C36" s="33"/>
      <c r="D36" s="33"/>
      <c r="E36" s="34"/>
      <c r="F36" s="33"/>
      <c r="G36" s="33"/>
      <c r="H36" s="34"/>
      <c r="I36" s="34"/>
    </row>
    <row r="37" spans="1:9" s="213" customFormat="1" ht="11.25">
      <c r="A37" s="59"/>
      <c r="B37" s="33"/>
      <c r="C37" s="33"/>
      <c r="D37" s="33"/>
      <c r="E37" s="34"/>
      <c r="F37" s="33"/>
      <c r="G37" s="33"/>
      <c r="H37" s="34"/>
      <c r="I37" s="34"/>
    </row>
    <row r="38" spans="1:9" s="213" customFormat="1" ht="11.25">
      <c r="A38" s="59"/>
      <c r="B38" s="33"/>
      <c r="C38" s="33"/>
      <c r="D38" s="33"/>
      <c r="E38" s="34"/>
      <c r="F38" s="33"/>
      <c r="G38" s="33"/>
      <c r="H38" s="34"/>
      <c r="I38" s="34"/>
    </row>
    <row r="39" spans="1:9" s="213" customFormat="1" ht="11.25">
      <c r="A39" s="59"/>
      <c r="B39" s="33"/>
      <c r="C39" s="33"/>
      <c r="D39" s="33"/>
      <c r="E39" s="34"/>
      <c r="F39" s="33"/>
      <c r="G39" s="33"/>
      <c r="H39" s="34"/>
      <c r="I39" s="34"/>
    </row>
    <row r="40" spans="1:9" s="213" customFormat="1" ht="11.25">
      <c r="A40" s="59"/>
      <c r="B40" s="33"/>
      <c r="C40" s="33"/>
      <c r="D40" s="33"/>
      <c r="E40" s="34"/>
      <c r="F40" s="33"/>
      <c r="G40" s="33"/>
      <c r="H40" s="34"/>
      <c r="I40" s="34"/>
    </row>
    <row r="41" spans="1:9" s="213" customFormat="1" ht="11.25">
      <c r="A41" s="59"/>
      <c r="B41" s="33"/>
      <c r="C41" s="33"/>
      <c r="D41" s="33"/>
      <c r="E41" s="34"/>
      <c r="F41" s="33"/>
      <c r="G41" s="33"/>
      <c r="H41" s="34"/>
      <c r="I41" s="34"/>
    </row>
    <row r="42" spans="1:9" s="213" customFormat="1" ht="11.25">
      <c r="A42" s="59"/>
      <c r="B42" s="33"/>
      <c r="C42" s="33"/>
      <c r="D42" s="33"/>
      <c r="E42" s="34"/>
      <c r="F42" s="33"/>
      <c r="G42" s="33"/>
      <c r="H42" s="34"/>
      <c r="I42" s="34"/>
    </row>
    <row r="43" spans="1:9" s="213" customFormat="1" ht="11.25">
      <c r="A43" s="59"/>
      <c r="B43" s="33"/>
      <c r="C43" s="33"/>
      <c r="D43" s="33"/>
      <c r="E43" s="34"/>
      <c r="F43" s="33"/>
      <c r="G43" s="33"/>
      <c r="H43" s="34"/>
      <c r="I43" s="34"/>
    </row>
    <row r="44" spans="1:9" s="213" customFormat="1" ht="11.25">
      <c r="A44" s="59"/>
      <c r="B44" s="33"/>
      <c r="C44" s="33"/>
      <c r="D44" s="33"/>
      <c r="E44" s="34"/>
      <c r="F44" s="33"/>
      <c r="G44" s="33"/>
      <c r="H44" s="34"/>
      <c r="I44" s="34"/>
    </row>
    <row r="45" spans="1:9" s="213" customFormat="1" ht="11.25">
      <c r="A45" s="59"/>
      <c r="B45" s="33"/>
      <c r="C45" s="33"/>
      <c r="D45" s="33"/>
      <c r="E45" s="34"/>
      <c r="F45" s="33"/>
      <c r="G45" s="33"/>
      <c r="H45" s="34"/>
      <c r="I45" s="34"/>
    </row>
    <row r="46" spans="1:9" s="213" customFormat="1" ht="11.25">
      <c r="A46" s="59"/>
      <c r="B46" s="33"/>
      <c r="C46" s="33"/>
      <c r="D46" s="33"/>
      <c r="E46" s="34"/>
      <c r="F46" s="33"/>
      <c r="G46" s="33"/>
      <c r="H46" s="34"/>
      <c r="I46" s="34"/>
    </row>
    <row r="47" spans="1:9" s="213" customFormat="1" ht="11.25">
      <c r="A47" s="59"/>
      <c r="B47" s="33"/>
      <c r="C47" s="33"/>
      <c r="D47" s="33"/>
      <c r="E47" s="34"/>
      <c r="F47" s="33"/>
      <c r="G47" s="33"/>
      <c r="H47" s="34"/>
      <c r="I47" s="34"/>
    </row>
    <row r="48" spans="1:9" s="213" customFormat="1" ht="11.25">
      <c r="A48" s="59"/>
      <c r="B48" s="33"/>
      <c r="C48" s="33"/>
      <c r="D48" s="33"/>
      <c r="E48" s="34"/>
      <c r="F48" s="33"/>
      <c r="G48" s="33"/>
      <c r="H48" s="34"/>
      <c r="I48" s="34"/>
    </row>
    <row r="49" spans="1:9" s="213" customFormat="1" ht="11.25">
      <c r="A49" s="59"/>
      <c r="B49" s="33"/>
      <c r="C49" s="33"/>
      <c r="D49" s="33"/>
      <c r="E49" s="34"/>
      <c r="F49" s="33"/>
      <c r="G49" s="33"/>
      <c r="H49" s="34"/>
      <c r="I49" s="34"/>
    </row>
    <row r="50" spans="1:9" s="213" customFormat="1" ht="11.25">
      <c r="A50" s="59"/>
      <c r="B50" s="33"/>
      <c r="C50" s="33"/>
      <c r="D50" s="33"/>
      <c r="E50" s="34"/>
      <c r="F50" s="33"/>
      <c r="G50" s="33"/>
      <c r="H50" s="34"/>
      <c r="I50" s="34"/>
    </row>
    <row r="51" spans="1:9" s="213" customFormat="1" ht="11.25">
      <c r="A51" s="59"/>
      <c r="B51" s="33"/>
      <c r="C51" s="33"/>
      <c r="D51" s="33"/>
      <c r="E51" s="34"/>
      <c r="F51" s="33"/>
      <c r="G51" s="33"/>
      <c r="H51" s="34"/>
      <c r="I51" s="34"/>
    </row>
    <row r="52" spans="1:9" s="213" customFormat="1" ht="11.25">
      <c r="A52" s="59"/>
      <c r="B52" s="33"/>
      <c r="C52" s="33"/>
      <c r="D52" s="33"/>
      <c r="E52" s="34"/>
      <c r="F52" s="33"/>
      <c r="G52" s="33"/>
      <c r="H52" s="34"/>
      <c r="I52" s="34"/>
    </row>
    <row r="53" spans="1:9" s="213" customFormat="1" ht="11.25">
      <c r="A53" s="59"/>
      <c r="B53" s="33"/>
      <c r="C53" s="33"/>
      <c r="D53" s="33"/>
      <c r="E53" s="34"/>
      <c r="F53" s="33"/>
      <c r="G53" s="33"/>
      <c r="H53" s="34"/>
      <c r="I53" s="34"/>
    </row>
    <row r="54" spans="1:9" s="213" customFormat="1" ht="11.25">
      <c r="A54" s="59"/>
      <c r="B54" s="33"/>
      <c r="C54" s="33"/>
      <c r="D54" s="33"/>
      <c r="E54" s="34"/>
      <c r="F54" s="33"/>
      <c r="G54" s="33"/>
      <c r="H54" s="34"/>
      <c r="I54" s="34"/>
    </row>
    <row r="55" spans="1:9" s="213" customFormat="1" ht="11.25">
      <c r="A55" s="59"/>
      <c r="B55" s="33"/>
      <c r="C55" s="33"/>
      <c r="D55" s="33"/>
      <c r="E55" s="34"/>
      <c r="F55" s="33"/>
      <c r="G55" s="33"/>
      <c r="H55" s="34"/>
      <c r="I55" s="34"/>
    </row>
    <row r="56" spans="1:9" s="213" customFormat="1" ht="11.25">
      <c r="A56" s="59"/>
      <c r="B56" s="33"/>
      <c r="C56" s="33"/>
      <c r="D56" s="33"/>
      <c r="E56" s="34"/>
      <c r="F56" s="33"/>
      <c r="G56" s="33"/>
      <c r="H56" s="34"/>
      <c r="I56" s="34"/>
    </row>
    <row r="57" spans="1:9" s="213" customFormat="1" ht="11.25">
      <c r="A57" s="59"/>
      <c r="B57" s="33"/>
      <c r="C57" s="33"/>
      <c r="D57" s="33"/>
      <c r="E57" s="34"/>
      <c r="F57" s="33"/>
      <c r="G57" s="33"/>
      <c r="H57" s="34"/>
      <c r="I57" s="34"/>
    </row>
    <row r="58" spans="1:9" s="213" customFormat="1" ht="11.25">
      <c r="A58" s="59"/>
      <c r="B58" s="33"/>
      <c r="C58" s="33"/>
      <c r="D58" s="33"/>
      <c r="E58" s="34"/>
      <c r="F58" s="33"/>
      <c r="G58" s="33"/>
      <c r="H58" s="34"/>
      <c r="I58" s="34"/>
    </row>
    <row r="59" spans="1:9" s="213" customFormat="1" ht="11.25">
      <c r="A59" s="59"/>
      <c r="B59" s="33"/>
      <c r="C59" s="33"/>
      <c r="D59" s="33"/>
      <c r="E59" s="34"/>
      <c r="F59" s="33"/>
      <c r="G59" s="33"/>
      <c r="H59" s="34"/>
      <c r="I59" s="34"/>
    </row>
    <row r="60" spans="1:9" s="213" customFormat="1" ht="11.25">
      <c r="A60" s="59"/>
      <c r="B60" s="33"/>
      <c r="C60" s="33"/>
      <c r="D60" s="33"/>
      <c r="E60" s="34"/>
      <c r="F60" s="33"/>
      <c r="G60" s="33"/>
      <c r="H60" s="34"/>
      <c r="I60" s="34"/>
    </row>
    <row r="61" spans="1:9" s="213" customFormat="1" ht="11.25">
      <c r="A61" s="59"/>
      <c r="B61" s="33"/>
      <c r="C61" s="33"/>
      <c r="D61" s="33"/>
      <c r="E61" s="34"/>
      <c r="F61" s="33"/>
      <c r="G61" s="33"/>
      <c r="H61" s="34"/>
      <c r="I61" s="34"/>
    </row>
    <row r="62" spans="1:9" s="213" customFormat="1" ht="11.25">
      <c r="A62" s="59"/>
      <c r="B62" s="33"/>
      <c r="C62" s="33"/>
      <c r="D62" s="33"/>
      <c r="E62" s="34"/>
      <c r="F62" s="33"/>
      <c r="G62" s="33"/>
      <c r="H62" s="34"/>
      <c r="I62" s="34"/>
    </row>
    <row r="63" spans="1:9" s="213" customFormat="1" ht="11.25">
      <c r="A63" s="59"/>
      <c r="B63" s="33"/>
      <c r="C63" s="33"/>
      <c r="D63" s="33"/>
      <c r="E63" s="34"/>
      <c r="F63" s="33"/>
      <c r="G63" s="33"/>
      <c r="H63" s="34"/>
      <c r="I63" s="34"/>
    </row>
    <row r="64" spans="1:9" s="213" customFormat="1" ht="11.25">
      <c r="A64" s="59"/>
      <c r="B64" s="33"/>
      <c r="C64" s="33"/>
      <c r="D64" s="33"/>
      <c r="E64" s="34"/>
      <c r="F64" s="33"/>
      <c r="G64" s="33"/>
      <c r="H64" s="34"/>
      <c r="I64" s="34"/>
    </row>
    <row r="65" spans="1:9" s="213" customFormat="1" ht="11.25">
      <c r="A65" s="59"/>
      <c r="B65" s="33"/>
      <c r="C65" s="33"/>
      <c r="D65" s="33"/>
      <c r="E65" s="34"/>
      <c r="F65" s="33"/>
      <c r="G65" s="33"/>
      <c r="H65" s="34"/>
      <c r="I65" s="34"/>
    </row>
    <row r="66" spans="1:9" s="213" customFormat="1" ht="11.25">
      <c r="A66" s="59"/>
      <c r="B66" s="33"/>
      <c r="C66" s="33"/>
      <c r="D66" s="33"/>
      <c r="E66" s="34"/>
      <c r="F66" s="33"/>
      <c r="G66" s="33"/>
      <c r="H66" s="34"/>
      <c r="I66" s="34"/>
    </row>
    <row r="67" spans="1:9" s="213" customFormat="1" ht="11.25">
      <c r="A67" s="59"/>
      <c r="B67" s="33"/>
      <c r="C67" s="33"/>
      <c r="D67" s="33"/>
      <c r="E67" s="34"/>
      <c r="F67" s="33"/>
      <c r="G67" s="33"/>
      <c r="H67" s="34"/>
      <c r="I67" s="34"/>
    </row>
    <row r="68" spans="1:9" s="213" customFormat="1" ht="11.25">
      <c r="A68" s="59"/>
      <c r="B68" s="33"/>
      <c r="C68" s="33"/>
      <c r="D68" s="33"/>
      <c r="E68" s="34"/>
      <c r="F68" s="33"/>
      <c r="G68" s="33"/>
      <c r="H68" s="34"/>
      <c r="I68" s="34"/>
    </row>
    <row r="69" spans="1:9" s="213" customFormat="1" ht="11.25">
      <c r="A69" s="59"/>
      <c r="B69" s="33"/>
      <c r="C69" s="33"/>
      <c r="D69" s="33"/>
      <c r="E69" s="34"/>
      <c r="F69" s="33"/>
      <c r="G69" s="33"/>
      <c r="H69" s="34"/>
      <c r="I69" s="34"/>
    </row>
    <row r="70" spans="1:9" s="213" customFormat="1" ht="11.25">
      <c r="A70" s="59"/>
      <c r="B70" s="33"/>
      <c r="C70" s="33"/>
      <c r="D70" s="33"/>
      <c r="E70" s="34"/>
      <c r="F70" s="33"/>
      <c r="G70" s="33"/>
      <c r="H70" s="34"/>
      <c r="I70" s="34"/>
    </row>
    <row r="71" spans="1:9" s="213" customFormat="1" ht="11.25">
      <c r="A71" s="59"/>
      <c r="B71" s="33"/>
      <c r="C71" s="33"/>
      <c r="D71" s="33"/>
      <c r="E71" s="34"/>
      <c r="F71" s="33"/>
      <c r="G71" s="33"/>
      <c r="H71" s="34"/>
      <c r="I71" s="34"/>
    </row>
    <row r="72" spans="1:9" s="213" customFormat="1" ht="11.25">
      <c r="A72" s="59"/>
      <c r="B72" s="33"/>
      <c r="C72" s="33"/>
      <c r="D72" s="33"/>
      <c r="E72" s="34"/>
      <c r="F72" s="33"/>
      <c r="G72" s="33"/>
      <c r="H72" s="34"/>
      <c r="I72" s="34"/>
    </row>
    <row r="73" spans="1:9" s="213" customFormat="1" ht="11.25">
      <c r="A73" s="59"/>
      <c r="B73" s="33"/>
      <c r="C73" s="33"/>
      <c r="D73" s="33"/>
      <c r="E73" s="34"/>
      <c r="F73" s="33"/>
      <c r="G73" s="33"/>
      <c r="H73" s="34"/>
      <c r="I73" s="34"/>
    </row>
    <row r="74" spans="1:9" s="213" customFormat="1" ht="11.25">
      <c r="A74" s="59"/>
      <c r="B74" s="33"/>
      <c r="C74" s="33"/>
      <c r="D74" s="33"/>
      <c r="E74" s="34"/>
      <c r="F74" s="33"/>
      <c r="G74" s="33"/>
      <c r="H74" s="34"/>
      <c r="I74" s="34"/>
    </row>
    <row r="75" spans="1:9" s="213" customFormat="1" ht="11.25">
      <c r="A75" s="59"/>
      <c r="B75" s="33"/>
      <c r="C75" s="33"/>
      <c r="D75" s="33"/>
      <c r="E75" s="34"/>
      <c r="F75" s="33"/>
      <c r="G75" s="33"/>
      <c r="H75" s="34"/>
      <c r="I75" s="34"/>
    </row>
    <row r="76" spans="1:9" s="213" customFormat="1" ht="11.25">
      <c r="A76" s="59"/>
      <c r="B76" s="33"/>
      <c r="C76" s="33"/>
      <c r="D76" s="33"/>
      <c r="E76" s="34"/>
      <c r="F76" s="33"/>
      <c r="G76" s="33"/>
      <c r="H76" s="34"/>
      <c r="I76" s="34"/>
    </row>
    <row r="77" spans="1:9" s="213" customFormat="1" ht="11.25">
      <c r="A77" s="59"/>
      <c r="B77" s="33"/>
      <c r="C77" s="33"/>
      <c r="D77" s="33"/>
      <c r="E77" s="34"/>
      <c r="F77" s="33"/>
      <c r="G77" s="33"/>
      <c r="H77" s="34"/>
      <c r="I77" s="34"/>
    </row>
    <row r="78" spans="1:9" s="213" customFormat="1" ht="11.25">
      <c r="A78" s="59"/>
      <c r="B78" s="33"/>
      <c r="C78" s="33"/>
      <c r="D78" s="33"/>
      <c r="E78" s="34"/>
      <c r="F78" s="33"/>
      <c r="G78" s="33"/>
      <c r="H78" s="34"/>
      <c r="I78" s="34"/>
    </row>
    <row r="79" spans="1:9" s="213" customFormat="1" ht="11.25">
      <c r="A79" s="59"/>
      <c r="B79" s="33"/>
      <c r="C79" s="33"/>
      <c r="D79" s="33"/>
      <c r="E79" s="34"/>
      <c r="F79" s="33"/>
      <c r="G79" s="33"/>
      <c r="H79" s="34"/>
      <c r="I79" s="34"/>
    </row>
    <row r="80" spans="1:9" s="213" customFormat="1" ht="11.25">
      <c r="A80" s="59"/>
      <c r="B80" s="33"/>
      <c r="C80" s="33"/>
      <c r="D80" s="33"/>
      <c r="E80" s="34"/>
      <c r="F80" s="33"/>
      <c r="G80" s="33"/>
      <c r="H80" s="34"/>
      <c r="I80" s="34"/>
    </row>
    <row r="81" spans="1:9" s="213" customFormat="1" ht="11.25">
      <c r="A81" s="59"/>
      <c r="B81" s="33"/>
      <c r="C81" s="33"/>
      <c r="D81" s="33"/>
      <c r="E81" s="34"/>
      <c r="F81" s="33"/>
      <c r="G81" s="33"/>
      <c r="H81" s="34"/>
      <c r="I81" s="34"/>
    </row>
    <row r="82" spans="1:9" s="213" customFormat="1" ht="11.25">
      <c r="A82" s="59"/>
      <c r="B82" s="33"/>
      <c r="C82" s="33"/>
      <c r="D82" s="33"/>
      <c r="E82" s="34"/>
      <c r="F82" s="33"/>
      <c r="G82" s="33"/>
      <c r="H82" s="34"/>
      <c r="I82" s="34"/>
    </row>
    <row r="83" spans="1:9" s="213" customFormat="1" ht="11.25">
      <c r="A83" s="59"/>
      <c r="B83" s="33"/>
      <c r="C83" s="33"/>
      <c r="D83" s="33"/>
      <c r="E83" s="34"/>
      <c r="F83" s="33"/>
      <c r="G83" s="33"/>
      <c r="H83" s="34"/>
      <c r="I83" s="34"/>
    </row>
    <row r="84" spans="1:9" s="213" customFormat="1" ht="11.25">
      <c r="A84" s="59"/>
      <c r="B84" s="33"/>
      <c r="C84" s="33"/>
      <c r="D84" s="33"/>
      <c r="E84" s="34"/>
      <c r="F84" s="33"/>
      <c r="G84" s="33"/>
      <c r="H84" s="34"/>
      <c r="I84" s="34"/>
    </row>
    <row r="85" spans="1:9" s="213" customFormat="1" ht="11.25">
      <c r="A85" s="59"/>
      <c r="B85" s="33"/>
      <c r="C85" s="33"/>
      <c r="D85" s="33"/>
      <c r="E85" s="34"/>
      <c r="F85" s="33"/>
      <c r="G85" s="33"/>
      <c r="H85" s="34"/>
      <c r="I85" s="34"/>
    </row>
    <row r="86" spans="1:9" s="213" customFormat="1" ht="11.25">
      <c r="A86" s="59"/>
      <c r="B86" s="33"/>
      <c r="C86" s="33"/>
      <c r="D86" s="33"/>
      <c r="E86" s="34"/>
      <c r="F86" s="33"/>
      <c r="G86" s="33"/>
      <c r="H86" s="34"/>
      <c r="I86" s="34"/>
    </row>
    <row r="87" spans="1:9" s="213" customFormat="1" ht="11.25">
      <c r="A87" s="59"/>
      <c r="B87" s="33"/>
      <c r="C87" s="33"/>
      <c r="D87" s="33"/>
      <c r="E87" s="34"/>
      <c r="F87" s="33"/>
      <c r="G87" s="33"/>
      <c r="H87" s="34"/>
      <c r="I87" s="34"/>
    </row>
    <row r="88" spans="1:9" s="213" customFormat="1" ht="11.25">
      <c r="A88" s="59"/>
      <c r="B88" s="33"/>
      <c r="C88" s="33"/>
      <c r="D88" s="33"/>
      <c r="E88" s="34"/>
      <c r="F88" s="33"/>
      <c r="G88" s="33"/>
      <c r="H88" s="34"/>
      <c r="I88" s="34"/>
    </row>
    <row r="89" spans="1:9" s="213" customFormat="1" ht="11.25">
      <c r="A89" s="59"/>
      <c r="B89" s="33"/>
      <c r="C89" s="33"/>
      <c r="D89" s="33"/>
      <c r="E89" s="34"/>
      <c r="F89" s="33"/>
      <c r="G89" s="33"/>
      <c r="H89" s="34"/>
      <c r="I89" s="34"/>
    </row>
    <row r="90" spans="1:9" s="213" customFormat="1" ht="11.25">
      <c r="A90" s="59"/>
      <c r="B90" s="33"/>
      <c r="C90" s="33"/>
      <c r="D90" s="33"/>
      <c r="E90" s="34"/>
      <c r="F90" s="33"/>
      <c r="G90" s="33"/>
      <c r="H90" s="34"/>
      <c r="I90" s="34"/>
    </row>
    <row r="91" spans="1:9" s="213" customFormat="1" ht="11.25">
      <c r="A91" s="59"/>
      <c r="B91" s="33"/>
      <c r="C91" s="33"/>
      <c r="D91" s="33"/>
      <c r="E91" s="34"/>
      <c r="F91" s="33"/>
      <c r="G91" s="33"/>
      <c r="H91" s="34"/>
      <c r="I91" s="34"/>
    </row>
    <row r="92" spans="1:9" s="213" customFormat="1" ht="11.25">
      <c r="A92" s="59"/>
      <c r="B92" s="33"/>
      <c r="C92" s="33"/>
      <c r="D92" s="33"/>
      <c r="E92" s="34"/>
      <c r="F92" s="33"/>
      <c r="G92" s="33"/>
      <c r="H92" s="34"/>
      <c r="I92" s="34"/>
    </row>
    <row r="93" spans="1:9" s="213" customFormat="1" ht="11.25">
      <c r="A93" s="59"/>
      <c r="B93" s="33"/>
      <c r="C93" s="33"/>
      <c r="D93" s="33"/>
      <c r="E93" s="34"/>
      <c r="F93" s="33"/>
      <c r="G93" s="33"/>
      <c r="H93" s="34"/>
      <c r="I93" s="34"/>
    </row>
    <row r="94" spans="1:9" s="213" customFormat="1" ht="11.25">
      <c r="A94" s="59"/>
      <c r="B94" s="33"/>
      <c r="C94" s="33"/>
      <c r="D94" s="33"/>
      <c r="E94" s="34"/>
      <c r="F94" s="33"/>
      <c r="G94" s="33"/>
      <c r="H94" s="34"/>
      <c r="I94" s="34"/>
    </row>
    <row r="95" spans="1:9" s="213" customFormat="1" ht="11.25">
      <c r="A95" s="59"/>
      <c r="B95" s="33"/>
      <c r="C95" s="33"/>
      <c r="D95" s="33"/>
      <c r="E95" s="34"/>
      <c r="F95" s="33"/>
      <c r="G95" s="33"/>
      <c r="H95" s="34"/>
      <c r="I95" s="34"/>
    </row>
    <row r="96" spans="1:9" s="213" customFormat="1" ht="11.25">
      <c r="A96" s="59"/>
      <c r="B96" s="33"/>
      <c r="C96" s="33"/>
      <c r="D96" s="33"/>
      <c r="E96" s="34"/>
      <c r="F96" s="33"/>
      <c r="G96" s="33"/>
      <c r="H96" s="34"/>
      <c r="I96" s="34"/>
    </row>
    <row r="97" spans="1:9" s="213" customFormat="1" ht="11.25">
      <c r="A97" s="59"/>
      <c r="B97" s="33"/>
      <c r="C97" s="33"/>
      <c r="D97" s="33"/>
      <c r="E97" s="34"/>
      <c r="F97" s="33"/>
      <c r="G97" s="33"/>
      <c r="H97" s="34"/>
      <c r="I97" s="34"/>
    </row>
    <row r="98" spans="1:9" s="213" customFormat="1" ht="11.25">
      <c r="A98" s="59"/>
      <c r="B98" s="33"/>
      <c r="C98" s="33"/>
      <c r="D98" s="33"/>
      <c r="E98" s="34"/>
      <c r="F98" s="33"/>
      <c r="G98" s="33"/>
      <c r="H98" s="34"/>
      <c r="I98" s="34"/>
    </row>
    <row r="99" spans="1:9" s="213" customFormat="1" ht="11.25">
      <c r="A99" s="59"/>
      <c r="B99" s="33"/>
      <c r="C99" s="33"/>
      <c r="D99" s="33"/>
      <c r="E99" s="34"/>
      <c r="F99" s="33"/>
      <c r="G99" s="33"/>
      <c r="H99" s="34"/>
      <c r="I99" s="34"/>
    </row>
    <row r="100" spans="1:9" s="213" customFormat="1" ht="11.25">
      <c r="A100" s="59"/>
      <c r="B100" s="33"/>
      <c r="C100" s="33"/>
      <c r="D100" s="33"/>
      <c r="E100" s="34"/>
      <c r="F100" s="33"/>
      <c r="G100" s="33"/>
      <c r="H100" s="34"/>
      <c r="I100" s="34"/>
    </row>
    <row r="101" spans="1:9" s="213" customFormat="1" ht="11.25">
      <c r="A101" s="59"/>
      <c r="B101" s="33"/>
      <c r="C101" s="33"/>
      <c r="D101" s="33"/>
      <c r="E101" s="34"/>
      <c r="F101" s="33"/>
      <c r="G101" s="33"/>
      <c r="H101" s="34"/>
      <c r="I101" s="34"/>
    </row>
    <row r="102" spans="1:9" s="213" customFormat="1" ht="11.25">
      <c r="A102" s="59"/>
      <c r="B102" s="33"/>
      <c r="C102" s="33"/>
      <c r="D102" s="33"/>
      <c r="E102" s="34"/>
      <c r="F102" s="33"/>
      <c r="G102" s="33"/>
      <c r="H102" s="34"/>
      <c r="I102" s="34"/>
    </row>
    <row r="103" spans="1:9" s="213" customFormat="1" ht="11.25">
      <c r="A103" s="59"/>
      <c r="B103" s="33"/>
      <c r="C103" s="33"/>
      <c r="D103" s="33"/>
      <c r="E103" s="34"/>
      <c r="F103" s="33"/>
      <c r="G103" s="33"/>
      <c r="H103" s="34"/>
      <c r="I103" s="34"/>
    </row>
    <row r="104" spans="1:9" s="213" customFormat="1" ht="11.25">
      <c r="A104" s="59"/>
      <c r="B104" s="33"/>
      <c r="C104" s="33"/>
      <c r="D104" s="33"/>
      <c r="E104" s="34"/>
      <c r="F104" s="33"/>
      <c r="G104" s="33"/>
      <c r="H104" s="34"/>
      <c r="I104" s="34"/>
    </row>
    <row r="105" spans="1:9" s="213" customFormat="1" ht="11.25">
      <c r="A105" s="59"/>
      <c r="B105" s="33"/>
      <c r="C105" s="33"/>
      <c r="D105" s="33"/>
      <c r="E105" s="34"/>
      <c r="F105" s="33"/>
      <c r="G105" s="33"/>
      <c r="H105" s="34"/>
      <c r="I105" s="34"/>
    </row>
  </sheetData>
  <sheetProtection/>
  <mergeCells count="10">
    <mergeCell ref="I3:I5"/>
    <mergeCell ref="D4:D5"/>
    <mergeCell ref="E4:E5"/>
    <mergeCell ref="A3:B5"/>
    <mergeCell ref="F3:H3"/>
    <mergeCell ref="C3:E3"/>
    <mergeCell ref="C4:C5"/>
    <mergeCell ref="F4:F5"/>
    <mergeCell ref="G4:G5"/>
    <mergeCell ref="H4:H5"/>
  </mergeCells>
  <conditionalFormatting sqref="B8:B31">
    <cfRule type="cellIs" priority="1" dxfId="0" operator="equal" stopIfTrue="1">
      <formula>"X"</formula>
    </cfRule>
  </conditionalFormatting>
  <printOptions/>
  <pageMargins left="0.5905511811023623" right="0.5905511811023623" top="0.7874015748031497" bottom="0.7874015748031497" header="0.5118110236220472" footer="0.5118110236220472"/>
  <pageSetup horizontalDpi="600" verticalDpi="600" orientation="portrait" pageOrder="overThenDown" paperSize="9" r:id="rId1"/>
</worksheet>
</file>

<file path=xl/worksheets/sheet12.xml><?xml version="1.0" encoding="utf-8"?>
<worksheet xmlns="http://schemas.openxmlformats.org/spreadsheetml/2006/main" xmlns:r="http://schemas.openxmlformats.org/officeDocument/2006/relationships">
  <sheetPr>
    <tabColor theme="5" tint="0.39998000860214233"/>
    <outlinePr summaryBelow="0"/>
  </sheetPr>
  <dimension ref="A1:L32"/>
  <sheetViews>
    <sheetView view="pageBreakPreview" zoomScale="80" zoomScaleSheetLayoutView="80" zoomScalePageLayoutView="0" workbookViewId="0" topLeftCell="A19">
      <selection activeCell="E29" sqref="E29"/>
    </sheetView>
  </sheetViews>
  <sheetFormatPr defaultColWidth="9.00390625" defaultRowHeight="13.5"/>
  <cols>
    <col min="1" max="1" width="5.625" style="587" customWidth="1"/>
    <col min="2" max="2" width="6.625" style="588" customWidth="1"/>
    <col min="3" max="8" width="9.875" style="588" customWidth="1"/>
    <col min="9" max="9" width="9.50390625" style="588" customWidth="1"/>
    <col min="10" max="12" width="9.00390625" style="579" customWidth="1"/>
    <col min="13" max="16384" width="9.00390625" style="580" customWidth="1"/>
  </cols>
  <sheetData>
    <row r="1" spans="1:9" ht="13.5">
      <c r="A1" s="107"/>
      <c r="B1" s="108"/>
      <c r="C1" s="108"/>
      <c r="D1" s="108"/>
      <c r="E1" s="108"/>
      <c r="F1" s="108"/>
      <c r="G1" s="108"/>
      <c r="H1" s="108"/>
      <c r="I1" s="108"/>
    </row>
    <row r="2" spans="1:9" ht="13.5">
      <c r="A2" s="184" t="s">
        <v>316</v>
      </c>
      <c r="B2" s="108"/>
      <c r="C2" s="108"/>
      <c r="D2" s="108"/>
      <c r="E2" s="108"/>
      <c r="F2" s="108"/>
      <c r="G2" s="108"/>
      <c r="H2" s="108"/>
      <c r="I2" s="580"/>
    </row>
    <row r="3" spans="1:12" s="85" customFormat="1" ht="11.25">
      <c r="A3" s="117"/>
      <c r="B3" s="180"/>
      <c r="C3" s="180"/>
      <c r="D3" s="180"/>
      <c r="E3" s="180"/>
      <c r="F3" s="180"/>
      <c r="G3" s="180"/>
      <c r="H3" s="180"/>
      <c r="I3" s="53" t="s">
        <v>380</v>
      </c>
      <c r="J3" s="220"/>
      <c r="K3" s="220"/>
      <c r="L3" s="220"/>
    </row>
    <row r="4" spans="1:12" s="183" customFormat="1" ht="18.75" customHeight="1">
      <c r="A4" s="794" t="s">
        <v>167</v>
      </c>
      <c r="B4" s="801" t="s">
        <v>142</v>
      </c>
      <c r="C4" s="800" t="s">
        <v>286</v>
      </c>
      <c r="D4" s="805"/>
      <c r="E4" s="805"/>
      <c r="F4" s="805"/>
      <c r="G4" s="805"/>
      <c r="H4" s="731"/>
      <c r="I4" s="797" t="s">
        <v>284</v>
      </c>
      <c r="J4" s="182"/>
      <c r="K4" s="182"/>
      <c r="L4" s="182"/>
    </row>
    <row r="5" spans="1:12" s="183" customFormat="1" ht="18.75" customHeight="1">
      <c r="A5" s="795"/>
      <c r="B5" s="802"/>
      <c r="C5" s="800" t="s">
        <v>146</v>
      </c>
      <c r="D5" s="731"/>
      <c r="E5" s="804" t="s">
        <v>281</v>
      </c>
      <c r="F5" s="723" t="s">
        <v>285</v>
      </c>
      <c r="G5" s="804" t="s">
        <v>282</v>
      </c>
      <c r="H5" s="797" t="s">
        <v>283</v>
      </c>
      <c r="I5" s="798"/>
      <c r="J5" s="182"/>
      <c r="K5" s="182"/>
      <c r="L5" s="182"/>
    </row>
    <row r="6" spans="1:12" s="183" customFormat="1" ht="18.75" customHeight="1">
      <c r="A6" s="796"/>
      <c r="B6" s="802"/>
      <c r="C6" s="123" t="s">
        <v>147</v>
      </c>
      <c r="D6" s="123" t="s">
        <v>148</v>
      </c>
      <c r="E6" s="803"/>
      <c r="F6" s="803"/>
      <c r="G6" s="803"/>
      <c r="H6" s="799"/>
      <c r="I6" s="799"/>
      <c r="J6" s="182"/>
      <c r="K6" s="182"/>
      <c r="L6" s="182"/>
    </row>
    <row r="7" spans="1:9" ht="25.5" customHeight="1">
      <c r="A7" s="581" t="s">
        <v>17</v>
      </c>
      <c r="B7" s="582">
        <v>100</v>
      </c>
      <c r="C7" s="582">
        <v>303642</v>
      </c>
      <c r="D7" s="582">
        <v>3327</v>
      </c>
      <c r="E7" s="582">
        <v>10800</v>
      </c>
      <c r="F7" s="582">
        <v>17875</v>
      </c>
      <c r="G7" s="582">
        <v>450400</v>
      </c>
      <c r="H7" s="582">
        <v>786044</v>
      </c>
      <c r="I7" s="583">
        <v>24155</v>
      </c>
    </row>
    <row r="8" spans="1:9" ht="25.5" customHeight="1">
      <c r="A8" s="95">
        <v>9</v>
      </c>
      <c r="B8" s="232">
        <v>42</v>
      </c>
      <c r="C8" s="232">
        <v>1080</v>
      </c>
      <c r="D8" s="232">
        <v>1438</v>
      </c>
      <c r="E8" s="656" t="s">
        <v>411</v>
      </c>
      <c r="F8" s="656" t="s">
        <v>411</v>
      </c>
      <c r="G8" s="232" t="s">
        <v>119</v>
      </c>
      <c r="H8" s="232">
        <v>8114</v>
      </c>
      <c r="I8" s="233">
        <v>155</v>
      </c>
    </row>
    <row r="9" spans="1:9" ht="25.5" customHeight="1">
      <c r="A9" s="95">
        <v>10</v>
      </c>
      <c r="B9" s="232">
        <v>3</v>
      </c>
      <c r="C9" s="232" t="s">
        <v>400</v>
      </c>
      <c r="D9" s="232">
        <v>238</v>
      </c>
      <c r="E9" s="232" t="s">
        <v>119</v>
      </c>
      <c r="F9" s="232" t="s">
        <v>119</v>
      </c>
      <c r="G9" s="232" t="s">
        <v>119</v>
      </c>
      <c r="H9" s="232">
        <v>238</v>
      </c>
      <c r="I9" s="233" t="s">
        <v>119</v>
      </c>
    </row>
    <row r="10" spans="1:9" ht="25.5" customHeight="1">
      <c r="A10" s="95">
        <v>11</v>
      </c>
      <c r="B10" s="232">
        <v>1</v>
      </c>
      <c r="C10" s="232" t="s">
        <v>119</v>
      </c>
      <c r="D10" s="656" t="s">
        <v>411</v>
      </c>
      <c r="E10" s="656" t="s">
        <v>411</v>
      </c>
      <c r="F10" s="232" t="s">
        <v>119</v>
      </c>
      <c r="G10" s="232" t="s">
        <v>119</v>
      </c>
      <c r="H10" s="656" t="s">
        <v>411</v>
      </c>
      <c r="I10" s="233" t="s">
        <v>119</v>
      </c>
    </row>
    <row r="11" spans="1:9" ht="25.5" customHeight="1">
      <c r="A11" s="95">
        <v>12</v>
      </c>
      <c r="B11" s="232">
        <v>1</v>
      </c>
      <c r="C11" s="232" t="s">
        <v>119</v>
      </c>
      <c r="D11" s="232" t="s">
        <v>119</v>
      </c>
      <c r="E11" s="232" t="s">
        <v>119</v>
      </c>
      <c r="F11" s="656" t="s">
        <v>411</v>
      </c>
      <c r="G11" s="232" t="s">
        <v>119</v>
      </c>
      <c r="H11" s="656" t="s">
        <v>411</v>
      </c>
      <c r="I11" s="233" t="s">
        <v>119</v>
      </c>
    </row>
    <row r="12" spans="1:9" ht="25.5" customHeight="1">
      <c r="A12" s="95">
        <v>13</v>
      </c>
      <c r="B12" s="232" t="s">
        <v>119</v>
      </c>
      <c r="C12" s="232" t="s">
        <v>119</v>
      </c>
      <c r="D12" s="232" t="s">
        <v>119</v>
      </c>
      <c r="E12" s="232" t="s">
        <v>119</v>
      </c>
      <c r="F12" s="232" t="s">
        <v>119</v>
      </c>
      <c r="G12" s="232" t="s">
        <v>119</v>
      </c>
      <c r="H12" s="232" t="s">
        <v>119</v>
      </c>
      <c r="I12" s="233" t="s">
        <v>119</v>
      </c>
    </row>
    <row r="13" spans="1:9" ht="25.5" customHeight="1">
      <c r="A13" s="95">
        <v>14</v>
      </c>
      <c r="B13" s="232">
        <v>3</v>
      </c>
      <c r="C13" s="232">
        <v>250000</v>
      </c>
      <c r="D13" s="232">
        <v>71</v>
      </c>
      <c r="E13" s="232">
        <v>465</v>
      </c>
      <c r="F13" s="232" t="s">
        <v>403</v>
      </c>
      <c r="G13" s="232">
        <v>129650</v>
      </c>
      <c r="H13" s="232">
        <v>380186</v>
      </c>
      <c r="I13" s="233" t="s">
        <v>119</v>
      </c>
    </row>
    <row r="14" spans="1:9" ht="25.5" customHeight="1">
      <c r="A14" s="95">
        <v>15</v>
      </c>
      <c r="B14" s="232">
        <v>1</v>
      </c>
      <c r="C14" s="232" t="s">
        <v>119</v>
      </c>
      <c r="D14" s="656" t="s">
        <v>411</v>
      </c>
      <c r="E14" s="232" t="s">
        <v>119</v>
      </c>
      <c r="F14" s="232" t="s">
        <v>119</v>
      </c>
      <c r="G14" s="232" t="s">
        <v>119</v>
      </c>
      <c r="H14" s="656" t="s">
        <v>411</v>
      </c>
      <c r="I14" s="233" t="s">
        <v>119</v>
      </c>
    </row>
    <row r="15" spans="1:9" ht="25.5" customHeight="1">
      <c r="A15" s="95">
        <v>16</v>
      </c>
      <c r="B15" s="232">
        <v>2</v>
      </c>
      <c r="C15" s="656" t="s">
        <v>411</v>
      </c>
      <c r="D15" s="656" t="s">
        <v>411</v>
      </c>
      <c r="E15" s="232" t="s">
        <v>119</v>
      </c>
      <c r="F15" s="232" t="s">
        <v>119</v>
      </c>
      <c r="G15" s="232" t="s">
        <v>119</v>
      </c>
      <c r="H15" s="656" t="s">
        <v>411</v>
      </c>
      <c r="I15" s="233" t="s">
        <v>119</v>
      </c>
    </row>
    <row r="16" spans="1:9" ht="25.5" customHeight="1">
      <c r="A16" s="95">
        <v>17</v>
      </c>
      <c r="B16" s="232" t="s">
        <v>119</v>
      </c>
      <c r="C16" s="232" t="s">
        <v>119</v>
      </c>
      <c r="D16" s="232" t="s">
        <v>119</v>
      </c>
      <c r="E16" s="232" t="s">
        <v>119</v>
      </c>
      <c r="F16" s="232" t="s">
        <v>119</v>
      </c>
      <c r="G16" s="232" t="s">
        <v>119</v>
      </c>
      <c r="H16" s="232" t="s">
        <v>119</v>
      </c>
      <c r="I16" s="233" t="s">
        <v>119</v>
      </c>
    </row>
    <row r="17" spans="1:9" ht="25.5" customHeight="1">
      <c r="A17" s="95">
        <v>18</v>
      </c>
      <c r="B17" s="232">
        <v>1</v>
      </c>
      <c r="C17" s="656" t="s">
        <v>411</v>
      </c>
      <c r="D17" s="656" t="s">
        <v>411</v>
      </c>
      <c r="E17" s="232" t="s">
        <v>119</v>
      </c>
      <c r="F17" s="232" t="s">
        <v>119</v>
      </c>
      <c r="G17" s="232" t="s">
        <v>119</v>
      </c>
      <c r="H17" s="656" t="s">
        <v>411</v>
      </c>
      <c r="I17" s="233" t="s">
        <v>119</v>
      </c>
    </row>
    <row r="18" spans="1:9" ht="25.5" customHeight="1">
      <c r="A18" s="95">
        <v>19</v>
      </c>
      <c r="B18" s="232" t="s">
        <v>119</v>
      </c>
      <c r="C18" s="232" t="s">
        <v>119</v>
      </c>
      <c r="D18" s="232" t="s">
        <v>119</v>
      </c>
      <c r="E18" s="232" t="s">
        <v>119</v>
      </c>
      <c r="F18" s="232" t="s">
        <v>119</v>
      </c>
      <c r="G18" s="232" t="s">
        <v>119</v>
      </c>
      <c r="H18" s="232" t="s">
        <v>119</v>
      </c>
      <c r="I18" s="233" t="s">
        <v>119</v>
      </c>
    </row>
    <row r="19" spans="1:9" ht="25.5" customHeight="1">
      <c r="A19" s="95">
        <v>20</v>
      </c>
      <c r="B19" s="232" t="s">
        <v>119</v>
      </c>
      <c r="C19" s="232" t="s">
        <v>119</v>
      </c>
      <c r="D19" s="232" t="s">
        <v>119</v>
      </c>
      <c r="E19" s="232" t="s">
        <v>119</v>
      </c>
      <c r="F19" s="232" t="s">
        <v>119</v>
      </c>
      <c r="G19" s="232" t="s">
        <v>119</v>
      </c>
      <c r="H19" s="232" t="s">
        <v>119</v>
      </c>
      <c r="I19" s="233" t="s">
        <v>119</v>
      </c>
    </row>
    <row r="20" spans="1:9" ht="25.5" customHeight="1">
      <c r="A20" s="95">
        <v>21</v>
      </c>
      <c r="B20" s="232">
        <v>3</v>
      </c>
      <c r="C20" s="232">
        <v>956</v>
      </c>
      <c r="D20" s="232">
        <v>388</v>
      </c>
      <c r="E20" s="232">
        <v>70</v>
      </c>
      <c r="F20" s="232">
        <v>17520</v>
      </c>
      <c r="G20" s="232" t="s">
        <v>119</v>
      </c>
      <c r="H20" s="232">
        <v>18934</v>
      </c>
      <c r="I20" s="233" t="s">
        <v>119</v>
      </c>
    </row>
    <row r="21" spans="1:9" ht="25.5" customHeight="1">
      <c r="A21" s="95">
        <v>22</v>
      </c>
      <c r="B21" s="232">
        <v>8</v>
      </c>
      <c r="C21" s="232">
        <v>31202</v>
      </c>
      <c r="D21" s="232">
        <v>486</v>
      </c>
      <c r="E21" s="232">
        <v>4240</v>
      </c>
      <c r="F21" s="232" t="s">
        <v>119</v>
      </c>
      <c r="G21" s="232">
        <v>316600</v>
      </c>
      <c r="H21" s="232">
        <v>352528</v>
      </c>
      <c r="I21" s="233" t="s">
        <v>119</v>
      </c>
    </row>
    <row r="22" spans="1:9" ht="25.5" customHeight="1">
      <c r="A22" s="95">
        <v>23</v>
      </c>
      <c r="B22" s="232">
        <v>7</v>
      </c>
      <c r="C22" s="232">
        <v>9005</v>
      </c>
      <c r="D22" s="232">
        <v>295</v>
      </c>
      <c r="E22" s="232" t="s">
        <v>119</v>
      </c>
      <c r="F22" s="232" t="s">
        <v>119</v>
      </c>
      <c r="G22" s="232">
        <v>4150</v>
      </c>
      <c r="H22" s="232">
        <v>13450</v>
      </c>
      <c r="I22" s="233">
        <v>24000</v>
      </c>
    </row>
    <row r="23" spans="1:9" ht="25.5" customHeight="1">
      <c r="A23" s="95">
        <v>24</v>
      </c>
      <c r="B23" s="232">
        <v>6</v>
      </c>
      <c r="C23" s="232">
        <v>2</v>
      </c>
      <c r="D23" s="232">
        <v>9</v>
      </c>
      <c r="E23" s="232">
        <v>8</v>
      </c>
      <c r="F23" s="232" t="s">
        <v>119</v>
      </c>
      <c r="G23" s="232" t="s">
        <v>119</v>
      </c>
      <c r="H23" s="232">
        <v>19</v>
      </c>
      <c r="I23" s="233" t="s">
        <v>119</v>
      </c>
    </row>
    <row r="24" spans="1:9" ht="25.5" customHeight="1">
      <c r="A24" s="95">
        <v>25</v>
      </c>
      <c r="B24" s="232" t="s">
        <v>119</v>
      </c>
      <c r="C24" s="232" t="s">
        <v>119</v>
      </c>
      <c r="D24" s="232" t="s">
        <v>119</v>
      </c>
      <c r="E24" s="232" t="s">
        <v>119</v>
      </c>
      <c r="F24" s="232" t="s">
        <v>119</v>
      </c>
      <c r="G24" s="232" t="s">
        <v>119</v>
      </c>
      <c r="H24" s="232" t="s">
        <v>119</v>
      </c>
      <c r="I24" s="233" t="s">
        <v>119</v>
      </c>
    </row>
    <row r="25" spans="1:9" ht="25.5" customHeight="1">
      <c r="A25" s="95">
        <v>26</v>
      </c>
      <c r="B25" s="232">
        <v>3</v>
      </c>
      <c r="C25" s="232" t="s">
        <v>403</v>
      </c>
      <c r="D25" s="232">
        <v>11</v>
      </c>
      <c r="E25" s="232">
        <v>113</v>
      </c>
      <c r="F25" s="232" t="s">
        <v>119</v>
      </c>
      <c r="G25" s="232" t="s">
        <v>119</v>
      </c>
      <c r="H25" s="232">
        <v>124</v>
      </c>
      <c r="I25" s="233" t="s">
        <v>119</v>
      </c>
    </row>
    <row r="26" spans="1:9" ht="25.5" customHeight="1">
      <c r="A26" s="95">
        <v>27</v>
      </c>
      <c r="B26" s="232" t="s">
        <v>119</v>
      </c>
      <c r="C26" s="232" t="s">
        <v>119</v>
      </c>
      <c r="D26" s="232" t="s">
        <v>119</v>
      </c>
      <c r="E26" s="232" t="s">
        <v>119</v>
      </c>
      <c r="F26" s="232" t="s">
        <v>119</v>
      </c>
      <c r="G26" s="232" t="s">
        <v>119</v>
      </c>
      <c r="H26" s="232" t="s">
        <v>119</v>
      </c>
      <c r="I26" s="233" t="s">
        <v>119</v>
      </c>
    </row>
    <row r="27" spans="1:9" ht="25.5" customHeight="1">
      <c r="A27" s="95">
        <v>28</v>
      </c>
      <c r="B27" s="232">
        <v>6</v>
      </c>
      <c r="C27" s="232">
        <v>6</v>
      </c>
      <c r="D27" s="232">
        <v>39</v>
      </c>
      <c r="E27" s="232">
        <v>593</v>
      </c>
      <c r="F27" s="232" t="s">
        <v>119</v>
      </c>
      <c r="G27" s="232" t="s">
        <v>119</v>
      </c>
      <c r="H27" s="232">
        <v>638</v>
      </c>
      <c r="I27" s="233" t="s">
        <v>119</v>
      </c>
    </row>
    <row r="28" spans="1:9" ht="25.5" customHeight="1">
      <c r="A28" s="95">
        <v>29</v>
      </c>
      <c r="B28" s="232">
        <v>4</v>
      </c>
      <c r="C28" s="232" t="s">
        <v>119</v>
      </c>
      <c r="D28" s="232">
        <v>11</v>
      </c>
      <c r="E28" s="232" t="s">
        <v>119</v>
      </c>
      <c r="F28" s="232" t="s">
        <v>119</v>
      </c>
      <c r="G28" s="232" t="s">
        <v>119</v>
      </c>
      <c r="H28" s="232">
        <v>11</v>
      </c>
      <c r="I28" s="233" t="s">
        <v>119</v>
      </c>
    </row>
    <row r="29" spans="1:9" ht="25.5" customHeight="1">
      <c r="A29" s="95">
        <v>30</v>
      </c>
      <c r="B29" s="232">
        <v>2</v>
      </c>
      <c r="C29" s="232" t="s">
        <v>119</v>
      </c>
      <c r="D29" s="656" t="s">
        <v>413</v>
      </c>
      <c r="E29" s="656" t="s">
        <v>413</v>
      </c>
      <c r="F29" s="232" t="s">
        <v>119</v>
      </c>
      <c r="G29" s="232" t="s">
        <v>119</v>
      </c>
      <c r="H29" s="656" t="s">
        <v>413</v>
      </c>
      <c r="I29" s="233" t="s">
        <v>119</v>
      </c>
    </row>
    <row r="30" spans="1:9" ht="25.5" customHeight="1">
      <c r="A30" s="95">
        <v>31</v>
      </c>
      <c r="B30" s="232">
        <v>7</v>
      </c>
      <c r="C30" s="232" t="s">
        <v>119</v>
      </c>
      <c r="D30" s="232">
        <v>111</v>
      </c>
      <c r="E30" s="232" t="s">
        <v>119</v>
      </c>
      <c r="F30" s="232" t="s">
        <v>119</v>
      </c>
      <c r="G30" s="232" t="s">
        <v>119</v>
      </c>
      <c r="H30" s="232">
        <v>111</v>
      </c>
      <c r="I30" s="233" t="s">
        <v>119</v>
      </c>
    </row>
    <row r="31" spans="1:9" ht="25.5" customHeight="1">
      <c r="A31" s="139">
        <v>32</v>
      </c>
      <c r="B31" s="234" t="s">
        <v>119</v>
      </c>
      <c r="C31" s="234" t="s">
        <v>119</v>
      </c>
      <c r="D31" s="234" t="s">
        <v>119</v>
      </c>
      <c r="E31" s="234" t="s">
        <v>119</v>
      </c>
      <c r="F31" s="234" t="s">
        <v>119</v>
      </c>
      <c r="G31" s="234" t="s">
        <v>119</v>
      </c>
      <c r="H31" s="234" t="s">
        <v>119</v>
      </c>
      <c r="I31" s="482" t="s">
        <v>119</v>
      </c>
    </row>
    <row r="32" spans="1:12" s="586" customFormat="1" ht="13.5">
      <c r="A32" s="98" t="s">
        <v>22</v>
      </c>
      <c r="B32" s="133"/>
      <c r="C32" s="133"/>
      <c r="D32" s="133"/>
      <c r="E32" s="133"/>
      <c r="F32" s="133"/>
      <c r="G32" s="133"/>
      <c r="H32" s="133"/>
      <c r="I32" s="133"/>
      <c r="J32" s="585"/>
      <c r="K32" s="585"/>
      <c r="L32" s="585"/>
    </row>
  </sheetData>
  <sheetProtection/>
  <mergeCells count="9">
    <mergeCell ref="A4:A6"/>
    <mergeCell ref="I4:I6"/>
    <mergeCell ref="C5:D5"/>
    <mergeCell ref="B4:B6"/>
    <mergeCell ref="F5:F6"/>
    <mergeCell ref="G5:G6"/>
    <mergeCell ref="H5:H6"/>
    <mergeCell ref="C4:H4"/>
    <mergeCell ref="E5:E6"/>
  </mergeCells>
  <conditionalFormatting sqref="J1:IV32 I1 B1:H2 B3:I6 A1:A6 A32:I32 A33:IV65536">
    <cfRule type="cellIs" priority="1" dxfId="0" operator="equal" stopIfTrue="1">
      <formula>"X"</formula>
    </cfRule>
    <cfRule type="cellIs" priority="2" dxfId="99" operator="equal" stopIfTrue="1">
      <formula>0</formula>
    </cfRule>
  </conditionalFormatting>
  <conditionalFormatting sqref="A7:I31">
    <cfRule type="cellIs" priority="3" dxfId="0" operator="equal" stopIfTrue="1">
      <formula>"X"</formula>
    </cfRule>
  </conditionalFormatting>
  <printOptions/>
  <pageMargins left="0.5905511811023623" right="0.5905511811023623" top="0.7874015748031497" bottom="0.7874015748031497" header="0.5118110236220472" footer="0.5118110236220472"/>
  <pageSetup horizontalDpi="600" verticalDpi="600" orientation="portrait" pageOrder="overThenDown" paperSize="9" r:id="rId2"/>
  <drawing r:id="rId1"/>
</worksheet>
</file>

<file path=xl/worksheets/sheet13.xml><?xml version="1.0" encoding="utf-8"?>
<worksheet xmlns="http://schemas.openxmlformats.org/spreadsheetml/2006/main" xmlns:r="http://schemas.openxmlformats.org/officeDocument/2006/relationships">
  <sheetPr>
    <tabColor theme="5" tint="0.39998000860214233"/>
    <outlinePr summaryBelow="0"/>
  </sheetPr>
  <dimension ref="A1:J32"/>
  <sheetViews>
    <sheetView zoomScale="80" zoomScaleNormal="80" zoomScalePageLayoutView="0" workbookViewId="0" topLeftCell="A13">
      <selection activeCell="E21" sqref="E21"/>
    </sheetView>
  </sheetViews>
  <sheetFormatPr defaultColWidth="9.00390625" defaultRowHeight="13.5"/>
  <cols>
    <col min="1" max="1" width="4.125" style="587" customWidth="1"/>
    <col min="2" max="2" width="12.625" style="587" customWidth="1"/>
    <col min="3" max="3" width="8.25390625" style="588" bestFit="1" customWidth="1"/>
    <col min="4" max="5" width="8.625" style="588" customWidth="1"/>
    <col min="6" max="6" width="10.00390625" style="588" bestFit="1" customWidth="1"/>
    <col min="7" max="8" width="8.625" style="588" customWidth="1"/>
    <col min="9" max="9" width="9.50390625" style="588" customWidth="1"/>
    <col min="10" max="10" width="9.00390625" style="579" customWidth="1"/>
    <col min="11" max="16384" width="9.00390625" style="580" customWidth="1"/>
  </cols>
  <sheetData>
    <row r="1" spans="1:9" ht="13.5">
      <c r="A1" s="107"/>
      <c r="B1" s="107"/>
      <c r="C1" s="108"/>
      <c r="D1" s="108"/>
      <c r="E1" s="108"/>
      <c r="F1" s="108"/>
      <c r="G1" s="108"/>
      <c r="H1" s="108"/>
      <c r="I1" s="108"/>
    </row>
    <row r="2" spans="1:9" ht="13.5">
      <c r="A2" s="184" t="s">
        <v>317</v>
      </c>
      <c r="B2" s="107"/>
      <c r="C2" s="108"/>
      <c r="D2" s="108"/>
      <c r="E2" s="108"/>
      <c r="F2" s="108"/>
      <c r="G2" s="108"/>
      <c r="H2" s="108"/>
      <c r="I2" s="108"/>
    </row>
    <row r="3" spans="1:10" s="85" customFormat="1" ht="11.25">
      <c r="A3" s="117"/>
      <c r="B3" s="117"/>
      <c r="C3" s="180"/>
      <c r="D3" s="180"/>
      <c r="E3" s="180"/>
      <c r="F3" s="180"/>
      <c r="G3" s="180"/>
      <c r="H3" s="180"/>
      <c r="I3" s="180"/>
      <c r="J3" s="53" t="s">
        <v>380</v>
      </c>
    </row>
    <row r="4" spans="1:10" s="183" customFormat="1" ht="18.75" customHeight="1">
      <c r="A4" s="727" t="s">
        <v>11</v>
      </c>
      <c r="B4" s="806"/>
      <c r="C4" s="807" t="s">
        <v>142</v>
      </c>
      <c r="D4" s="800" t="s">
        <v>286</v>
      </c>
      <c r="E4" s="805"/>
      <c r="F4" s="805"/>
      <c r="G4" s="805"/>
      <c r="H4" s="805"/>
      <c r="I4" s="731"/>
      <c r="J4" s="797" t="s">
        <v>284</v>
      </c>
    </row>
    <row r="5" spans="1:10" s="183" customFormat="1" ht="18.75" customHeight="1">
      <c r="A5" s="727"/>
      <c r="B5" s="806"/>
      <c r="C5" s="808"/>
      <c r="D5" s="804" t="s">
        <v>135</v>
      </c>
      <c r="E5" s="809" t="s">
        <v>136</v>
      </c>
      <c r="F5" s="723" t="s">
        <v>206</v>
      </c>
      <c r="G5" s="804" t="s">
        <v>172</v>
      </c>
      <c r="H5" s="804" t="s">
        <v>23</v>
      </c>
      <c r="I5" s="797" t="s">
        <v>283</v>
      </c>
      <c r="J5" s="798"/>
    </row>
    <row r="6" spans="1:10" s="183" customFormat="1" ht="18.75" customHeight="1">
      <c r="A6" s="727"/>
      <c r="B6" s="806"/>
      <c r="C6" s="808"/>
      <c r="D6" s="803"/>
      <c r="E6" s="810"/>
      <c r="F6" s="803"/>
      <c r="G6" s="803"/>
      <c r="H6" s="803"/>
      <c r="I6" s="799"/>
      <c r="J6" s="799"/>
    </row>
    <row r="7" spans="1:10" ht="25.5" customHeight="1">
      <c r="A7" s="138"/>
      <c r="B7" s="589" t="s">
        <v>17</v>
      </c>
      <c r="C7" s="582">
        <v>100</v>
      </c>
      <c r="D7" s="582">
        <v>14207</v>
      </c>
      <c r="E7" s="582">
        <v>3565</v>
      </c>
      <c r="F7" s="582">
        <v>229513</v>
      </c>
      <c r="G7" s="582">
        <v>504090</v>
      </c>
      <c r="H7" s="582">
        <v>34669</v>
      </c>
      <c r="I7" s="582">
        <v>786044</v>
      </c>
      <c r="J7" s="583">
        <v>24155</v>
      </c>
    </row>
    <row r="8" spans="1:10" ht="25.5" customHeight="1">
      <c r="A8" s="95">
        <v>9</v>
      </c>
      <c r="B8" s="248" t="s">
        <v>318</v>
      </c>
      <c r="C8" s="232">
        <v>42</v>
      </c>
      <c r="D8" s="232">
        <v>609</v>
      </c>
      <c r="E8" s="232">
        <v>1569</v>
      </c>
      <c r="F8" s="232">
        <v>4973</v>
      </c>
      <c r="G8" s="232">
        <v>734</v>
      </c>
      <c r="H8" s="232">
        <v>229</v>
      </c>
      <c r="I8" s="232">
        <v>8114</v>
      </c>
      <c r="J8" s="233">
        <v>155</v>
      </c>
    </row>
    <row r="9" spans="1:10" ht="25.5" customHeight="1">
      <c r="A9" s="95">
        <v>10</v>
      </c>
      <c r="B9" s="248" t="s">
        <v>319</v>
      </c>
      <c r="C9" s="232">
        <v>3</v>
      </c>
      <c r="D9" s="232">
        <v>166</v>
      </c>
      <c r="E9" s="232" t="s">
        <v>400</v>
      </c>
      <c r="F9" s="232">
        <v>12</v>
      </c>
      <c r="G9" s="232" t="s">
        <v>119</v>
      </c>
      <c r="H9" s="232">
        <v>60</v>
      </c>
      <c r="I9" s="232">
        <v>238</v>
      </c>
      <c r="J9" s="233" t="s">
        <v>119</v>
      </c>
    </row>
    <row r="10" spans="1:10" ht="25.5" customHeight="1">
      <c r="A10" s="95">
        <v>11</v>
      </c>
      <c r="B10" s="248" t="s">
        <v>320</v>
      </c>
      <c r="C10" s="232">
        <v>1</v>
      </c>
      <c r="D10" s="584" t="s">
        <v>414</v>
      </c>
      <c r="E10" s="232" t="s">
        <v>119</v>
      </c>
      <c r="F10" s="232" t="s">
        <v>119</v>
      </c>
      <c r="G10" s="232" t="s">
        <v>119</v>
      </c>
      <c r="H10" s="584" t="s">
        <v>414</v>
      </c>
      <c r="I10" s="584" t="s">
        <v>414</v>
      </c>
      <c r="J10" s="233" t="s">
        <v>119</v>
      </c>
    </row>
    <row r="11" spans="1:10" ht="25.5" customHeight="1">
      <c r="A11" s="95">
        <v>12</v>
      </c>
      <c r="B11" s="248" t="s">
        <v>321</v>
      </c>
      <c r="C11" s="232">
        <v>1</v>
      </c>
      <c r="D11" s="232" t="s">
        <v>119</v>
      </c>
      <c r="E11" s="232" t="s">
        <v>119</v>
      </c>
      <c r="F11" s="232" t="s">
        <v>119</v>
      </c>
      <c r="G11" s="232" t="s">
        <v>119</v>
      </c>
      <c r="H11" s="584" t="s">
        <v>414</v>
      </c>
      <c r="I11" s="584" t="s">
        <v>414</v>
      </c>
      <c r="J11" s="233" t="s">
        <v>119</v>
      </c>
    </row>
    <row r="12" spans="1:10" ht="25.5" customHeight="1">
      <c r="A12" s="95">
        <v>13</v>
      </c>
      <c r="B12" s="248" t="s">
        <v>322</v>
      </c>
      <c r="C12" s="232" t="s">
        <v>119</v>
      </c>
      <c r="D12" s="232" t="s">
        <v>119</v>
      </c>
      <c r="E12" s="232" t="s">
        <v>119</v>
      </c>
      <c r="F12" s="232" t="s">
        <v>119</v>
      </c>
      <c r="G12" s="232" t="s">
        <v>119</v>
      </c>
      <c r="H12" s="232" t="s">
        <v>119</v>
      </c>
      <c r="I12" s="232" t="s">
        <v>119</v>
      </c>
      <c r="J12" s="233" t="s">
        <v>119</v>
      </c>
    </row>
    <row r="13" spans="1:10" ht="25.5" customHeight="1">
      <c r="A13" s="95">
        <v>14</v>
      </c>
      <c r="B13" s="248" t="s">
        <v>323</v>
      </c>
      <c r="C13" s="232">
        <v>3</v>
      </c>
      <c r="D13" s="232">
        <v>12826</v>
      </c>
      <c r="E13" s="232" t="s">
        <v>119</v>
      </c>
      <c r="F13" s="232">
        <v>210595</v>
      </c>
      <c r="G13" s="232">
        <v>127351</v>
      </c>
      <c r="H13" s="232">
        <v>29414</v>
      </c>
      <c r="I13" s="232">
        <v>380186</v>
      </c>
      <c r="J13" s="233" t="s">
        <v>119</v>
      </c>
    </row>
    <row r="14" spans="1:10" ht="25.5" customHeight="1">
      <c r="A14" s="95">
        <v>15</v>
      </c>
      <c r="B14" s="248" t="s">
        <v>37</v>
      </c>
      <c r="C14" s="232">
        <v>1</v>
      </c>
      <c r="D14" s="232" t="s">
        <v>119</v>
      </c>
      <c r="E14" s="232" t="s">
        <v>119</v>
      </c>
      <c r="F14" s="232" t="s">
        <v>119</v>
      </c>
      <c r="G14" s="584" t="s">
        <v>414</v>
      </c>
      <c r="H14" s="584" t="s">
        <v>414</v>
      </c>
      <c r="I14" s="584" t="s">
        <v>414</v>
      </c>
      <c r="J14" s="233" t="s">
        <v>119</v>
      </c>
    </row>
    <row r="15" spans="1:10" ht="25.5" customHeight="1">
      <c r="A15" s="95">
        <v>16</v>
      </c>
      <c r="B15" s="248" t="s">
        <v>324</v>
      </c>
      <c r="C15" s="232">
        <v>2</v>
      </c>
      <c r="D15" s="584" t="s">
        <v>414</v>
      </c>
      <c r="E15" s="584" t="s">
        <v>414</v>
      </c>
      <c r="F15" s="584" t="s">
        <v>414</v>
      </c>
      <c r="G15" s="584" t="s">
        <v>414</v>
      </c>
      <c r="H15" s="584" t="s">
        <v>414</v>
      </c>
      <c r="I15" s="584" t="s">
        <v>414</v>
      </c>
      <c r="J15" s="233" t="s">
        <v>119</v>
      </c>
    </row>
    <row r="16" spans="1:10" ht="25.5" customHeight="1">
      <c r="A16" s="95">
        <v>17</v>
      </c>
      <c r="B16" s="248" t="s">
        <v>325</v>
      </c>
      <c r="C16" s="232" t="s">
        <v>119</v>
      </c>
      <c r="D16" s="232" t="s">
        <v>119</v>
      </c>
      <c r="E16" s="232" t="s">
        <v>119</v>
      </c>
      <c r="F16" s="232" t="s">
        <v>119</v>
      </c>
      <c r="G16" s="232" t="s">
        <v>119</v>
      </c>
      <c r="H16" s="232" t="s">
        <v>119</v>
      </c>
      <c r="I16" s="232" t="s">
        <v>119</v>
      </c>
      <c r="J16" s="233" t="s">
        <v>119</v>
      </c>
    </row>
    <row r="17" spans="1:10" ht="25.5" customHeight="1">
      <c r="A17" s="95">
        <v>18</v>
      </c>
      <c r="B17" s="248" t="s">
        <v>326</v>
      </c>
      <c r="C17" s="232">
        <v>1</v>
      </c>
      <c r="D17" s="232" t="s">
        <v>119</v>
      </c>
      <c r="E17" s="232" t="s">
        <v>119</v>
      </c>
      <c r="F17" s="232" t="s">
        <v>119</v>
      </c>
      <c r="G17" s="584" t="s">
        <v>414</v>
      </c>
      <c r="H17" s="584" t="s">
        <v>414</v>
      </c>
      <c r="I17" s="584" t="s">
        <v>414</v>
      </c>
      <c r="J17" s="233" t="s">
        <v>119</v>
      </c>
    </row>
    <row r="18" spans="1:10" ht="25.5" customHeight="1">
      <c r="A18" s="95">
        <v>19</v>
      </c>
      <c r="B18" s="248" t="s">
        <v>327</v>
      </c>
      <c r="C18" s="232" t="s">
        <v>119</v>
      </c>
      <c r="D18" s="232" t="s">
        <v>119</v>
      </c>
      <c r="E18" s="232" t="s">
        <v>119</v>
      </c>
      <c r="F18" s="232" t="s">
        <v>119</v>
      </c>
      <c r="G18" s="232" t="s">
        <v>119</v>
      </c>
      <c r="H18" s="232" t="s">
        <v>119</v>
      </c>
      <c r="I18" s="232" t="s">
        <v>119</v>
      </c>
      <c r="J18" s="233" t="s">
        <v>119</v>
      </c>
    </row>
    <row r="19" spans="1:10" ht="25.5" customHeight="1">
      <c r="A19" s="95">
        <v>20</v>
      </c>
      <c r="B19" s="248" t="s">
        <v>328</v>
      </c>
      <c r="C19" s="232" t="s">
        <v>119</v>
      </c>
      <c r="D19" s="232" t="s">
        <v>119</v>
      </c>
      <c r="E19" s="232" t="s">
        <v>119</v>
      </c>
      <c r="F19" s="232" t="s">
        <v>119</v>
      </c>
      <c r="G19" s="232" t="s">
        <v>119</v>
      </c>
      <c r="H19" s="232" t="s">
        <v>119</v>
      </c>
      <c r="I19" s="232" t="s">
        <v>119</v>
      </c>
      <c r="J19" s="233" t="s">
        <v>119</v>
      </c>
    </row>
    <row r="20" spans="1:10" ht="25.5" customHeight="1">
      <c r="A20" s="95">
        <v>21</v>
      </c>
      <c r="B20" s="248" t="s">
        <v>329</v>
      </c>
      <c r="C20" s="232">
        <v>3</v>
      </c>
      <c r="D20" s="232">
        <v>59</v>
      </c>
      <c r="E20" s="584" t="s">
        <v>414</v>
      </c>
      <c r="F20" s="584" t="s">
        <v>414</v>
      </c>
      <c r="G20" s="232">
        <v>17837</v>
      </c>
      <c r="H20" s="232">
        <v>21</v>
      </c>
      <c r="I20" s="232">
        <v>18934</v>
      </c>
      <c r="J20" s="233" t="s">
        <v>119</v>
      </c>
    </row>
    <row r="21" spans="1:10" ht="25.5" customHeight="1">
      <c r="A21" s="95">
        <v>22</v>
      </c>
      <c r="B21" s="248" t="s">
        <v>299</v>
      </c>
      <c r="C21" s="232">
        <v>8</v>
      </c>
      <c r="D21" s="232">
        <v>240</v>
      </c>
      <c r="E21" s="232" t="s">
        <v>119</v>
      </c>
      <c r="F21" s="232">
        <v>6954</v>
      </c>
      <c r="G21" s="232">
        <v>341164</v>
      </c>
      <c r="H21" s="232">
        <v>4170</v>
      </c>
      <c r="I21" s="232">
        <v>352528</v>
      </c>
      <c r="J21" s="233" t="s">
        <v>119</v>
      </c>
    </row>
    <row r="22" spans="1:10" ht="25.5" customHeight="1">
      <c r="A22" s="95">
        <v>23</v>
      </c>
      <c r="B22" s="248" t="s">
        <v>330</v>
      </c>
      <c r="C22" s="232">
        <v>7</v>
      </c>
      <c r="D22" s="232">
        <v>223</v>
      </c>
      <c r="E22" s="232" t="s">
        <v>119</v>
      </c>
      <c r="F22" s="232">
        <v>4779</v>
      </c>
      <c r="G22" s="232">
        <v>7976</v>
      </c>
      <c r="H22" s="232">
        <v>472</v>
      </c>
      <c r="I22" s="232">
        <v>13450</v>
      </c>
      <c r="J22" s="233">
        <v>24000</v>
      </c>
    </row>
    <row r="23" spans="1:10" ht="25.5" customHeight="1">
      <c r="A23" s="95">
        <v>24</v>
      </c>
      <c r="B23" s="248" t="s">
        <v>331</v>
      </c>
      <c r="C23" s="232">
        <v>6</v>
      </c>
      <c r="D23" s="232" t="s">
        <v>119</v>
      </c>
      <c r="E23" s="232" t="s">
        <v>119</v>
      </c>
      <c r="F23" s="232">
        <v>3</v>
      </c>
      <c r="G23" s="232" t="s">
        <v>400</v>
      </c>
      <c r="H23" s="232">
        <v>16</v>
      </c>
      <c r="I23" s="232">
        <v>19</v>
      </c>
      <c r="J23" s="233" t="s">
        <v>119</v>
      </c>
    </row>
    <row r="24" spans="1:10" ht="25.5" customHeight="1">
      <c r="A24" s="95">
        <v>25</v>
      </c>
      <c r="B24" s="248" t="s">
        <v>332</v>
      </c>
      <c r="C24" s="232" t="s">
        <v>119</v>
      </c>
      <c r="D24" s="232" t="s">
        <v>119</v>
      </c>
      <c r="E24" s="232" t="s">
        <v>119</v>
      </c>
      <c r="F24" s="232" t="s">
        <v>119</v>
      </c>
      <c r="G24" s="232" t="s">
        <v>119</v>
      </c>
      <c r="H24" s="232" t="s">
        <v>119</v>
      </c>
      <c r="I24" s="232" t="s">
        <v>119</v>
      </c>
      <c r="J24" s="233" t="s">
        <v>119</v>
      </c>
    </row>
    <row r="25" spans="1:10" ht="25.5" customHeight="1">
      <c r="A25" s="95">
        <v>26</v>
      </c>
      <c r="B25" s="248" t="s">
        <v>333</v>
      </c>
      <c r="C25" s="232">
        <v>3</v>
      </c>
      <c r="D25" s="232" t="s">
        <v>119</v>
      </c>
      <c r="E25" s="232" t="s">
        <v>119</v>
      </c>
      <c r="F25" s="232">
        <v>117</v>
      </c>
      <c r="G25" s="232" t="s">
        <v>400</v>
      </c>
      <c r="H25" s="232">
        <v>7</v>
      </c>
      <c r="I25" s="232">
        <v>124</v>
      </c>
      <c r="J25" s="233" t="s">
        <v>119</v>
      </c>
    </row>
    <row r="26" spans="1:10" ht="25.5" customHeight="1">
      <c r="A26" s="95">
        <v>27</v>
      </c>
      <c r="B26" s="248" t="s">
        <v>334</v>
      </c>
      <c r="C26" s="232" t="s">
        <v>119</v>
      </c>
      <c r="D26" s="232" t="s">
        <v>119</v>
      </c>
      <c r="E26" s="232" t="s">
        <v>119</v>
      </c>
      <c r="F26" s="232" t="s">
        <v>119</v>
      </c>
      <c r="G26" s="232" t="s">
        <v>119</v>
      </c>
      <c r="H26" s="232" t="s">
        <v>119</v>
      </c>
      <c r="I26" s="232" t="s">
        <v>119</v>
      </c>
      <c r="J26" s="233" t="s">
        <v>119</v>
      </c>
    </row>
    <row r="27" spans="1:10" ht="25.5" customHeight="1">
      <c r="A27" s="95">
        <v>28</v>
      </c>
      <c r="B27" s="248" t="s">
        <v>335</v>
      </c>
      <c r="C27" s="232">
        <v>6</v>
      </c>
      <c r="D27" s="232">
        <v>41</v>
      </c>
      <c r="E27" s="232" t="s">
        <v>119</v>
      </c>
      <c r="F27" s="232">
        <v>556</v>
      </c>
      <c r="G27" s="232">
        <v>6</v>
      </c>
      <c r="H27" s="232">
        <v>35</v>
      </c>
      <c r="I27" s="232">
        <v>638</v>
      </c>
      <c r="J27" s="233" t="s">
        <v>119</v>
      </c>
    </row>
    <row r="28" spans="1:10" ht="25.5" customHeight="1">
      <c r="A28" s="95">
        <v>29</v>
      </c>
      <c r="B28" s="248" t="s">
        <v>336</v>
      </c>
      <c r="C28" s="232">
        <v>4</v>
      </c>
      <c r="D28" s="232" t="s">
        <v>119</v>
      </c>
      <c r="E28" s="232" t="s">
        <v>119</v>
      </c>
      <c r="F28" s="232">
        <v>1</v>
      </c>
      <c r="G28" s="232">
        <v>1</v>
      </c>
      <c r="H28" s="232">
        <v>9</v>
      </c>
      <c r="I28" s="232">
        <v>11</v>
      </c>
      <c r="J28" s="233" t="s">
        <v>119</v>
      </c>
    </row>
    <row r="29" spans="1:10" ht="25.5" customHeight="1">
      <c r="A29" s="95">
        <v>30</v>
      </c>
      <c r="B29" s="248" t="s">
        <v>337</v>
      </c>
      <c r="C29" s="232">
        <v>2</v>
      </c>
      <c r="D29" s="232" t="s">
        <v>119</v>
      </c>
      <c r="E29" s="232" t="s">
        <v>119</v>
      </c>
      <c r="F29" s="232" t="s">
        <v>119</v>
      </c>
      <c r="G29" s="232" t="s">
        <v>119</v>
      </c>
      <c r="H29" s="584" t="s">
        <v>414</v>
      </c>
      <c r="I29" s="584" t="s">
        <v>414</v>
      </c>
      <c r="J29" s="233" t="s">
        <v>119</v>
      </c>
    </row>
    <row r="30" spans="1:10" ht="25.5" customHeight="1">
      <c r="A30" s="95">
        <v>31</v>
      </c>
      <c r="B30" s="248" t="s">
        <v>338</v>
      </c>
      <c r="C30" s="232">
        <v>7</v>
      </c>
      <c r="D30" s="232" t="s">
        <v>119</v>
      </c>
      <c r="E30" s="232" t="s">
        <v>119</v>
      </c>
      <c r="F30" s="232" t="s">
        <v>119</v>
      </c>
      <c r="G30" s="232" t="s">
        <v>119</v>
      </c>
      <c r="H30" s="232">
        <v>111</v>
      </c>
      <c r="I30" s="232">
        <v>111</v>
      </c>
      <c r="J30" s="233" t="s">
        <v>119</v>
      </c>
    </row>
    <row r="31" spans="1:10" ht="25.5" customHeight="1">
      <c r="A31" s="139">
        <v>32</v>
      </c>
      <c r="B31" s="249" t="s">
        <v>339</v>
      </c>
      <c r="C31" s="234" t="s">
        <v>119</v>
      </c>
      <c r="D31" s="234" t="s">
        <v>119</v>
      </c>
      <c r="E31" s="234" t="s">
        <v>119</v>
      </c>
      <c r="F31" s="234" t="s">
        <v>119</v>
      </c>
      <c r="G31" s="234" t="s">
        <v>119</v>
      </c>
      <c r="H31" s="234" t="s">
        <v>119</v>
      </c>
      <c r="I31" s="234" t="s">
        <v>119</v>
      </c>
      <c r="J31" s="482" t="s">
        <v>119</v>
      </c>
    </row>
    <row r="32" spans="1:10" s="586" customFormat="1" ht="13.5">
      <c r="A32" s="98" t="s">
        <v>22</v>
      </c>
      <c r="B32" s="132"/>
      <c r="C32" s="133"/>
      <c r="D32" s="133"/>
      <c r="E32" s="133"/>
      <c r="F32" s="133"/>
      <c r="G32" s="133"/>
      <c r="H32" s="133"/>
      <c r="I32" s="133"/>
      <c r="J32" s="585"/>
    </row>
  </sheetData>
  <sheetProtection/>
  <mergeCells count="10">
    <mergeCell ref="A4:B6"/>
    <mergeCell ref="C4:C6"/>
    <mergeCell ref="D4:I4"/>
    <mergeCell ref="J4:J6"/>
    <mergeCell ref="F5:F6"/>
    <mergeCell ref="G5:G6"/>
    <mergeCell ref="H5:H6"/>
    <mergeCell ref="I5:I6"/>
    <mergeCell ref="D5:D6"/>
    <mergeCell ref="E5:E6"/>
  </mergeCells>
  <conditionalFormatting sqref="A1:J6 K1:IV32 A32:J32 A33:IV65536">
    <cfRule type="cellIs" priority="1" dxfId="0" operator="equal" stopIfTrue="1">
      <formula>"X"</formula>
    </cfRule>
    <cfRule type="cellIs" priority="2" dxfId="99" operator="equal" stopIfTrue="1">
      <formula>0</formula>
    </cfRule>
  </conditionalFormatting>
  <conditionalFormatting sqref="A7:J31">
    <cfRule type="cellIs" priority="3" dxfId="0" operator="equal" stopIfTrue="1">
      <formula>"X"</formula>
    </cfRule>
  </conditionalFormatting>
  <printOptions/>
  <pageMargins left="0.5905511811023623" right="0.5905511811023623" top="0.7874015748031497" bottom="0.7874015748031497" header="0.5118110236220472" footer="0.5118110236220472"/>
  <pageSetup horizontalDpi="600" verticalDpi="600" orientation="portrait" pageOrder="overThenDown" paperSize="9" r:id="rId2"/>
  <drawing r:id="rId1"/>
</worksheet>
</file>

<file path=xl/worksheets/sheet14.xml><?xml version="1.0" encoding="utf-8"?>
<worksheet xmlns="http://schemas.openxmlformats.org/spreadsheetml/2006/main" xmlns:r="http://schemas.openxmlformats.org/officeDocument/2006/relationships">
  <sheetPr>
    <tabColor theme="5" tint="0.39998000860214233"/>
    <outlinePr summaryBelow="0"/>
  </sheetPr>
  <dimension ref="A1:J32"/>
  <sheetViews>
    <sheetView zoomScale="80" zoomScaleNormal="80" zoomScalePageLayoutView="0" workbookViewId="0" topLeftCell="A7">
      <selection activeCell="E21" sqref="E21"/>
    </sheetView>
  </sheetViews>
  <sheetFormatPr defaultColWidth="9.00390625" defaultRowHeight="13.5"/>
  <cols>
    <col min="1" max="1" width="4.125" style="587" customWidth="1"/>
    <col min="2" max="2" width="12.625" style="587" customWidth="1"/>
    <col min="3" max="6" width="16.125" style="588" customWidth="1"/>
    <col min="7" max="8" width="9.00390625" style="579" customWidth="1"/>
    <col min="9" max="9" width="9.50390625" style="579" customWidth="1"/>
    <col min="10" max="10" width="9.00390625" style="579" customWidth="1"/>
    <col min="11" max="16384" width="9.00390625" style="580" customWidth="1"/>
  </cols>
  <sheetData>
    <row r="1" spans="1:6" ht="13.5">
      <c r="A1" s="107"/>
      <c r="B1" s="107"/>
      <c r="C1" s="108"/>
      <c r="D1" s="108"/>
      <c r="E1" s="108"/>
      <c r="F1" s="108"/>
    </row>
    <row r="2" spans="1:6" ht="13.5">
      <c r="A2" s="184" t="s">
        <v>315</v>
      </c>
      <c r="B2" s="107"/>
      <c r="C2" s="108"/>
      <c r="D2" s="108"/>
      <c r="E2" s="108"/>
      <c r="F2" s="580"/>
    </row>
    <row r="3" spans="1:10" s="85" customFormat="1" ht="11.25">
      <c r="A3" s="117"/>
      <c r="B3" s="117"/>
      <c r="C3" s="180"/>
      <c r="D3" s="180"/>
      <c r="E3" s="180"/>
      <c r="F3" s="53" t="s">
        <v>381</v>
      </c>
      <c r="G3" s="220"/>
      <c r="H3" s="220"/>
      <c r="I3" s="220"/>
      <c r="J3" s="220"/>
    </row>
    <row r="4" spans="1:10" s="183" customFormat="1" ht="18.75" customHeight="1">
      <c r="A4" s="727" t="s">
        <v>11</v>
      </c>
      <c r="B4" s="806"/>
      <c r="C4" s="807" t="s">
        <v>142</v>
      </c>
      <c r="D4" s="804" t="s">
        <v>143</v>
      </c>
      <c r="E4" s="804" t="s">
        <v>144</v>
      </c>
      <c r="F4" s="797" t="s">
        <v>145</v>
      </c>
      <c r="G4" s="182"/>
      <c r="H4" s="182"/>
      <c r="I4" s="182"/>
      <c r="J4" s="182"/>
    </row>
    <row r="5" spans="1:10" s="183" customFormat="1" ht="18.75" customHeight="1">
      <c r="A5" s="727"/>
      <c r="B5" s="806"/>
      <c r="C5" s="808"/>
      <c r="D5" s="811"/>
      <c r="E5" s="811"/>
      <c r="F5" s="798"/>
      <c r="G5" s="182"/>
      <c r="H5" s="182"/>
      <c r="I5" s="182"/>
      <c r="J5" s="182"/>
    </row>
    <row r="6" spans="1:10" s="183" customFormat="1" ht="18.75" customHeight="1">
      <c r="A6" s="727"/>
      <c r="B6" s="806"/>
      <c r="C6" s="808"/>
      <c r="D6" s="803"/>
      <c r="E6" s="803"/>
      <c r="F6" s="799"/>
      <c r="G6" s="182"/>
      <c r="H6" s="182"/>
      <c r="I6" s="182"/>
      <c r="J6" s="182"/>
    </row>
    <row r="7" spans="1:6" ht="25.5" customHeight="1">
      <c r="A7" s="26"/>
      <c r="B7" s="590" t="s">
        <v>17</v>
      </c>
      <c r="C7" s="582">
        <v>100</v>
      </c>
      <c r="D7" s="582">
        <v>4385122</v>
      </c>
      <c r="E7" s="582">
        <v>934178</v>
      </c>
      <c r="F7" s="583">
        <v>1260799</v>
      </c>
    </row>
    <row r="8" spans="1:6" ht="25.5" customHeight="1">
      <c r="A8" s="95">
        <v>9</v>
      </c>
      <c r="B8" s="248" t="s">
        <v>318</v>
      </c>
      <c r="C8" s="232">
        <v>42</v>
      </c>
      <c r="D8" s="232">
        <v>441544</v>
      </c>
      <c r="E8" s="232">
        <v>200960</v>
      </c>
      <c r="F8" s="233">
        <v>301677</v>
      </c>
    </row>
    <row r="9" spans="1:6" ht="25.5" customHeight="1">
      <c r="A9" s="95">
        <v>10</v>
      </c>
      <c r="B9" s="248" t="s">
        <v>319</v>
      </c>
      <c r="C9" s="232">
        <v>3</v>
      </c>
      <c r="D9" s="232">
        <v>74838</v>
      </c>
      <c r="E9" s="232">
        <v>30551</v>
      </c>
      <c r="F9" s="233">
        <v>43659</v>
      </c>
    </row>
    <row r="10" spans="1:6" ht="25.5" customHeight="1">
      <c r="A10" s="95">
        <v>11</v>
      </c>
      <c r="B10" s="248" t="s">
        <v>320</v>
      </c>
      <c r="C10" s="232">
        <v>1</v>
      </c>
      <c r="D10" s="584" t="s">
        <v>415</v>
      </c>
      <c r="E10" s="584" t="s">
        <v>415</v>
      </c>
      <c r="F10" s="591" t="s">
        <v>415</v>
      </c>
    </row>
    <row r="11" spans="1:6" ht="25.5" customHeight="1">
      <c r="A11" s="95">
        <v>12</v>
      </c>
      <c r="B11" s="248" t="s">
        <v>321</v>
      </c>
      <c r="C11" s="232">
        <v>1</v>
      </c>
      <c r="D11" s="584" t="s">
        <v>415</v>
      </c>
      <c r="E11" s="584" t="s">
        <v>415</v>
      </c>
      <c r="F11" s="591" t="s">
        <v>415</v>
      </c>
    </row>
    <row r="12" spans="1:6" ht="25.5" customHeight="1">
      <c r="A12" s="95">
        <v>13</v>
      </c>
      <c r="B12" s="248" t="s">
        <v>322</v>
      </c>
      <c r="C12" s="232" t="s">
        <v>400</v>
      </c>
      <c r="D12" s="232" t="s">
        <v>119</v>
      </c>
      <c r="E12" s="232" t="s">
        <v>119</v>
      </c>
      <c r="F12" s="233" t="s">
        <v>119</v>
      </c>
    </row>
    <row r="13" spans="1:6" ht="25.5" customHeight="1">
      <c r="A13" s="95">
        <v>14</v>
      </c>
      <c r="B13" s="248" t="s">
        <v>323</v>
      </c>
      <c r="C13" s="232">
        <v>3</v>
      </c>
      <c r="D13" s="232">
        <v>1513836</v>
      </c>
      <c r="E13" s="232">
        <v>245988</v>
      </c>
      <c r="F13" s="233">
        <v>345196</v>
      </c>
    </row>
    <row r="14" spans="1:6" ht="25.5" customHeight="1">
      <c r="A14" s="95">
        <v>15</v>
      </c>
      <c r="B14" s="248" t="s">
        <v>37</v>
      </c>
      <c r="C14" s="232">
        <v>1</v>
      </c>
      <c r="D14" s="584" t="s">
        <v>415</v>
      </c>
      <c r="E14" s="584" t="s">
        <v>415</v>
      </c>
      <c r="F14" s="591" t="s">
        <v>415</v>
      </c>
    </row>
    <row r="15" spans="1:6" ht="25.5" customHeight="1">
      <c r="A15" s="95">
        <v>16</v>
      </c>
      <c r="B15" s="248" t="s">
        <v>324</v>
      </c>
      <c r="C15" s="232">
        <v>2</v>
      </c>
      <c r="D15" s="584" t="s">
        <v>415</v>
      </c>
      <c r="E15" s="584" t="s">
        <v>415</v>
      </c>
      <c r="F15" s="591" t="s">
        <v>415</v>
      </c>
    </row>
    <row r="16" spans="1:6" ht="25.5" customHeight="1">
      <c r="A16" s="95">
        <v>17</v>
      </c>
      <c r="B16" s="248" t="s">
        <v>325</v>
      </c>
      <c r="C16" s="232" t="s">
        <v>119</v>
      </c>
      <c r="D16" s="232" t="s">
        <v>119</v>
      </c>
      <c r="E16" s="232" t="s">
        <v>119</v>
      </c>
      <c r="F16" s="233" t="s">
        <v>119</v>
      </c>
    </row>
    <row r="17" spans="1:6" ht="25.5" customHeight="1">
      <c r="A17" s="95">
        <v>18</v>
      </c>
      <c r="B17" s="248" t="s">
        <v>326</v>
      </c>
      <c r="C17" s="232">
        <v>1</v>
      </c>
      <c r="D17" s="584" t="s">
        <v>415</v>
      </c>
      <c r="E17" s="584" t="s">
        <v>415</v>
      </c>
      <c r="F17" s="591" t="s">
        <v>415</v>
      </c>
    </row>
    <row r="18" spans="1:6" ht="25.5" customHeight="1">
      <c r="A18" s="95">
        <v>19</v>
      </c>
      <c r="B18" s="248" t="s">
        <v>327</v>
      </c>
      <c r="C18" s="232" t="s">
        <v>119</v>
      </c>
      <c r="D18" s="232" t="s">
        <v>119</v>
      </c>
      <c r="E18" s="232" t="s">
        <v>119</v>
      </c>
      <c r="F18" s="233" t="s">
        <v>119</v>
      </c>
    </row>
    <row r="19" spans="1:6" ht="25.5" customHeight="1">
      <c r="A19" s="95">
        <v>20</v>
      </c>
      <c r="B19" s="248" t="s">
        <v>328</v>
      </c>
      <c r="C19" s="232" t="s">
        <v>119</v>
      </c>
      <c r="D19" s="232" t="s">
        <v>119</v>
      </c>
      <c r="E19" s="232" t="s">
        <v>119</v>
      </c>
      <c r="F19" s="233" t="s">
        <v>119</v>
      </c>
    </row>
    <row r="20" spans="1:6" ht="25.5" customHeight="1">
      <c r="A20" s="95">
        <v>21</v>
      </c>
      <c r="B20" s="248" t="s">
        <v>329</v>
      </c>
      <c r="C20" s="232">
        <v>3</v>
      </c>
      <c r="D20" s="232">
        <v>224596</v>
      </c>
      <c r="E20" s="232">
        <v>46418</v>
      </c>
      <c r="F20" s="233">
        <v>58519</v>
      </c>
    </row>
    <row r="21" spans="1:6" ht="25.5" customHeight="1">
      <c r="A21" s="95">
        <v>22</v>
      </c>
      <c r="B21" s="248" t="s">
        <v>299</v>
      </c>
      <c r="C21" s="232">
        <v>8</v>
      </c>
      <c r="D21" s="232">
        <v>1014122</v>
      </c>
      <c r="E21" s="232">
        <v>176371</v>
      </c>
      <c r="F21" s="233">
        <v>218085</v>
      </c>
    </row>
    <row r="22" spans="1:6" ht="25.5" customHeight="1">
      <c r="A22" s="95">
        <v>23</v>
      </c>
      <c r="B22" s="248" t="s">
        <v>330</v>
      </c>
      <c r="C22" s="232">
        <v>7</v>
      </c>
      <c r="D22" s="232">
        <v>421032</v>
      </c>
      <c r="E22" s="232">
        <v>66462</v>
      </c>
      <c r="F22" s="233">
        <v>85059</v>
      </c>
    </row>
    <row r="23" spans="1:6" ht="25.5" customHeight="1">
      <c r="A23" s="95">
        <v>24</v>
      </c>
      <c r="B23" s="248" t="s">
        <v>331</v>
      </c>
      <c r="C23" s="232">
        <v>6</v>
      </c>
      <c r="D23" s="232">
        <v>123553</v>
      </c>
      <c r="E23" s="232">
        <v>31070</v>
      </c>
      <c r="F23" s="233">
        <v>35935</v>
      </c>
    </row>
    <row r="24" spans="1:6" ht="25.5" customHeight="1">
      <c r="A24" s="95">
        <v>25</v>
      </c>
      <c r="B24" s="248" t="s">
        <v>332</v>
      </c>
      <c r="C24" s="232" t="s">
        <v>119</v>
      </c>
      <c r="D24" s="232" t="s">
        <v>119</v>
      </c>
      <c r="E24" s="232" t="s">
        <v>119</v>
      </c>
      <c r="F24" s="233" t="s">
        <v>119</v>
      </c>
    </row>
    <row r="25" spans="1:6" ht="25.5" customHeight="1">
      <c r="A25" s="95">
        <v>26</v>
      </c>
      <c r="B25" s="248" t="s">
        <v>333</v>
      </c>
      <c r="C25" s="232">
        <v>3</v>
      </c>
      <c r="D25" s="232">
        <v>139503</v>
      </c>
      <c r="E25" s="232">
        <v>41220</v>
      </c>
      <c r="F25" s="233">
        <v>46824</v>
      </c>
    </row>
    <row r="26" spans="1:6" ht="25.5" customHeight="1">
      <c r="A26" s="95">
        <v>27</v>
      </c>
      <c r="B26" s="248" t="s">
        <v>334</v>
      </c>
      <c r="C26" s="232" t="s">
        <v>119</v>
      </c>
      <c r="D26" s="232" t="s">
        <v>119</v>
      </c>
      <c r="E26" s="232" t="s">
        <v>119</v>
      </c>
      <c r="F26" s="233" t="s">
        <v>119</v>
      </c>
    </row>
    <row r="27" spans="1:6" ht="25.5" customHeight="1">
      <c r="A27" s="95">
        <v>28</v>
      </c>
      <c r="B27" s="248" t="s">
        <v>335</v>
      </c>
      <c r="C27" s="232">
        <v>6</v>
      </c>
      <c r="D27" s="232">
        <v>77364</v>
      </c>
      <c r="E27" s="232">
        <v>26128</v>
      </c>
      <c r="F27" s="233">
        <v>41100</v>
      </c>
    </row>
    <row r="28" spans="1:6" ht="25.5" customHeight="1">
      <c r="A28" s="95">
        <v>29</v>
      </c>
      <c r="B28" s="248" t="s">
        <v>336</v>
      </c>
      <c r="C28" s="232">
        <v>4</v>
      </c>
      <c r="D28" s="232">
        <v>56375</v>
      </c>
      <c r="E28" s="232">
        <v>10412</v>
      </c>
      <c r="F28" s="233">
        <v>13449</v>
      </c>
    </row>
    <row r="29" spans="1:6" ht="25.5" customHeight="1">
      <c r="A29" s="95">
        <v>30</v>
      </c>
      <c r="B29" s="248" t="s">
        <v>337</v>
      </c>
      <c r="C29" s="232">
        <v>2</v>
      </c>
      <c r="D29" s="584" t="s">
        <v>415</v>
      </c>
      <c r="E29" s="584" t="s">
        <v>415</v>
      </c>
      <c r="F29" s="591" t="s">
        <v>415</v>
      </c>
    </row>
    <row r="30" spans="1:6" ht="25.5" customHeight="1">
      <c r="A30" s="95">
        <v>31</v>
      </c>
      <c r="B30" s="248" t="s">
        <v>338</v>
      </c>
      <c r="C30" s="232">
        <v>7</v>
      </c>
      <c r="D30" s="232">
        <v>63794</v>
      </c>
      <c r="E30" s="232">
        <v>27178</v>
      </c>
      <c r="F30" s="233">
        <v>32926</v>
      </c>
    </row>
    <row r="31" spans="1:6" ht="25.5" customHeight="1">
      <c r="A31" s="139">
        <v>32</v>
      </c>
      <c r="B31" s="249" t="s">
        <v>339</v>
      </c>
      <c r="C31" s="234" t="s">
        <v>119</v>
      </c>
      <c r="D31" s="234" t="s">
        <v>119</v>
      </c>
      <c r="E31" s="234" t="s">
        <v>119</v>
      </c>
      <c r="F31" s="482" t="s">
        <v>119</v>
      </c>
    </row>
    <row r="32" spans="1:10" s="586" customFormat="1" ht="15.75" customHeight="1">
      <c r="A32" s="98" t="s">
        <v>22</v>
      </c>
      <c r="B32" s="132"/>
      <c r="C32" s="133"/>
      <c r="D32" s="133"/>
      <c r="E32" s="133"/>
      <c r="F32" s="133"/>
      <c r="G32" s="585"/>
      <c r="H32" s="585"/>
      <c r="I32" s="585"/>
      <c r="J32" s="585"/>
    </row>
  </sheetData>
  <sheetProtection/>
  <mergeCells count="5">
    <mergeCell ref="F4:F6"/>
    <mergeCell ref="A4:B6"/>
    <mergeCell ref="C4:C6"/>
    <mergeCell ref="D4:D6"/>
    <mergeCell ref="E4:E6"/>
  </mergeCells>
  <conditionalFormatting sqref="G1:IV31 F1 C3:F6 C1:E2 A1:A32 B1:B7 B32:IV32 A33:IV65536">
    <cfRule type="cellIs" priority="1" dxfId="0" operator="equal" stopIfTrue="1">
      <formula>"X"</formula>
    </cfRule>
    <cfRule type="cellIs" priority="2" dxfId="99" operator="equal" stopIfTrue="1">
      <formula>0</formula>
    </cfRule>
  </conditionalFormatting>
  <conditionalFormatting sqref="B8:B31 C7:F31">
    <cfRule type="cellIs" priority="3" dxfId="0" operator="equal" stopIfTrue="1">
      <formula>"X"</formula>
    </cfRule>
  </conditionalFormatting>
  <printOptions/>
  <pageMargins left="0.5905511811023623" right="0.5905511811023623" top="0.7874015748031497" bottom="0.7874015748031497" header="0.5118110236220472" footer="0.5118110236220472"/>
  <pageSetup horizontalDpi="600" verticalDpi="600" orientation="portrait" pageOrder="overThenDown" paperSize="9" r:id="rId2"/>
  <drawing r:id="rId1"/>
</worksheet>
</file>

<file path=xl/worksheets/sheet15.xml><?xml version="1.0" encoding="utf-8"?>
<worksheet xmlns="http://schemas.openxmlformats.org/spreadsheetml/2006/main" xmlns:r="http://schemas.openxmlformats.org/officeDocument/2006/relationships">
  <sheetPr>
    <tabColor theme="5" tint="0.39998000860214233"/>
  </sheetPr>
  <dimension ref="A1:U26"/>
  <sheetViews>
    <sheetView zoomScale="80" zoomScaleNormal="80" zoomScalePageLayoutView="0" workbookViewId="0" topLeftCell="L1">
      <selection activeCell="T9" sqref="T9"/>
    </sheetView>
  </sheetViews>
  <sheetFormatPr defaultColWidth="9.00390625" defaultRowHeight="13.5"/>
  <cols>
    <col min="1" max="1" width="4.125" style="374" customWidth="1"/>
    <col min="2" max="2" width="20.625" style="22" customWidth="1"/>
    <col min="3" max="4" width="8.625" style="79" customWidth="1"/>
    <col min="5" max="6" width="7.625" style="79" customWidth="1"/>
    <col min="7" max="7" width="0.875" style="136" customWidth="1"/>
    <col min="8" max="8" width="9.125" style="79" customWidth="1"/>
    <col min="9" max="9" width="9.125" style="500" customWidth="1"/>
    <col min="10" max="11" width="7.625" style="290" customWidth="1"/>
    <col min="12" max="12" width="0.875" style="136" customWidth="1"/>
    <col min="13" max="14" width="11.625" style="463" customWidth="1"/>
    <col min="15" max="16" width="7.625" style="347" customWidth="1"/>
    <col min="17" max="17" width="0.875" style="347" customWidth="1"/>
    <col min="18" max="18" width="11.625" style="463" customWidth="1"/>
    <col min="19" max="19" width="10.25390625" style="463" customWidth="1"/>
    <col min="20" max="21" width="7.625" style="22" customWidth="1"/>
    <col min="22" max="16384" width="9.00390625" style="22" customWidth="1"/>
  </cols>
  <sheetData>
    <row r="1" spans="1:19" s="345" customFormat="1" ht="14.25">
      <c r="A1" s="342" t="s">
        <v>185</v>
      </c>
      <c r="B1" s="210"/>
      <c r="C1" s="200"/>
      <c r="D1" s="200"/>
      <c r="E1" s="200"/>
      <c r="F1" s="200"/>
      <c r="G1" s="200"/>
      <c r="H1" s="200"/>
      <c r="I1" s="490"/>
      <c r="J1" s="343"/>
      <c r="K1" s="343"/>
      <c r="L1" s="200"/>
      <c r="M1" s="488"/>
      <c r="N1" s="488"/>
      <c r="O1" s="344"/>
      <c r="P1" s="344"/>
      <c r="Q1" s="344"/>
      <c r="R1" s="488"/>
      <c r="S1" s="488"/>
    </row>
    <row r="2" spans="1:12" ht="13.5">
      <c r="A2" s="346"/>
      <c r="B2" s="212"/>
      <c r="C2" s="108"/>
      <c r="D2" s="108"/>
      <c r="E2" s="108"/>
      <c r="F2" s="108"/>
      <c r="G2" s="108"/>
      <c r="H2" s="108"/>
      <c r="I2" s="462"/>
      <c r="J2" s="215"/>
      <c r="K2" s="215"/>
      <c r="L2" s="108"/>
    </row>
    <row r="3" spans="1:12" ht="15" customHeight="1">
      <c r="A3" s="211" t="s">
        <v>244</v>
      </c>
      <c r="B3" s="212"/>
      <c r="C3" s="108"/>
      <c r="D3" s="108"/>
      <c r="E3" s="108"/>
      <c r="F3" s="108"/>
      <c r="G3" s="108"/>
      <c r="H3" s="108"/>
      <c r="I3" s="462"/>
      <c r="J3" s="215"/>
      <c r="K3" s="215"/>
      <c r="L3" s="108"/>
    </row>
    <row r="4" spans="1:21" ht="15" customHeight="1">
      <c r="A4" s="812" t="s">
        <v>99</v>
      </c>
      <c r="B4" s="813"/>
      <c r="C4" s="821" t="s">
        <v>182</v>
      </c>
      <c r="D4" s="821"/>
      <c r="E4" s="821"/>
      <c r="F4" s="821"/>
      <c r="G4" s="348"/>
      <c r="H4" s="824" t="s">
        <v>43</v>
      </c>
      <c r="I4" s="824"/>
      <c r="J4" s="824"/>
      <c r="K4" s="822"/>
      <c r="L4" s="349"/>
      <c r="M4" s="822" t="s">
        <v>184</v>
      </c>
      <c r="N4" s="823"/>
      <c r="O4" s="823"/>
      <c r="P4" s="823"/>
      <c r="Q4" s="497"/>
      <c r="R4" s="822" t="s">
        <v>186</v>
      </c>
      <c r="S4" s="823"/>
      <c r="T4" s="823"/>
      <c r="U4" s="823"/>
    </row>
    <row r="5" spans="1:21" ht="15" customHeight="1">
      <c r="A5" s="814"/>
      <c r="B5" s="815"/>
      <c r="C5" s="122" t="s">
        <v>270</v>
      </c>
      <c r="D5" s="818" t="s">
        <v>360</v>
      </c>
      <c r="E5" s="819"/>
      <c r="F5" s="820"/>
      <c r="G5" s="154"/>
      <c r="H5" s="122" t="s">
        <v>270</v>
      </c>
      <c r="I5" s="818" t="s">
        <v>360</v>
      </c>
      <c r="J5" s="819"/>
      <c r="K5" s="820"/>
      <c r="L5" s="154"/>
      <c r="M5" s="122" t="s">
        <v>270</v>
      </c>
      <c r="N5" s="818" t="s">
        <v>360</v>
      </c>
      <c r="O5" s="819"/>
      <c r="P5" s="820"/>
      <c r="Q5" s="349"/>
      <c r="R5" s="592" t="s">
        <v>270</v>
      </c>
      <c r="S5" s="818" t="s">
        <v>360</v>
      </c>
      <c r="T5" s="819"/>
      <c r="U5" s="820"/>
    </row>
    <row r="6" spans="1:21" ht="15" customHeight="1">
      <c r="A6" s="816"/>
      <c r="B6" s="817"/>
      <c r="C6" s="331" t="s">
        <v>9</v>
      </c>
      <c r="D6" s="331" t="s">
        <v>9</v>
      </c>
      <c r="E6" s="350" t="s">
        <v>10</v>
      </c>
      <c r="F6" s="332" t="s">
        <v>277</v>
      </c>
      <c r="G6" s="154"/>
      <c r="H6" s="331" t="s">
        <v>9</v>
      </c>
      <c r="I6" s="489" t="s">
        <v>9</v>
      </c>
      <c r="J6" s="493" t="s">
        <v>10</v>
      </c>
      <c r="K6" s="351" t="s">
        <v>277</v>
      </c>
      <c r="L6" s="154"/>
      <c r="M6" s="331" t="s">
        <v>9</v>
      </c>
      <c r="N6" s="489" t="s">
        <v>9</v>
      </c>
      <c r="O6" s="493" t="s">
        <v>10</v>
      </c>
      <c r="P6" s="351" t="s">
        <v>277</v>
      </c>
      <c r="Q6" s="498"/>
      <c r="R6" s="489" t="s">
        <v>9</v>
      </c>
      <c r="S6" s="489" t="s">
        <v>9</v>
      </c>
      <c r="T6" s="350" t="s">
        <v>10</v>
      </c>
      <c r="U6" s="352" t="s">
        <v>277</v>
      </c>
    </row>
    <row r="7" spans="1:21" s="360" customFormat="1" ht="24" customHeight="1">
      <c r="A7" s="353"/>
      <c r="B7" s="354"/>
      <c r="C7" s="89"/>
      <c r="D7" s="89"/>
      <c r="E7" s="355" t="s">
        <v>121</v>
      </c>
      <c r="F7" s="146" t="s">
        <v>121</v>
      </c>
      <c r="G7" s="357"/>
      <c r="H7" s="89" t="s">
        <v>15</v>
      </c>
      <c r="I7" s="385" t="s">
        <v>15</v>
      </c>
      <c r="J7" s="358" t="s">
        <v>18</v>
      </c>
      <c r="K7" s="359" t="s">
        <v>18</v>
      </c>
      <c r="L7" s="357"/>
      <c r="M7" s="385" t="s">
        <v>16</v>
      </c>
      <c r="N7" s="385" t="s">
        <v>16</v>
      </c>
      <c r="O7" s="358" t="s">
        <v>18</v>
      </c>
      <c r="P7" s="359" t="s">
        <v>18</v>
      </c>
      <c r="Q7" s="499"/>
      <c r="R7" s="385" t="s">
        <v>16</v>
      </c>
      <c r="S7" s="385" t="s">
        <v>16</v>
      </c>
      <c r="T7" s="355" t="s">
        <v>19</v>
      </c>
      <c r="U7" s="285" t="s">
        <v>18</v>
      </c>
    </row>
    <row r="8" spans="1:21" ht="24" customHeight="1">
      <c r="A8" s="126"/>
      <c r="B8" s="251" t="s">
        <v>17</v>
      </c>
      <c r="C8" s="615">
        <v>128</v>
      </c>
      <c r="D8" s="615">
        <v>133</v>
      </c>
      <c r="E8" s="616"/>
      <c r="F8" s="648">
        <v>3.9</v>
      </c>
      <c r="G8" s="618"/>
      <c r="H8" s="615">
        <v>5423</v>
      </c>
      <c r="I8" s="619">
        <v>5556</v>
      </c>
      <c r="J8" s="616"/>
      <c r="K8" s="620">
        <v>2.5</v>
      </c>
      <c r="L8" s="618"/>
      <c r="M8" s="619">
        <v>16993025</v>
      </c>
      <c r="N8" s="619">
        <v>15835531</v>
      </c>
      <c r="O8" s="616"/>
      <c r="P8" s="617">
        <v>-6.8</v>
      </c>
      <c r="Q8" s="621"/>
      <c r="R8" s="619">
        <v>3302275</v>
      </c>
      <c r="S8" s="622">
        <v>3095112</v>
      </c>
      <c r="T8" s="623"/>
      <c r="U8" s="617">
        <v>-6.3</v>
      </c>
    </row>
    <row r="9" spans="1:21" ht="24" customHeight="1">
      <c r="A9" s="126">
        <v>91</v>
      </c>
      <c r="B9" s="251" t="s">
        <v>100</v>
      </c>
      <c r="C9" s="232">
        <v>4</v>
      </c>
      <c r="D9" s="232">
        <v>4</v>
      </c>
      <c r="E9" s="376">
        <v>3</v>
      </c>
      <c r="F9" s="649">
        <v>0</v>
      </c>
      <c r="G9" s="333"/>
      <c r="H9" s="232">
        <v>342</v>
      </c>
      <c r="I9" s="625">
        <v>336</v>
      </c>
      <c r="J9" s="376">
        <v>6</v>
      </c>
      <c r="K9" s="377">
        <v>-1.8</v>
      </c>
      <c r="L9" s="333"/>
      <c r="M9" s="655" t="s">
        <v>402</v>
      </c>
      <c r="N9" s="655" t="s">
        <v>405</v>
      </c>
      <c r="O9" s="656" t="s">
        <v>402</v>
      </c>
      <c r="P9" s="377">
        <v>-0.3</v>
      </c>
      <c r="Q9" s="494"/>
      <c r="R9" s="655" t="s">
        <v>404</v>
      </c>
      <c r="S9" s="655" t="s">
        <v>405</v>
      </c>
      <c r="T9" s="656" t="s">
        <v>402</v>
      </c>
      <c r="U9" s="377">
        <v>2</v>
      </c>
    </row>
    <row r="10" spans="1:21" ht="24" customHeight="1">
      <c r="A10" s="126">
        <v>92</v>
      </c>
      <c r="B10" s="251" t="s">
        <v>101</v>
      </c>
      <c r="C10" s="232">
        <v>59</v>
      </c>
      <c r="D10" s="232">
        <v>57</v>
      </c>
      <c r="E10" s="376">
        <v>42.9</v>
      </c>
      <c r="F10" s="377">
        <v>-3.389830508474576</v>
      </c>
      <c r="G10" s="333"/>
      <c r="H10" s="232">
        <v>3360</v>
      </c>
      <c r="I10" s="625">
        <v>2708</v>
      </c>
      <c r="J10" s="376">
        <v>48.7</v>
      </c>
      <c r="K10" s="377">
        <v>-19.4</v>
      </c>
      <c r="L10" s="333"/>
      <c r="M10" s="625">
        <v>6709205</v>
      </c>
      <c r="N10" s="625">
        <v>5594538</v>
      </c>
      <c r="O10" s="376">
        <v>35.3</v>
      </c>
      <c r="P10" s="377">
        <v>-16.6</v>
      </c>
      <c r="Q10" s="494"/>
      <c r="R10" s="625">
        <v>1383622</v>
      </c>
      <c r="S10" s="625">
        <v>1164582</v>
      </c>
      <c r="T10" s="376">
        <v>37.6</v>
      </c>
      <c r="U10" s="377">
        <v>-15.8</v>
      </c>
    </row>
    <row r="11" spans="1:21" ht="28.5" customHeight="1">
      <c r="A11" s="126">
        <v>93</v>
      </c>
      <c r="B11" s="361" t="s">
        <v>102</v>
      </c>
      <c r="C11" s="232" t="s">
        <v>400</v>
      </c>
      <c r="D11" s="232" t="s">
        <v>119</v>
      </c>
      <c r="E11" s="376" t="s">
        <v>119</v>
      </c>
      <c r="F11" s="377" t="s">
        <v>403</v>
      </c>
      <c r="G11" s="333"/>
      <c r="H11" s="232" t="s">
        <v>119</v>
      </c>
      <c r="I11" s="625" t="s">
        <v>119</v>
      </c>
      <c r="J11" s="376" t="s">
        <v>119</v>
      </c>
      <c r="K11" s="377" t="s">
        <v>119</v>
      </c>
      <c r="L11" s="333"/>
      <c r="M11" s="625" t="s">
        <v>119</v>
      </c>
      <c r="N11" s="625" t="s">
        <v>119</v>
      </c>
      <c r="O11" s="376" t="s">
        <v>119</v>
      </c>
      <c r="P11" s="377" t="s">
        <v>119</v>
      </c>
      <c r="Q11" s="494"/>
      <c r="R11" s="625" t="s">
        <v>119</v>
      </c>
      <c r="S11" s="625" t="s">
        <v>119</v>
      </c>
      <c r="T11" s="376" t="s">
        <v>119</v>
      </c>
      <c r="U11" s="377" t="s">
        <v>119</v>
      </c>
    </row>
    <row r="12" spans="1:21" ht="24" customHeight="1">
      <c r="A12" s="126">
        <v>94</v>
      </c>
      <c r="B12" s="251" t="s">
        <v>156</v>
      </c>
      <c r="C12" s="232">
        <v>1</v>
      </c>
      <c r="D12" s="232">
        <v>2</v>
      </c>
      <c r="E12" s="376">
        <v>1.5</v>
      </c>
      <c r="F12" s="377">
        <v>100</v>
      </c>
      <c r="G12" s="333"/>
      <c r="H12" s="232">
        <v>5</v>
      </c>
      <c r="I12" s="625">
        <v>11</v>
      </c>
      <c r="J12" s="376">
        <v>0.2</v>
      </c>
      <c r="K12" s="377">
        <v>120</v>
      </c>
      <c r="L12" s="333"/>
      <c r="M12" s="655" t="s">
        <v>402</v>
      </c>
      <c r="N12" s="655" t="s">
        <v>402</v>
      </c>
      <c r="O12" s="655" t="s">
        <v>402</v>
      </c>
      <c r="P12" s="377">
        <v>15.8</v>
      </c>
      <c r="Q12" s="494"/>
      <c r="R12" s="655" t="s">
        <v>402</v>
      </c>
      <c r="S12" s="655" t="s">
        <v>402</v>
      </c>
      <c r="T12" s="655" t="s">
        <v>402</v>
      </c>
      <c r="U12" s="377">
        <v>-36.3</v>
      </c>
    </row>
    <row r="13" spans="1:21" ht="24" customHeight="1">
      <c r="A13" s="126">
        <v>95</v>
      </c>
      <c r="B13" s="251" t="s">
        <v>157</v>
      </c>
      <c r="C13" s="232" t="s">
        <v>119</v>
      </c>
      <c r="D13" s="232" t="s">
        <v>119</v>
      </c>
      <c r="E13" s="376" t="s">
        <v>119</v>
      </c>
      <c r="F13" s="377" t="s">
        <v>403</v>
      </c>
      <c r="G13" s="333"/>
      <c r="H13" s="232" t="s">
        <v>119</v>
      </c>
      <c r="I13" s="625" t="s">
        <v>119</v>
      </c>
      <c r="J13" s="376" t="s">
        <v>119</v>
      </c>
      <c r="K13" s="377" t="s">
        <v>119</v>
      </c>
      <c r="L13" s="333"/>
      <c r="M13" s="625" t="s">
        <v>119</v>
      </c>
      <c r="N13" s="625" t="s">
        <v>119</v>
      </c>
      <c r="O13" s="376" t="s">
        <v>119</v>
      </c>
      <c r="P13" s="377" t="s">
        <v>119</v>
      </c>
      <c r="Q13" s="494"/>
      <c r="R13" s="625" t="s">
        <v>119</v>
      </c>
      <c r="S13" s="625" t="s">
        <v>119</v>
      </c>
      <c r="T13" s="376" t="s">
        <v>119</v>
      </c>
      <c r="U13" s="377" t="s">
        <v>119</v>
      </c>
    </row>
    <row r="14" spans="1:21" ht="24" customHeight="1">
      <c r="A14" s="126">
        <v>96</v>
      </c>
      <c r="B14" s="251" t="s">
        <v>158</v>
      </c>
      <c r="C14" s="232">
        <v>1</v>
      </c>
      <c r="D14" s="232">
        <v>1</v>
      </c>
      <c r="E14" s="376">
        <v>0.8</v>
      </c>
      <c r="F14" s="624">
        <v>0</v>
      </c>
      <c r="G14" s="333"/>
      <c r="H14" s="232">
        <v>15</v>
      </c>
      <c r="I14" s="625">
        <v>14</v>
      </c>
      <c r="J14" s="376">
        <v>0.3</v>
      </c>
      <c r="K14" s="377">
        <v>-6.7</v>
      </c>
      <c r="L14" s="333"/>
      <c r="M14" s="655" t="s">
        <v>402</v>
      </c>
      <c r="N14" s="655" t="s">
        <v>402</v>
      </c>
      <c r="O14" s="655" t="s">
        <v>402</v>
      </c>
      <c r="P14" s="377">
        <v>-3</v>
      </c>
      <c r="Q14" s="494"/>
      <c r="R14" s="655" t="s">
        <v>402</v>
      </c>
      <c r="S14" s="655" t="s">
        <v>402</v>
      </c>
      <c r="T14" s="655" t="s">
        <v>402</v>
      </c>
      <c r="U14" s="377">
        <v>44.6</v>
      </c>
    </row>
    <row r="15" spans="1:21" ht="24" customHeight="1">
      <c r="A15" s="126">
        <v>97</v>
      </c>
      <c r="B15" s="251" t="s">
        <v>159</v>
      </c>
      <c r="C15" s="232">
        <v>13</v>
      </c>
      <c r="D15" s="232">
        <v>15</v>
      </c>
      <c r="E15" s="376">
        <v>11.3</v>
      </c>
      <c r="F15" s="377">
        <v>15.4</v>
      </c>
      <c r="G15" s="333"/>
      <c r="H15" s="232">
        <v>296</v>
      </c>
      <c r="I15" s="625">
        <v>321</v>
      </c>
      <c r="J15" s="376">
        <v>5.8</v>
      </c>
      <c r="K15" s="377">
        <v>8.4</v>
      </c>
      <c r="L15" s="333"/>
      <c r="M15" s="625">
        <v>209948</v>
      </c>
      <c r="N15" s="625">
        <v>234112</v>
      </c>
      <c r="O15" s="376">
        <v>1.5</v>
      </c>
      <c r="P15" s="377">
        <v>11.5</v>
      </c>
      <c r="Q15" s="494"/>
      <c r="R15" s="625">
        <v>114453</v>
      </c>
      <c r="S15" s="625">
        <v>127510</v>
      </c>
      <c r="T15" s="376">
        <v>4.1</v>
      </c>
      <c r="U15" s="377">
        <v>11.4</v>
      </c>
    </row>
    <row r="16" spans="1:21" ht="24" customHeight="1">
      <c r="A16" s="126">
        <v>98</v>
      </c>
      <c r="B16" s="251" t="s">
        <v>160</v>
      </c>
      <c r="C16" s="232" t="s">
        <v>119</v>
      </c>
      <c r="D16" s="232" t="s">
        <v>119</v>
      </c>
      <c r="E16" s="376" t="s">
        <v>119</v>
      </c>
      <c r="F16" s="377" t="s">
        <v>403</v>
      </c>
      <c r="G16" s="333"/>
      <c r="H16" s="232" t="s">
        <v>119</v>
      </c>
      <c r="I16" s="625" t="s">
        <v>119</v>
      </c>
      <c r="J16" s="376" t="s">
        <v>119</v>
      </c>
      <c r="K16" s="377" t="s">
        <v>119</v>
      </c>
      <c r="L16" s="333"/>
      <c r="M16" s="625" t="s">
        <v>119</v>
      </c>
      <c r="N16" s="625" t="s">
        <v>119</v>
      </c>
      <c r="O16" s="376" t="s">
        <v>119</v>
      </c>
      <c r="P16" s="377" t="s">
        <v>119</v>
      </c>
      <c r="Q16" s="494"/>
      <c r="R16" s="625" t="s">
        <v>119</v>
      </c>
      <c r="S16" s="625" t="s">
        <v>119</v>
      </c>
      <c r="T16" s="376" t="s">
        <v>119</v>
      </c>
      <c r="U16" s="377" t="s">
        <v>119</v>
      </c>
    </row>
    <row r="17" spans="1:21" ht="24" customHeight="1">
      <c r="A17" s="126">
        <v>99</v>
      </c>
      <c r="B17" s="251" t="s">
        <v>161</v>
      </c>
      <c r="C17" s="232">
        <v>31</v>
      </c>
      <c r="D17" s="232">
        <v>34</v>
      </c>
      <c r="E17" s="376">
        <v>25.6</v>
      </c>
      <c r="F17" s="377">
        <v>9.7</v>
      </c>
      <c r="G17" s="333"/>
      <c r="H17" s="232">
        <v>1050</v>
      </c>
      <c r="I17" s="625">
        <v>1770</v>
      </c>
      <c r="J17" s="376">
        <v>31.9</v>
      </c>
      <c r="K17" s="377">
        <v>68.6</v>
      </c>
      <c r="L17" s="333"/>
      <c r="M17" s="625">
        <v>1781503</v>
      </c>
      <c r="N17" s="625">
        <v>2852338</v>
      </c>
      <c r="O17" s="376">
        <v>18</v>
      </c>
      <c r="P17" s="377">
        <v>60.1</v>
      </c>
      <c r="Q17" s="494"/>
      <c r="R17" s="625">
        <v>586282</v>
      </c>
      <c r="S17" s="625">
        <v>848821</v>
      </c>
      <c r="T17" s="376">
        <v>27.4</v>
      </c>
      <c r="U17" s="377">
        <v>44.8</v>
      </c>
    </row>
    <row r="18" spans="1:21" ht="24" customHeight="1">
      <c r="A18" s="126">
        <v>101</v>
      </c>
      <c r="B18" s="251" t="s">
        <v>271</v>
      </c>
      <c r="C18" s="232" t="s">
        <v>119</v>
      </c>
      <c r="D18" s="232" t="s">
        <v>119</v>
      </c>
      <c r="E18" s="376" t="s">
        <v>119</v>
      </c>
      <c r="F18" s="377" t="s">
        <v>403</v>
      </c>
      <c r="G18" s="333"/>
      <c r="H18" s="232" t="s">
        <v>119</v>
      </c>
      <c r="I18" s="625" t="s">
        <v>119</v>
      </c>
      <c r="J18" s="376" t="s">
        <v>119</v>
      </c>
      <c r="K18" s="377" t="s">
        <v>119</v>
      </c>
      <c r="L18" s="333"/>
      <c r="M18" s="625" t="s">
        <v>119</v>
      </c>
      <c r="N18" s="625" t="s">
        <v>119</v>
      </c>
      <c r="O18" s="376" t="s">
        <v>119</v>
      </c>
      <c r="P18" s="377" t="s">
        <v>119</v>
      </c>
      <c r="Q18" s="494"/>
      <c r="R18" s="625" t="s">
        <v>119</v>
      </c>
      <c r="S18" s="625" t="s">
        <v>119</v>
      </c>
      <c r="T18" s="376" t="s">
        <v>119</v>
      </c>
      <c r="U18" s="377" t="s">
        <v>119</v>
      </c>
    </row>
    <row r="19" spans="1:21" ht="24" customHeight="1">
      <c r="A19" s="126">
        <v>102</v>
      </c>
      <c r="B19" s="251" t="s">
        <v>272</v>
      </c>
      <c r="C19" s="232">
        <v>2</v>
      </c>
      <c r="D19" s="232">
        <v>2</v>
      </c>
      <c r="E19" s="376">
        <v>1.5</v>
      </c>
      <c r="F19" s="624">
        <v>0</v>
      </c>
      <c r="G19" s="333"/>
      <c r="H19" s="232">
        <v>26</v>
      </c>
      <c r="I19" s="625">
        <v>39</v>
      </c>
      <c r="J19" s="376">
        <v>0.7</v>
      </c>
      <c r="K19" s="377">
        <v>50</v>
      </c>
      <c r="L19" s="333"/>
      <c r="M19" s="655" t="s">
        <v>402</v>
      </c>
      <c r="N19" s="655" t="s">
        <v>402</v>
      </c>
      <c r="O19" s="655" t="s">
        <v>402</v>
      </c>
      <c r="P19" s="377">
        <v>3.5</v>
      </c>
      <c r="Q19" s="494"/>
      <c r="R19" s="655" t="s">
        <v>402</v>
      </c>
      <c r="S19" s="655" t="s">
        <v>402</v>
      </c>
      <c r="T19" s="655" t="s">
        <v>402</v>
      </c>
      <c r="U19" s="377">
        <v>8.8</v>
      </c>
    </row>
    <row r="20" spans="1:21" ht="27.75" customHeight="1">
      <c r="A20" s="126">
        <v>103</v>
      </c>
      <c r="B20" s="361" t="s">
        <v>302</v>
      </c>
      <c r="C20" s="232" t="s">
        <v>119</v>
      </c>
      <c r="D20" s="232" t="s">
        <v>119</v>
      </c>
      <c r="E20" s="376" t="s">
        <v>119</v>
      </c>
      <c r="F20" s="377" t="s">
        <v>403</v>
      </c>
      <c r="G20" s="333"/>
      <c r="H20" s="232" t="s">
        <v>119</v>
      </c>
      <c r="I20" s="625" t="s">
        <v>119</v>
      </c>
      <c r="J20" s="376" t="s">
        <v>119</v>
      </c>
      <c r="K20" s="377" t="s">
        <v>119</v>
      </c>
      <c r="L20" s="333"/>
      <c r="M20" s="625" t="s">
        <v>119</v>
      </c>
      <c r="N20" s="625" t="s">
        <v>119</v>
      </c>
      <c r="O20" s="376" t="s">
        <v>119</v>
      </c>
      <c r="P20" s="377" t="s">
        <v>119</v>
      </c>
      <c r="Q20" s="494"/>
      <c r="R20" s="625" t="s">
        <v>119</v>
      </c>
      <c r="S20" s="625" t="s">
        <v>119</v>
      </c>
      <c r="T20" s="376" t="s">
        <v>119</v>
      </c>
      <c r="U20" s="377" t="s">
        <v>119</v>
      </c>
    </row>
    <row r="21" spans="1:21" ht="24" customHeight="1">
      <c r="A21" s="126">
        <v>104</v>
      </c>
      <c r="B21" s="251" t="s">
        <v>274</v>
      </c>
      <c r="C21" s="232">
        <v>6</v>
      </c>
      <c r="D21" s="232">
        <v>6</v>
      </c>
      <c r="E21" s="376">
        <v>4.5</v>
      </c>
      <c r="F21" s="624">
        <v>0</v>
      </c>
      <c r="G21" s="333"/>
      <c r="H21" s="232">
        <v>80</v>
      </c>
      <c r="I21" s="625">
        <v>80</v>
      </c>
      <c r="J21" s="376">
        <v>1.4</v>
      </c>
      <c r="K21" s="624">
        <v>0</v>
      </c>
      <c r="L21" s="333"/>
      <c r="M21" s="655" t="s">
        <v>402</v>
      </c>
      <c r="N21" s="655" t="s">
        <v>402</v>
      </c>
      <c r="O21" s="655" t="s">
        <v>402</v>
      </c>
      <c r="P21" s="377">
        <v>-0.8</v>
      </c>
      <c r="Q21" s="494"/>
      <c r="R21" s="655" t="s">
        <v>402</v>
      </c>
      <c r="S21" s="655" t="s">
        <v>402</v>
      </c>
      <c r="T21" s="655" t="s">
        <v>402</v>
      </c>
      <c r="U21" s="377">
        <v>-20.1</v>
      </c>
    </row>
    <row r="22" spans="1:21" ht="24" customHeight="1">
      <c r="A22" s="126">
        <v>105</v>
      </c>
      <c r="B22" s="251" t="s">
        <v>275</v>
      </c>
      <c r="C22" s="232" t="s">
        <v>119</v>
      </c>
      <c r="D22" s="232" t="s">
        <v>119</v>
      </c>
      <c r="E22" s="376" t="s">
        <v>119</v>
      </c>
      <c r="F22" s="377" t="s">
        <v>403</v>
      </c>
      <c r="G22" s="333"/>
      <c r="H22" s="232" t="s">
        <v>119</v>
      </c>
      <c r="I22" s="625" t="s">
        <v>119</v>
      </c>
      <c r="J22" s="376" t="s">
        <v>119</v>
      </c>
      <c r="K22" s="377" t="s">
        <v>119</v>
      </c>
      <c r="L22" s="333"/>
      <c r="M22" s="625" t="s">
        <v>119</v>
      </c>
      <c r="N22" s="625" t="s">
        <v>119</v>
      </c>
      <c r="O22" s="376" t="s">
        <v>119</v>
      </c>
      <c r="P22" s="377" t="s">
        <v>119</v>
      </c>
      <c r="Q22" s="494"/>
      <c r="R22" s="625" t="s">
        <v>119</v>
      </c>
      <c r="S22" s="625" t="s">
        <v>119</v>
      </c>
      <c r="T22" s="376" t="s">
        <v>119</v>
      </c>
      <c r="U22" s="377" t="s">
        <v>119</v>
      </c>
    </row>
    <row r="23" spans="1:21" ht="24" customHeight="1">
      <c r="A23" s="128">
        <v>106</v>
      </c>
      <c r="B23" s="252" t="s">
        <v>276</v>
      </c>
      <c r="C23" s="234">
        <v>11</v>
      </c>
      <c r="D23" s="234">
        <v>12</v>
      </c>
      <c r="E23" s="378">
        <v>9</v>
      </c>
      <c r="F23" s="379">
        <v>9.1</v>
      </c>
      <c r="G23" s="333"/>
      <c r="H23" s="234">
        <v>249</v>
      </c>
      <c r="I23" s="626">
        <v>277</v>
      </c>
      <c r="J23" s="378">
        <v>5</v>
      </c>
      <c r="K23" s="379">
        <v>11.2</v>
      </c>
      <c r="L23" s="333"/>
      <c r="M23" s="626">
        <v>7505684</v>
      </c>
      <c r="N23" s="626">
        <v>6373180</v>
      </c>
      <c r="O23" s="378">
        <v>40.2</v>
      </c>
      <c r="P23" s="379">
        <v>-15.1</v>
      </c>
      <c r="Q23" s="494"/>
      <c r="R23" s="625">
        <v>968417</v>
      </c>
      <c r="S23" s="626">
        <v>696357</v>
      </c>
      <c r="T23" s="378">
        <v>22.5</v>
      </c>
      <c r="U23" s="379">
        <v>-28.1</v>
      </c>
    </row>
    <row r="24" spans="1:18" ht="15" customHeight="1">
      <c r="A24" s="362" t="s">
        <v>22</v>
      </c>
      <c r="B24" s="218"/>
      <c r="C24" s="365"/>
      <c r="D24" s="218"/>
      <c r="E24" s="218"/>
      <c r="F24" s="218"/>
      <c r="G24" s="218"/>
      <c r="H24" s="218"/>
      <c r="I24" s="392"/>
      <c r="J24" s="363"/>
      <c r="K24" s="363"/>
      <c r="L24" s="218"/>
      <c r="M24" s="392"/>
      <c r="N24" s="392"/>
      <c r="O24" s="216"/>
      <c r="P24" s="216"/>
      <c r="Q24" s="216"/>
      <c r="R24" s="553"/>
    </row>
    <row r="25" spans="1:18" ht="12">
      <c r="A25" s="364"/>
      <c r="B25" s="218"/>
      <c r="C25" s="365"/>
      <c r="D25" s="218"/>
      <c r="E25" s="218"/>
      <c r="F25" s="218"/>
      <c r="G25" s="218"/>
      <c r="H25" s="218"/>
      <c r="I25" s="392"/>
      <c r="J25" s="363"/>
      <c r="K25" s="363"/>
      <c r="L25" s="218"/>
      <c r="M25" s="392"/>
      <c r="N25" s="392"/>
      <c r="O25" s="216"/>
      <c r="P25" s="216"/>
      <c r="Q25" s="216"/>
      <c r="R25" s="392"/>
    </row>
    <row r="26" spans="1:18" ht="12">
      <c r="A26" s="364"/>
      <c r="B26" s="218"/>
      <c r="C26" s="365"/>
      <c r="D26" s="218"/>
      <c r="E26" s="218"/>
      <c r="F26" s="218"/>
      <c r="G26" s="218"/>
      <c r="H26" s="218"/>
      <c r="I26" s="392"/>
      <c r="J26" s="363"/>
      <c r="K26" s="363"/>
      <c r="L26" s="218"/>
      <c r="M26" s="392"/>
      <c r="N26" s="392"/>
      <c r="O26" s="216"/>
      <c r="P26" s="216"/>
      <c r="Q26" s="216"/>
      <c r="R26" s="392"/>
    </row>
  </sheetData>
  <sheetProtection/>
  <mergeCells count="9">
    <mergeCell ref="A4:B6"/>
    <mergeCell ref="D5:F5"/>
    <mergeCell ref="C4:F4"/>
    <mergeCell ref="R4:U4"/>
    <mergeCell ref="I5:K5"/>
    <mergeCell ref="H4:K4"/>
    <mergeCell ref="M4:P4"/>
    <mergeCell ref="N5:P5"/>
    <mergeCell ref="S5:U5"/>
  </mergeCells>
  <printOptions/>
  <pageMargins left="0.5905511811023623" right="0.5905511811023623" top="0.7874015748031497" bottom="0.7874015748031497" header="0.5118110236220472" footer="0.5118110236220472"/>
  <pageSetup horizontalDpi="600" verticalDpi="600" orientation="portrait" pageOrder="overThenDown" paperSize="9" r:id="rId1"/>
</worksheet>
</file>

<file path=xl/worksheets/sheet16.xml><?xml version="1.0" encoding="utf-8"?>
<worksheet xmlns="http://schemas.openxmlformats.org/spreadsheetml/2006/main" xmlns:r="http://schemas.openxmlformats.org/officeDocument/2006/relationships">
  <sheetPr>
    <tabColor theme="5" tint="0.39998000860214233"/>
  </sheetPr>
  <dimension ref="A1:U14"/>
  <sheetViews>
    <sheetView zoomScale="80" zoomScaleNormal="80" zoomScalePageLayoutView="0" workbookViewId="0" topLeftCell="N1">
      <selection activeCell="X13" sqref="X13"/>
    </sheetView>
  </sheetViews>
  <sheetFormatPr defaultColWidth="9.00390625" defaultRowHeight="13.5"/>
  <cols>
    <col min="1" max="1" width="4.125" style="374" customWidth="1"/>
    <col min="2" max="2" width="20.625" style="22" customWidth="1"/>
    <col min="3" max="4" width="8.625" style="79" customWidth="1"/>
    <col min="5" max="6" width="7.625" style="79" customWidth="1"/>
    <col min="7" max="7" width="0.875" style="136" customWidth="1"/>
    <col min="8" max="8" width="9.125" style="79" customWidth="1"/>
    <col min="9" max="9" width="9.125" style="500" customWidth="1"/>
    <col min="10" max="11" width="7.625" style="290" customWidth="1"/>
    <col min="12" max="12" width="0.875" style="136" customWidth="1"/>
    <col min="13" max="14" width="11.625" style="463" customWidth="1"/>
    <col min="15" max="16" width="7.625" style="347" customWidth="1"/>
    <col min="17" max="17" width="0.875" style="347" customWidth="1"/>
    <col min="18" max="18" width="11.625" style="463" customWidth="1"/>
    <col min="19" max="19" width="10.25390625" style="463" customWidth="1"/>
    <col min="20" max="21" width="7.625" style="22" customWidth="1"/>
    <col min="22" max="16384" width="9.00390625" style="22" customWidth="1"/>
  </cols>
  <sheetData>
    <row r="1" spans="1:19" s="345" customFormat="1" ht="14.25">
      <c r="A1" s="342" t="s">
        <v>54</v>
      </c>
      <c r="B1" s="210"/>
      <c r="C1" s="200"/>
      <c r="D1" s="200"/>
      <c r="E1" s="200"/>
      <c r="F1" s="200"/>
      <c r="G1" s="200"/>
      <c r="H1" s="200"/>
      <c r="I1" s="490"/>
      <c r="J1" s="343"/>
      <c r="K1" s="343"/>
      <c r="L1" s="200"/>
      <c r="M1" s="490"/>
      <c r="N1" s="490"/>
      <c r="O1" s="210"/>
      <c r="P1" s="210"/>
      <c r="Q1" s="496"/>
      <c r="R1" s="490"/>
      <c r="S1" s="488"/>
    </row>
    <row r="2" spans="1:18" ht="13.5">
      <c r="A2" s="346"/>
      <c r="B2" s="212"/>
      <c r="C2" s="108"/>
      <c r="D2" s="108"/>
      <c r="E2" s="108"/>
      <c r="F2" s="108"/>
      <c r="G2" s="108"/>
      <c r="H2" s="108"/>
      <c r="I2" s="462"/>
      <c r="J2" s="215"/>
      <c r="K2" s="215"/>
      <c r="L2" s="108"/>
      <c r="M2" s="462"/>
      <c r="N2" s="462"/>
      <c r="O2" s="212"/>
      <c r="P2" s="212"/>
      <c r="Q2" s="289"/>
      <c r="R2" s="462"/>
    </row>
    <row r="3" spans="1:18" ht="15" customHeight="1">
      <c r="A3" s="211" t="s">
        <v>245</v>
      </c>
      <c r="B3" s="212"/>
      <c r="C3" s="108"/>
      <c r="D3" s="108"/>
      <c r="E3" s="108"/>
      <c r="F3" s="108"/>
      <c r="G3" s="108"/>
      <c r="H3" s="108"/>
      <c r="I3" s="462"/>
      <c r="J3" s="215"/>
      <c r="K3" s="215"/>
      <c r="L3" s="108"/>
      <c r="M3" s="462"/>
      <c r="N3" s="462"/>
      <c r="O3" s="212"/>
      <c r="P3" s="212"/>
      <c r="Q3" s="289"/>
      <c r="R3" s="462"/>
    </row>
    <row r="4" spans="1:21" ht="15" customHeight="1">
      <c r="A4" s="825" t="s">
        <v>278</v>
      </c>
      <c r="B4" s="826"/>
      <c r="C4" s="821" t="s">
        <v>182</v>
      </c>
      <c r="D4" s="821"/>
      <c r="E4" s="821"/>
      <c r="F4" s="821"/>
      <c r="G4" s="348"/>
      <c r="H4" s="822" t="s">
        <v>300</v>
      </c>
      <c r="I4" s="831"/>
      <c r="J4" s="831"/>
      <c r="K4" s="831"/>
      <c r="L4" s="349"/>
      <c r="M4" s="822" t="s">
        <v>184</v>
      </c>
      <c r="N4" s="823"/>
      <c r="O4" s="823"/>
      <c r="P4" s="823"/>
      <c r="Q4" s="497"/>
      <c r="R4" s="822" t="s">
        <v>186</v>
      </c>
      <c r="S4" s="823"/>
      <c r="T4" s="823"/>
      <c r="U4" s="823"/>
    </row>
    <row r="5" spans="1:21" ht="15" customHeight="1">
      <c r="A5" s="827"/>
      <c r="B5" s="828"/>
      <c r="C5" s="122" t="s">
        <v>270</v>
      </c>
      <c r="D5" s="818" t="s">
        <v>360</v>
      </c>
      <c r="E5" s="819"/>
      <c r="F5" s="820"/>
      <c r="G5" s="154"/>
      <c r="H5" s="122" t="s">
        <v>270</v>
      </c>
      <c r="I5" s="818" t="s">
        <v>360</v>
      </c>
      <c r="J5" s="819"/>
      <c r="K5" s="820"/>
      <c r="L5" s="154"/>
      <c r="M5" s="122" t="s">
        <v>270</v>
      </c>
      <c r="N5" s="818" t="s">
        <v>360</v>
      </c>
      <c r="O5" s="819"/>
      <c r="P5" s="820"/>
      <c r="Q5" s="349"/>
      <c r="R5" s="122" t="s">
        <v>270</v>
      </c>
      <c r="S5" s="818" t="s">
        <v>360</v>
      </c>
      <c r="T5" s="819"/>
      <c r="U5" s="820"/>
    </row>
    <row r="6" spans="1:21" ht="15" customHeight="1">
      <c r="A6" s="829"/>
      <c r="B6" s="830"/>
      <c r="C6" s="331" t="s">
        <v>9</v>
      </c>
      <c r="D6" s="331" t="s">
        <v>9</v>
      </c>
      <c r="E6" s="350" t="s">
        <v>10</v>
      </c>
      <c r="F6" s="332" t="s">
        <v>277</v>
      </c>
      <c r="G6" s="154"/>
      <c r="H6" s="331" t="s">
        <v>9</v>
      </c>
      <c r="I6" s="593" t="s">
        <v>9</v>
      </c>
      <c r="J6" s="493" t="s">
        <v>10</v>
      </c>
      <c r="K6" s="351" t="s">
        <v>277</v>
      </c>
      <c r="L6" s="154"/>
      <c r="M6" s="331" t="s">
        <v>9</v>
      </c>
      <c r="N6" s="593" t="s">
        <v>9</v>
      </c>
      <c r="O6" s="493" t="s">
        <v>10</v>
      </c>
      <c r="P6" s="351" t="s">
        <v>277</v>
      </c>
      <c r="Q6" s="498"/>
      <c r="R6" s="593" t="s">
        <v>9</v>
      </c>
      <c r="S6" s="593" t="s">
        <v>9</v>
      </c>
      <c r="T6" s="493" t="s">
        <v>10</v>
      </c>
      <c r="U6" s="351" t="s">
        <v>277</v>
      </c>
    </row>
    <row r="7" spans="1:21" s="360" customFormat="1" ht="18.75" customHeight="1">
      <c r="A7" s="366"/>
      <c r="B7" s="367"/>
      <c r="C7" s="368"/>
      <c r="D7" s="368"/>
      <c r="E7" s="355" t="s">
        <v>126</v>
      </c>
      <c r="F7" s="146" t="s">
        <v>126</v>
      </c>
      <c r="G7" s="369"/>
      <c r="H7" s="89" t="s">
        <v>15</v>
      </c>
      <c r="I7" s="385" t="s">
        <v>15</v>
      </c>
      <c r="J7" s="358" t="s">
        <v>126</v>
      </c>
      <c r="K7" s="359" t="s">
        <v>126</v>
      </c>
      <c r="L7" s="357"/>
      <c r="M7" s="385" t="s">
        <v>16</v>
      </c>
      <c r="N7" s="385"/>
      <c r="O7" s="358" t="s">
        <v>126</v>
      </c>
      <c r="P7" s="359" t="s">
        <v>126</v>
      </c>
      <c r="Q7" s="292"/>
      <c r="R7" s="385" t="s">
        <v>16</v>
      </c>
      <c r="S7" s="385" t="s">
        <v>16</v>
      </c>
      <c r="T7" s="358" t="s">
        <v>126</v>
      </c>
      <c r="U7" s="359" t="s">
        <v>126</v>
      </c>
    </row>
    <row r="8" spans="1:21" ht="18.75" customHeight="1">
      <c r="A8" s="126"/>
      <c r="B8" s="370" t="s">
        <v>17</v>
      </c>
      <c r="C8" s="81">
        <v>353</v>
      </c>
      <c r="D8" s="380">
        <v>352</v>
      </c>
      <c r="E8" s="554"/>
      <c r="F8" s="382">
        <v>-0.3</v>
      </c>
      <c r="G8" s="543"/>
      <c r="H8" s="81">
        <v>13690</v>
      </c>
      <c r="I8" s="491">
        <v>13954</v>
      </c>
      <c r="J8" s="376"/>
      <c r="K8" s="382">
        <v>1.9</v>
      </c>
      <c r="L8" s="543"/>
      <c r="M8" s="491">
        <v>50365118</v>
      </c>
      <c r="N8" s="491">
        <v>51904031</v>
      </c>
      <c r="O8" s="376"/>
      <c r="P8" s="382">
        <v>3.1</v>
      </c>
      <c r="Q8" s="495"/>
      <c r="R8" s="491">
        <v>15429448</v>
      </c>
      <c r="S8" s="491">
        <v>18418784</v>
      </c>
      <c r="T8" s="376"/>
      <c r="U8" s="382">
        <v>19.4</v>
      </c>
    </row>
    <row r="9" spans="1:21" ht="18.75" customHeight="1">
      <c r="A9" s="126" t="s">
        <v>382</v>
      </c>
      <c r="B9" s="370" t="s">
        <v>187</v>
      </c>
      <c r="C9" s="81">
        <v>109</v>
      </c>
      <c r="D9" s="380">
        <v>108</v>
      </c>
      <c r="E9" s="371">
        <v>30.7</v>
      </c>
      <c r="F9" s="382">
        <v>-0.9</v>
      </c>
      <c r="G9" s="543"/>
      <c r="H9" s="81">
        <v>694</v>
      </c>
      <c r="I9" s="491">
        <v>671</v>
      </c>
      <c r="J9" s="501">
        <v>4.8</v>
      </c>
      <c r="K9" s="382">
        <v>-3.3</v>
      </c>
      <c r="L9" s="543"/>
      <c r="M9" s="491">
        <v>744156</v>
      </c>
      <c r="N9" s="491">
        <v>833876</v>
      </c>
      <c r="O9" s="501">
        <v>1.6</v>
      </c>
      <c r="P9" s="382">
        <v>12.1</v>
      </c>
      <c r="Q9" s="543"/>
      <c r="R9" s="491">
        <v>346258</v>
      </c>
      <c r="S9" s="491">
        <v>367748</v>
      </c>
      <c r="T9" s="501">
        <v>2</v>
      </c>
      <c r="U9" s="382">
        <v>6.2</v>
      </c>
    </row>
    <row r="10" spans="1:21" ht="18.75" customHeight="1">
      <c r="A10" s="126" t="s">
        <v>383</v>
      </c>
      <c r="B10" s="370" t="s">
        <v>132</v>
      </c>
      <c r="C10" s="81">
        <v>99</v>
      </c>
      <c r="D10" s="380">
        <v>100</v>
      </c>
      <c r="E10" s="371">
        <v>28.4</v>
      </c>
      <c r="F10" s="382">
        <v>1</v>
      </c>
      <c r="G10" s="543"/>
      <c r="H10" s="81">
        <v>1388</v>
      </c>
      <c r="I10" s="491">
        <v>1402</v>
      </c>
      <c r="J10" s="501">
        <v>10</v>
      </c>
      <c r="K10" s="382">
        <v>1</v>
      </c>
      <c r="L10" s="543"/>
      <c r="M10" s="491">
        <v>3208876</v>
      </c>
      <c r="N10" s="491">
        <v>3323863</v>
      </c>
      <c r="O10" s="501">
        <v>6.4</v>
      </c>
      <c r="P10" s="382">
        <v>3.6</v>
      </c>
      <c r="Q10" s="543"/>
      <c r="R10" s="491">
        <v>1124796</v>
      </c>
      <c r="S10" s="491">
        <v>1265356</v>
      </c>
      <c r="T10" s="501">
        <v>6.9</v>
      </c>
      <c r="U10" s="382">
        <v>12.5</v>
      </c>
    </row>
    <row r="11" spans="1:21" ht="18.75" customHeight="1">
      <c r="A11" s="126" t="s">
        <v>384</v>
      </c>
      <c r="B11" s="370" t="s">
        <v>133</v>
      </c>
      <c r="C11" s="81">
        <v>48</v>
      </c>
      <c r="D11" s="380">
        <v>44</v>
      </c>
      <c r="E11" s="371">
        <v>12.5</v>
      </c>
      <c r="F11" s="382">
        <v>-8.3</v>
      </c>
      <c r="G11" s="543"/>
      <c r="H11" s="81">
        <v>1155</v>
      </c>
      <c r="I11" s="491">
        <v>1059</v>
      </c>
      <c r="J11" s="501">
        <v>7.6</v>
      </c>
      <c r="K11" s="382">
        <v>-8.3</v>
      </c>
      <c r="L11" s="543"/>
      <c r="M11" s="491">
        <v>1573749</v>
      </c>
      <c r="N11" s="491">
        <v>1325558</v>
      </c>
      <c r="O11" s="501">
        <v>2.6</v>
      </c>
      <c r="P11" s="382">
        <v>-15.8</v>
      </c>
      <c r="Q11" s="543"/>
      <c r="R11" s="491">
        <v>584482</v>
      </c>
      <c r="S11" s="491">
        <v>541080</v>
      </c>
      <c r="T11" s="501">
        <v>2.9</v>
      </c>
      <c r="U11" s="382">
        <v>-7.4</v>
      </c>
    </row>
    <row r="12" spans="1:21" ht="18.75" customHeight="1">
      <c r="A12" s="126" t="s">
        <v>385</v>
      </c>
      <c r="B12" s="370" t="s">
        <v>134</v>
      </c>
      <c r="C12" s="81">
        <v>88</v>
      </c>
      <c r="D12" s="380">
        <v>92</v>
      </c>
      <c r="E12" s="371">
        <v>26.1</v>
      </c>
      <c r="F12" s="382">
        <v>4.5</v>
      </c>
      <c r="G12" s="543"/>
      <c r="H12" s="81">
        <v>6713</v>
      </c>
      <c r="I12" s="491">
        <v>7228</v>
      </c>
      <c r="J12" s="501">
        <v>51.8</v>
      </c>
      <c r="K12" s="382">
        <v>7.7</v>
      </c>
      <c r="L12" s="543"/>
      <c r="M12" s="491">
        <v>24158107</v>
      </c>
      <c r="N12" s="491">
        <v>24344602</v>
      </c>
      <c r="O12" s="501">
        <v>46.9</v>
      </c>
      <c r="P12" s="382">
        <v>0.8</v>
      </c>
      <c r="Q12" s="543"/>
      <c r="R12" s="491">
        <v>6355146</v>
      </c>
      <c r="S12" s="491">
        <v>7277457</v>
      </c>
      <c r="T12" s="501">
        <v>39.5</v>
      </c>
      <c r="U12" s="382">
        <v>14.5</v>
      </c>
    </row>
    <row r="13" spans="1:21" ht="18.75" customHeight="1">
      <c r="A13" s="128" t="s">
        <v>386</v>
      </c>
      <c r="B13" s="535" t="s">
        <v>149</v>
      </c>
      <c r="C13" s="82">
        <v>9</v>
      </c>
      <c r="D13" s="381">
        <v>8</v>
      </c>
      <c r="E13" s="372">
        <v>2.3</v>
      </c>
      <c r="F13" s="383">
        <v>-11.1</v>
      </c>
      <c r="G13" s="543"/>
      <c r="H13" s="82">
        <v>3740</v>
      </c>
      <c r="I13" s="492">
        <v>3594</v>
      </c>
      <c r="J13" s="502">
        <v>25.8</v>
      </c>
      <c r="K13" s="383">
        <v>-3.9</v>
      </c>
      <c r="L13" s="543"/>
      <c r="M13" s="492">
        <v>20680230</v>
      </c>
      <c r="N13" s="492">
        <v>22076132</v>
      </c>
      <c r="O13" s="502">
        <v>42.5</v>
      </c>
      <c r="P13" s="383">
        <v>6.7</v>
      </c>
      <c r="Q13" s="543"/>
      <c r="R13" s="492">
        <v>7018766</v>
      </c>
      <c r="S13" s="492">
        <v>8967143</v>
      </c>
      <c r="T13" s="502">
        <v>48.7</v>
      </c>
      <c r="U13" s="383">
        <v>27.8</v>
      </c>
    </row>
    <row r="14" ht="12">
      <c r="A14" s="373"/>
    </row>
  </sheetData>
  <sheetProtection/>
  <mergeCells count="9">
    <mergeCell ref="A4:B6"/>
    <mergeCell ref="C4:F4"/>
    <mergeCell ref="H4:K4"/>
    <mergeCell ref="M4:P4"/>
    <mergeCell ref="R4:U4"/>
    <mergeCell ref="D5:F5"/>
    <mergeCell ref="I5:K5"/>
    <mergeCell ref="N5:P5"/>
    <mergeCell ref="S5:U5"/>
  </mergeCells>
  <printOptions/>
  <pageMargins left="0.5905511811023623" right="0.5905511811023623" top="0.7874015748031497" bottom="0.7874015748031497" header="0.5118110236220472" footer="0.5118110236220472"/>
  <pageSetup horizontalDpi="600" verticalDpi="600" orientation="portrait" pageOrder="overThenDown" paperSize="9" r:id="rId1"/>
</worksheet>
</file>

<file path=xl/worksheets/sheet17.xml><?xml version="1.0" encoding="utf-8"?>
<worksheet xmlns="http://schemas.openxmlformats.org/spreadsheetml/2006/main" xmlns:r="http://schemas.openxmlformats.org/officeDocument/2006/relationships">
  <sheetPr>
    <tabColor theme="6" tint="-0.24997000396251678"/>
  </sheetPr>
  <dimension ref="A1:Y18"/>
  <sheetViews>
    <sheetView zoomScale="80" zoomScaleNormal="80" zoomScalePageLayoutView="0" workbookViewId="0" topLeftCell="J1">
      <selection activeCell="T17" sqref="T17"/>
    </sheetView>
  </sheetViews>
  <sheetFormatPr defaultColWidth="9.00390625" defaultRowHeight="13.5"/>
  <cols>
    <col min="1" max="2" width="9.625" style="17" customWidth="1"/>
    <col min="3" max="3" width="2.125" style="5" customWidth="1"/>
    <col min="4" max="4" width="11.625" style="8" customWidth="1"/>
    <col min="5" max="5" width="12.125" style="9" customWidth="1"/>
    <col min="6" max="6" width="7.625" style="9" customWidth="1"/>
    <col min="7" max="7" width="0.875" style="181" customWidth="1"/>
    <col min="8" max="9" width="12.125" style="9" customWidth="1"/>
    <col min="10" max="10" width="7.625" style="8" customWidth="1"/>
    <col min="11" max="11" width="0.875" style="8" customWidth="1"/>
    <col min="12" max="12" width="11.625" style="5" customWidth="1"/>
    <col min="13" max="13" width="12.125" style="5" customWidth="1"/>
    <col min="14" max="14" width="7.625" style="7" customWidth="1"/>
    <col min="15" max="15" width="0.875" style="7" customWidth="1"/>
    <col min="16" max="17" width="12.125" style="5" customWidth="1"/>
    <col min="18" max="18" width="7.625" style="5" customWidth="1"/>
    <col min="19" max="16384" width="9.00390625" style="5" customWidth="1"/>
  </cols>
  <sheetData>
    <row r="1" spans="1:25" s="205" customFormat="1" ht="14.25">
      <c r="A1" s="469" t="s">
        <v>55</v>
      </c>
      <c r="B1" s="469"/>
      <c r="C1" s="396"/>
      <c r="D1" s="396"/>
      <c r="E1" s="397"/>
      <c r="F1" s="397"/>
      <c r="G1" s="398"/>
      <c r="H1" s="397"/>
      <c r="I1" s="399"/>
      <c r="J1" s="400"/>
      <c r="K1" s="400"/>
      <c r="L1" s="401"/>
      <c r="M1" s="401"/>
      <c r="N1" s="402"/>
      <c r="O1" s="402"/>
      <c r="Y1" s="468"/>
    </row>
    <row r="2" spans="1:25" ht="13.5">
      <c r="A2" s="470"/>
      <c r="B2" s="470"/>
      <c r="C2" s="403"/>
      <c r="D2" s="403"/>
      <c r="E2" s="404"/>
      <c r="F2" s="404"/>
      <c r="G2" s="405"/>
      <c r="H2" s="406"/>
      <c r="I2" s="407"/>
      <c r="J2" s="407"/>
      <c r="K2" s="407"/>
      <c r="L2" s="409"/>
      <c r="M2" s="409"/>
      <c r="N2" s="408"/>
      <c r="O2" s="408"/>
      <c r="Y2" s="7"/>
    </row>
    <row r="3" spans="1:25" ht="12" customHeight="1">
      <c r="A3" s="471" t="s">
        <v>246</v>
      </c>
      <c r="B3" s="471"/>
      <c r="C3" s="403"/>
      <c r="D3" s="403"/>
      <c r="E3" s="404"/>
      <c r="F3" s="404"/>
      <c r="G3" s="410"/>
      <c r="H3" s="406"/>
      <c r="I3" s="407"/>
      <c r="J3" s="407"/>
      <c r="K3" s="407"/>
      <c r="L3" s="409"/>
      <c r="M3" s="409"/>
      <c r="N3" s="408"/>
      <c r="O3" s="408"/>
      <c r="Y3" s="7"/>
    </row>
    <row r="4" spans="1:25" s="253" customFormat="1" ht="13.5" customHeight="1">
      <c r="A4" s="836"/>
      <c r="B4" s="836"/>
      <c r="C4" s="837"/>
      <c r="D4" s="840" t="s">
        <v>182</v>
      </c>
      <c r="E4" s="841"/>
      <c r="F4" s="842" t="s">
        <v>188</v>
      </c>
      <c r="G4" s="449"/>
      <c r="H4" s="840" t="s">
        <v>43</v>
      </c>
      <c r="I4" s="841"/>
      <c r="J4" s="842" t="s">
        <v>188</v>
      </c>
      <c r="K4" s="519"/>
      <c r="L4" s="847" t="s">
        <v>184</v>
      </c>
      <c r="M4" s="833"/>
      <c r="N4" s="842" t="s">
        <v>188</v>
      </c>
      <c r="O4" s="449"/>
      <c r="P4" s="832" t="s">
        <v>129</v>
      </c>
      <c r="Q4" s="833"/>
      <c r="R4" s="842" t="s">
        <v>188</v>
      </c>
      <c r="Y4" s="275"/>
    </row>
    <row r="5" spans="1:25" s="253" customFormat="1" ht="13.5" customHeight="1">
      <c r="A5" s="838"/>
      <c r="B5" s="838"/>
      <c r="C5" s="839"/>
      <c r="D5" s="274" t="s">
        <v>387</v>
      </c>
      <c r="E5" s="594" t="s">
        <v>388</v>
      </c>
      <c r="F5" s="843"/>
      <c r="G5" s="449"/>
      <c r="H5" s="274" t="s">
        <v>389</v>
      </c>
      <c r="I5" s="594" t="s">
        <v>390</v>
      </c>
      <c r="J5" s="843"/>
      <c r="K5" s="519"/>
      <c r="L5" s="274" t="s">
        <v>389</v>
      </c>
      <c r="M5" s="594" t="s">
        <v>390</v>
      </c>
      <c r="N5" s="846"/>
      <c r="O5" s="449"/>
      <c r="P5" s="274" t="s">
        <v>389</v>
      </c>
      <c r="Q5" s="594" t="s">
        <v>390</v>
      </c>
      <c r="R5" s="846"/>
      <c r="Y5" s="275"/>
    </row>
    <row r="6" spans="1:25" s="253" customFormat="1" ht="15" customHeight="1">
      <c r="A6" s="275"/>
      <c r="B6" s="275"/>
      <c r="C6" s="273"/>
      <c r="D6" s="272"/>
      <c r="E6" s="272"/>
      <c r="F6" s="465" t="s">
        <v>303</v>
      </c>
      <c r="G6" s="467"/>
      <c r="H6" s="464" t="s">
        <v>15</v>
      </c>
      <c r="I6" s="464" t="s">
        <v>15</v>
      </c>
      <c r="J6" s="465" t="s">
        <v>304</v>
      </c>
      <c r="K6" s="483"/>
      <c r="L6" s="464" t="s">
        <v>16</v>
      </c>
      <c r="M6" s="464" t="s">
        <v>16</v>
      </c>
      <c r="N6" s="465" t="s">
        <v>304</v>
      </c>
      <c r="O6" s="466"/>
      <c r="P6" s="464" t="s">
        <v>16</v>
      </c>
      <c r="Q6" s="464" t="s">
        <v>16</v>
      </c>
      <c r="R6" s="465" t="s">
        <v>304</v>
      </c>
      <c r="Y6" s="275"/>
    </row>
    <row r="7" spans="1:18" s="453" customFormat="1" ht="16.5" customHeight="1">
      <c r="A7" s="834" t="s">
        <v>235</v>
      </c>
      <c r="B7" s="834"/>
      <c r="C7" s="835"/>
      <c r="D7" s="451">
        <v>1646</v>
      </c>
      <c r="E7" s="169">
        <v>1561</v>
      </c>
      <c r="F7" s="520"/>
      <c r="G7" s="521"/>
      <c r="H7" s="169">
        <v>58274</v>
      </c>
      <c r="I7" s="169">
        <v>58019</v>
      </c>
      <c r="J7" s="520"/>
      <c r="K7" s="118"/>
      <c r="L7" s="522">
        <v>145740316</v>
      </c>
      <c r="M7" s="169">
        <v>151071928</v>
      </c>
      <c r="N7" s="520"/>
      <c r="O7" s="523"/>
      <c r="P7" s="522">
        <v>65381391</v>
      </c>
      <c r="Q7" s="169">
        <v>69754886</v>
      </c>
      <c r="R7" s="168"/>
    </row>
    <row r="8" spans="1:18" s="253" customFormat="1" ht="16.5" customHeight="1">
      <c r="A8" s="834" t="s">
        <v>305</v>
      </c>
      <c r="B8" s="834"/>
      <c r="C8" s="835"/>
      <c r="D8" s="450">
        <v>353</v>
      </c>
      <c r="E8" s="524">
        <v>352</v>
      </c>
      <c r="F8" s="340">
        <v>22.5</v>
      </c>
      <c r="G8" s="525"/>
      <c r="H8" s="524">
        <v>13690</v>
      </c>
      <c r="I8" s="524">
        <v>13954</v>
      </c>
      <c r="J8" s="340">
        <v>24.1</v>
      </c>
      <c r="K8" s="526"/>
      <c r="L8" s="169">
        <v>50365118</v>
      </c>
      <c r="M8" s="524">
        <v>51904031</v>
      </c>
      <c r="N8" s="340">
        <v>34.4</v>
      </c>
      <c r="O8" s="527"/>
      <c r="P8" s="528">
        <v>15429448</v>
      </c>
      <c r="Q8" s="524">
        <v>18418784</v>
      </c>
      <c r="R8" s="277">
        <v>26.4</v>
      </c>
    </row>
    <row r="9" spans="1:18" s="253" customFormat="1" ht="16.5" customHeight="1">
      <c r="A9" s="834" t="s">
        <v>306</v>
      </c>
      <c r="B9" s="834"/>
      <c r="C9" s="835"/>
      <c r="D9" s="450">
        <v>228</v>
      </c>
      <c r="E9" s="524">
        <v>205</v>
      </c>
      <c r="F9" s="340">
        <v>13.1</v>
      </c>
      <c r="G9" s="525"/>
      <c r="H9" s="524">
        <v>6450</v>
      </c>
      <c r="I9" s="524">
        <v>6387</v>
      </c>
      <c r="J9" s="340">
        <v>11</v>
      </c>
      <c r="K9" s="526"/>
      <c r="L9" s="169">
        <v>9657335</v>
      </c>
      <c r="M9" s="524">
        <v>9920693</v>
      </c>
      <c r="N9" s="340">
        <v>6.6</v>
      </c>
      <c r="O9" s="527"/>
      <c r="P9" s="528">
        <v>3830887</v>
      </c>
      <c r="Q9" s="524">
        <v>3932905</v>
      </c>
      <c r="R9" s="277">
        <v>5.6</v>
      </c>
    </row>
    <row r="10" spans="1:18" s="253" customFormat="1" ht="16.5" customHeight="1">
      <c r="A10" s="834" t="s">
        <v>307</v>
      </c>
      <c r="B10" s="834"/>
      <c r="C10" s="835"/>
      <c r="D10" s="450">
        <v>201</v>
      </c>
      <c r="E10" s="524">
        <v>192</v>
      </c>
      <c r="F10" s="340">
        <v>12.3</v>
      </c>
      <c r="G10" s="525"/>
      <c r="H10" s="524">
        <v>8657</v>
      </c>
      <c r="I10" s="524">
        <v>8271</v>
      </c>
      <c r="J10" s="340">
        <v>14.3</v>
      </c>
      <c r="K10" s="526"/>
      <c r="L10" s="169">
        <v>15743062</v>
      </c>
      <c r="M10" s="524">
        <v>16330496</v>
      </c>
      <c r="N10" s="340">
        <v>10.8</v>
      </c>
      <c r="O10" s="527"/>
      <c r="P10" s="528">
        <v>5842607</v>
      </c>
      <c r="Q10" s="524">
        <v>5892433</v>
      </c>
      <c r="R10" s="277">
        <v>8.4</v>
      </c>
    </row>
    <row r="11" spans="1:18" s="253" customFormat="1" ht="16.5" customHeight="1">
      <c r="A11" s="834" t="s">
        <v>308</v>
      </c>
      <c r="B11" s="834"/>
      <c r="C11" s="835"/>
      <c r="D11" s="450">
        <v>48</v>
      </c>
      <c r="E11" s="524">
        <v>43</v>
      </c>
      <c r="F11" s="340">
        <v>2.8</v>
      </c>
      <c r="G11" s="525"/>
      <c r="H11" s="524">
        <v>1974</v>
      </c>
      <c r="I11" s="524">
        <v>2064</v>
      </c>
      <c r="J11" s="340">
        <v>3.6</v>
      </c>
      <c r="K11" s="526"/>
      <c r="L11" s="169">
        <v>3410666</v>
      </c>
      <c r="M11" s="524">
        <v>3560850</v>
      </c>
      <c r="N11" s="340">
        <v>2.4</v>
      </c>
      <c r="O11" s="527"/>
      <c r="P11" s="528">
        <v>1233840</v>
      </c>
      <c r="Q11" s="524">
        <v>1213285</v>
      </c>
      <c r="R11" s="277">
        <v>1.7</v>
      </c>
    </row>
    <row r="12" spans="1:18" s="253" customFormat="1" ht="16.5" customHeight="1">
      <c r="A12" s="834" t="s">
        <v>233</v>
      </c>
      <c r="B12" s="834"/>
      <c r="C12" s="835"/>
      <c r="D12" s="450">
        <v>75</v>
      </c>
      <c r="E12" s="524">
        <v>66</v>
      </c>
      <c r="F12" s="340">
        <v>4.2</v>
      </c>
      <c r="G12" s="525"/>
      <c r="H12" s="524">
        <v>1676</v>
      </c>
      <c r="I12" s="524">
        <v>1607</v>
      </c>
      <c r="J12" s="340">
        <v>2.8</v>
      </c>
      <c r="K12" s="526"/>
      <c r="L12" s="169">
        <v>2088275</v>
      </c>
      <c r="M12" s="524">
        <v>2344563</v>
      </c>
      <c r="N12" s="340">
        <v>1.6</v>
      </c>
      <c r="O12" s="527"/>
      <c r="P12" s="528">
        <v>1104592</v>
      </c>
      <c r="Q12" s="524">
        <v>1313228</v>
      </c>
      <c r="R12" s="277">
        <v>1.9</v>
      </c>
    </row>
    <row r="13" spans="1:18" s="253" customFormat="1" ht="16.5" customHeight="1">
      <c r="A13" s="834" t="s">
        <v>309</v>
      </c>
      <c r="B13" s="834"/>
      <c r="C13" s="835"/>
      <c r="D13" s="450">
        <v>94</v>
      </c>
      <c r="E13" s="524">
        <v>93</v>
      </c>
      <c r="F13" s="340">
        <v>6</v>
      </c>
      <c r="G13" s="525"/>
      <c r="H13" s="524">
        <v>3231</v>
      </c>
      <c r="I13" s="524">
        <v>3142</v>
      </c>
      <c r="J13" s="340">
        <v>5.4</v>
      </c>
      <c r="K13" s="526"/>
      <c r="L13" s="169">
        <v>5242469</v>
      </c>
      <c r="M13" s="524">
        <v>5430494</v>
      </c>
      <c r="N13" s="340">
        <v>3.6</v>
      </c>
      <c r="O13" s="527"/>
      <c r="P13" s="528">
        <v>2309840</v>
      </c>
      <c r="Q13" s="524">
        <v>2346063</v>
      </c>
      <c r="R13" s="277">
        <v>3.4</v>
      </c>
    </row>
    <row r="14" spans="1:18" s="253" customFormat="1" ht="16.5" customHeight="1">
      <c r="A14" s="834" t="s">
        <v>234</v>
      </c>
      <c r="B14" s="834"/>
      <c r="C14" s="835"/>
      <c r="D14" s="450">
        <v>35</v>
      </c>
      <c r="E14" s="524">
        <v>30</v>
      </c>
      <c r="F14" s="340">
        <v>1.9</v>
      </c>
      <c r="G14" s="525"/>
      <c r="H14" s="524">
        <v>1882</v>
      </c>
      <c r="I14" s="524">
        <v>1894</v>
      </c>
      <c r="J14" s="340">
        <v>3.3</v>
      </c>
      <c r="K14" s="526"/>
      <c r="L14" s="169">
        <v>4714222</v>
      </c>
      <c r="M14" s="524">
        <v>5360056</v>
      </c>
      <c r="N14" s="340">
        <v>3.5</v>
      </c>
      <c r="O14" s="527"/>
      <c r="P14" s="528">
        <v>1959502</v>
      </c>
      <c r="Q14" s="524">
        <v>2439932</v>
      </c>
      <c r="R14" s="277">
        <v>3.5</v>
      </c>
    </row>
    <row r="15" spans="1:18" s="253" customFormat="1" ht="16.5" customHeight="1">
      <c r="A15" s="834" t="s">
        <v>310</v>
      </c>
      <c r="B15" s="834"/>
      <c r="C15" s="835"/>
      <c r="D15" s="450">
        <v>38</v>
      </c>
      <c r="E15" s="524">
        <v>32</v>
      </c>
      <c r="F15" s="340">
        <v>2</v>
      </c>
      <c r="G15" s="525"/>
      <c r="H15" s="524">
        <v>2573</v>
      </c>
      <c r="I15" s="524">
        <v>2858</v>
      </c>
      <c r="J15" s="340">
        <v>4.9</v>
      </c>
      <c r="K15" s="526"/>
      <c r="L15" s="169">
        <v>3581833</v>
      </c>
      <c r="M15" s="524">
        <v>4338100</v>
      </c>
      <c r="N15" s="340">
        <v>2.9</v>
      </c>
      <c r="O15" s="527"/>
      <c r="P15" s="528">
        <v>1433352</v>
      </c>
      <c r="Q15" s="524">
        <v>1767845</v>
      </c>
      <c r="R15" s="277">
        <v>2.5</v>
      </c>
    </row>
    <row r="16" spans="1:18" s="253" customFormat="1" ht="16.5" customHeight="1">
      <c r="A16" s="834" t="s">
        <v>311</v>
      </c>
      <c r="B16" s="834"/>
      <c r="C16" s="835"/>
      <c r="D16" s="450">
        <v>14</v>
      </c>
      <c r="E16" s="524">
        <v>10</v>
      </c>
      <c r="F16" s="340">
        <v>0.6</v>
      </c>
      <c r="G16" s="525"/>
      <c r="H16" s="524">
        <v>2949</v>
      </c>
      <c r="I16" s="524">
        <v>2660</v>
      </c>
      <c r="J16" s="340">
        <v>4.6</v>
      </c>
      <c r="K16" s="526"/>
      <c r="L16" s="169">
        <v>31686594</v>
      </c>
      <c r="M16" s="524">
        <v>31762334</v>
      </c>
      <c r="N16" s="340">
        <v>21</v>
      </c>
      <c r="O16" s="527"/>
      <c r="P16" s="528">
        <v>25252361</v>
      </c>
      <c r="Q16" s="524">
        <v>25338548</v>
      </c>
      <c r="R16" s="277">
        <v>36.3</v>
      </c>
    </row>
    <row r="17" spans="1:18" s="253" customFormat="1" ht="16.5" customHeight="1">
      <c r="A17" s="844" t="s">
        <v>232</v>
      </c>
      <c r="B17" s="844"/>
      <c r="C17" s="845"/>
      <c r="D17" s="452">
        <v>42</v>
      </c>
      <c r="E17" s="529">
        <v>42</v>
      </c>
      <c r="F17" s="341">
        <v>2.7</v>
      </c>
      <c r="G17" s="525"/>
      <c r="H17" s="529">
        <v>1413</v>
      </c>
      <c r="I17" s="529">
        <v>1407</v>
      </c>
      <c r="J17" s="341">
        <v>2.4</v>
      </c>
      <c r="K17" s="526"/>
      <c r="L17" s="530">
        <v>3226603</v>
      </c>
      <c r="M17" s="529">
        <v>3218703</v>
      </c>
      <c r="N17" s="341">
        <v>2.1</v>
      </c>
      <c r="O17" s="527"/>
      <c r="P17" s="531">
        <v>964620</v>
      </c>
      <c r="Q17" s="529">
        <v>959242</v>
      </c>
      <c r="R17" s="278">
        <v>1.4</v>
      </c>
    </row>
    <row r="18" spans="1:18" ht="16.5" customHeight="1">
      <c r="A18" s="16"/>
      <c r="B18" s="16"/>
      <c r="C18" s="595"/>
      <c r="D18" s="548"/>
      <c r="E18" s="548"/>
      <c r="F18" s="596"/>
      <c r="G18" s="597"/>
      <c r="H18" s="514"/>
      <c r="I18" s="514"/>
      <c r="J18" s="596"/>
      <c r="K18" s="596"/>
      <c r="L18" s="7"/>
      <c r="M18" s="7"/>
      <c r="N18" s="596"/>
      <c r="R18" s="598"/>
    </row>
    <row r="19" ht="16.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sheetData>
  <sheetProtection/>
  <mergeCells count="20">
    <mergeCell ref="A16:C16"/>
    <mergeCell ref="A17:C17"/>
    <mergeCell ref="A15:C15"/>
    <mergeCell ref="R4:R5"/>
    <mergeCell ref="A7:C7"/>
    <mergeCell ref="A8:C8"/>
    <mergeCell ref="J4:J5"/>
    <mergeCell ref="L4:M4"/>
    <mergeCell ref="H4:I4"/>
    <mergeCell ref="N4:N5"/>
    <mergeCell ref="P4:Q4"/>
    <mergeCell ref="A10:C10"/>
    <mergeCell ref="A13:C13"/>
    <mergeCell ref="A14:C14"/>
    <mergeCell ref="A11:C11"/>
    <mergeCell ref="A12:C12"/>
    <mergeCell ref="A9:C9"/>
    <mergeCell ref="A4:C5"/>
    <mergeCell ref="D4:E4"/>
    <mergeCell ref="F4:F5"/>
  </mergeCells>
  <conditionalFormatting sqref="A7:B17 A18:M18 A4:B4 A6:C6 D6:M17 A1:X3 N6:X18 S4:X5 A19:X65513 Y1:IV65536">
    <cfRule type="cellIs" priority="2" dxfId="0" operator="equal" stopIfTrue="1">
      <formula>"X"</formula>
    </cfRule>
  </conditionalFormatting>
  <conditionalFormatting sqref="J4:K4 G4:G5 F4 D5:E5 L4:L5 H5:I5 M5 N4:R5">
    <cfRule type="cellIs" priority="1" dxfId="0" operator="equal" stopIfTrue="1">
      <formula>"X"</formula>
    </cfRule>
  </conditionalFormatting>
  <printOptions/>
  <pageMargins left="0.5905511811023623" right="0.5905511811023623" top="0.7874015748031497" bottom="0.7874015748031497" header="0.5118110236220472" footer="0.5118110236220472"/>
  <pageSetup horizontalDpi="600" verticalDpi="600" orientation="portrait" pageOrder="overThenDown" paperSize="9" r:id="rId2"/>
  <drawing r:id="rId1"/>
</worksheet>
</file>

<file path=xl/worksheets/sheet18.xml><?xml version="1.0" encoding="utf-8"?>
<worksheet xmlns="http://schemas.openxmlformats.org/spreadsheetml/2006/main" xmlns:r="http://schemas.openxmlformats.org/officeDocument/2006/relationships">
  <sheetPr>
    <tabColor theme="6" tint="-0.24997000396251678"/>
  </sheetPr>
  <dimension ref="A1:Y54"/>
  <sheetViews>
    <sheetView zoomScale="80" zoomScaleNormal="80" zoomScalePageLayoutView="0" workbookViewId="0" topLeftCell="I1">
      <selection activeCell="S16" sqref="S16"/>
    </sheetView>
  </sheetViews>
  <sheetFormatPr defaultColWidth="9.00390625" defaultRowHeight="13.5"/>
  <cols>
    <col min="1" max="1" width="8.875" style="17" customWidth="1"/>
    <col min="2" max="2" width="9.625" style="17" customWidth="1"/>
    <col min="3" max="3" width="2.125" style="5" customWidth="1"/>
    <col min="4" max="4" width="11.625" style="8" customWidth="1"/>
    <col min="5" max="5" width="12.125" style="9" customWidth="1"/>
    <col min="6" max="6" width="7.625" style="9" customWidth="1"/>
    <col min="7" max="7" width="0.875" style="181" customWidth="1"/>
    <col min="8" max="9" width="12.125" style="9" customWidth="1"/>
    <col min="10" max="10" width="7.625" style="8" customWidth="1"/>
    <col min="11" max="11" width="0.875" style="8" customWidth="1"/>
    <col min="12" max="12" width="11.625" style="5" customWidth="1"/>
    <col min="13" max="13" width="12.125" style="5" customWidth="1"/>
    <col min="14" max="14" width="7.625" style="7" customWidth="1"/>
    <col min="15" max="15" width="0.875" style="7" customWidth="1"/>
    <col min="16" max="17" width="12.125" style="5" customWidth="1"/>
    <col min="18" max="18" width="7.625" style="5" customWidth="1"/>
    <col min="19" max="16384" width="9.00390625" style="5" customWidth="1"/>
  </cols>
  <sheetData>
    <row r="1" spans="1:25" s="205" customFormat="1" ht="14.25">
      <c r="A1" s="469" t="s">
        <v>55</v>
      </c>
      <c r="B1" s="469"/>
      <c r="C1" s="396"/>
      <c r="D1" s="396"/>
      <c r="E1" s="397"/>
      <c r="F1" s="397"/>
      <c r="G1" s="398"/>
      <c r="H1" s="397"/>
      <c r="I1" s="399"/>
      <c r="J1" s="400"/>
      <c r="K1" s="400"/>
      <c r="L1" s="401"/>
      <c r="M1" s="401"/>
      <c r="N1" s="402"/>
      <c r="O1" s="402"/>
      <c r="Y1" s="468"/>
    </row>
    <row r="2" spans="1:25" ht="13.5">
      <c r="A2" s="470"/>
      <c r="B2" s="470"/>
      <c r="C2" s="403"/>
      <c r="D2" s="403"/>
      <c r="E2" s="404"/>
      <c r="F2" s="404"/>
      <c r="G2" s="405"/>
      <c r="H2" s="406"/>
      <c r="I2" s="407"/>
      <c r="J2" s="407"/>
      <c r="K2" s="407"/>
      <c r="L2" s="409"/>
      <c r="M2" s="409"/>
      <c r="N2" s="408"/>
      <c r="O2" s="408"/>
      <c r="Y2" s="7"/>
    </row>
    <row r="3" spans="1:20" ht="16.5" customHeight="1">
      <c r="A3" s="211" t="s">
        <v>301</v>
      </c>
      <c r="B3" s="211"/>
      <c r="C3" s="212"/>
      <c r="D3" s="212"/>
      <c r="E3" s="108"/>
      <c r="F3" s="108"/>
      <c r="G3" s="108"/>
      <c r="H3" s="108"/>
      <c r="I3" s="215"/>
      <c r="J3" s="215"/>
      <c r="K3" s="215"/>
      <c r="L3" s="108"/>
      <c r="M3" s="212"/>
      <c r="N3" s="212"/>
      <c r="O3" s="212"/>
      <c r="P3" s="22"/>
      <c r="Q3" s="22"/>
      <c r="R3" s="22"/>
      <c r="S3" s="22"/>
      <c r="T3" s="205"/>
    </row>
    <row r="4" spans="1:19" ht="16.5" customHeight="1">
      <c r="A4" s="850" t="s">
        <v>78</v>
      </c>
      <c r="B4" s="850"/>
      <c r="C4" s="826"/>
      <c r="D4" s="851" t="s">
        <v>182</v>
      </c>
      <c r="E4" s="851"/>
      <c r="F4" s="852"/>
      <c r="G4" s="291"/>
      <c r="H4" s="824" t="s">
        <v>43</v>
      </c>
      <c r="I4" s="824"/>
      <c r="J4" s="822"/>
      <c r="K4" s="287"/>
      <c r="L4" s="822" t="s">
        <v>184</v>
      </c>
      <c r="M4" s="831"/>
      <c r="N4" s="537"/>
      <c r="O4" s="287"/>
      <c r="P4" s="740" t="s">
        <v>129</v>
      </c>
      <c r="Q4" s="741"/>
      <c r="R4" s="536"/>
      <c r="S4" s="22"/>
    </row>
    <row r="5" spans="1:19" ht="16.5" customHeight="1">
      <c r="A5" s="827"/>
      <c r="B5" s="827"/>
      <c r="C5" s="828"/>
      <c r="D5" s="332" t="s">
        <v>391</v>
      </c>
      <c r="E5" s="848" t="s">
        <v>360</v>
      </c>
      <c r="F5" s="849"/>
      <c r="G5" s="288"/>
      <c r="H5" s="332" t="s">
        <v>391</v>
      </c>
      <c r="I5" s="848" t="s">
        <v>360</v>
      </c>
      <c r="J5" s="849"/>
      <c r="K5" s="108"/>
      <c r="L5" s="332" t="s">
        <v>391</v>
      </c>
      <c r="M5" s="848" t="s">
        <v>360</v>
      </c>
      <c r="N5" s="849"/>
      <c r="O5" s="108"/>
      <c r="P5" s="551" t="s">
        <v>391</v>
      </c>
      <c r="Q5" s="599" t="s">
        <v>360</v>
      </c>
      <c r="R5" s="180"/>
      <c r="S5" s="22"/>
    </row>
    <row r="6" spans="1:20" ht="16.5" customHeight="1">
      <c r="A6" s="829"/>
      <c r="B6" s="829"/>
      <c r="C6" s="830"/>
      <c r="D6" s="331" t="s">
        <v>9</v>
      </c>
      <c r="E6" s="331" t="s">
        <v>9</v>
      </c>
      <c r="F6" s="352" t="s">
        <v>277</v>
      </c>
      <c r="G6" s="289"/>
      <c r="H6" s="331" t="s">
        <v>9</v>
      </c>
      <c r="I6" s="331" t="s">
        <v>9</v>
      </c>
      <c r="J6" s="352" t="s">
        <v>277</v>
      </c>
      <c r="K6" s="212"/>
      <c r="L6" s="331" t="s">
        <v>9</v>
      </c>
      <c r="M6" s="375" t="s">
        <v>9</v>
      </c>
      <c r="N6" s="352" t="s">
        <v>277</v>
      </c>
      <c r="O6" s="212"/>
      <c r="P6" s="109" t="s">
        <v>9</v>
      </c>
      <c r="Q6" s="395" t="s">
        <v>9</v>
      </c>
      <c r="R6" s="352" t="s">
        <v>277</v>
      </c>
      <c r="S6" s="22"/>
      <c r="T6" s="167"/>
    </row>
    <row r="7" spans="1:20" ht="16.5" customHeight="1">
      <c r="A7" s="353"/>
      <c r="B7" s="353"/>
      <c r="C7" s="473"/>
      <c r="D7" s="89"/>
      <c r="E7" s="354"/>
      <c r="F7" s="356" t="s">
        <v>92</v>
      </c>
      <c r="G7" s="292"/>
      <c r="H7" s="89" t="s">
        <v>15</v>
      </c>
      <c r="I7" s="146" t="s">
        <v>15</v>
      </c>
      <c r="J7" s="356" t="s">
        <v>312</v>
      </c>
      <c r="K7" s="53"/>
      <c r="L7" s="358" t="s">
        <v>16</v>
      </c>
      <c r="M7" s="359" t="s">
        <v>16</v>
      </c>
      <c r="N7" s="356" t="s">
        <v>312</v>
      </c>
      <c r="O7" s="53"/>
      <c r="P7" s="359" t="s">
        <v>16</v>
      </c>
      <c r="Q7" s="359" t="s">
        <v>16</v>
      </c>
      <c r="R7" s="356" t="s">
        <v>312</v>
      </c>
      <c r="S7" s="411"/>
      <c r="T7" s="167"/>
    </row>
    <row r="8" spans="1:20" ht="16.5" customHeight="1">
      <c r="A8" s="474"/>
      <c r="B8" s="668" t="s">
        <v>279</v>
      </c>
      <c r="C8" s="391"/>
      <c r="D8" s="657">
        <v>353</v>
      </c>
      <c r="E8" s="658">
        <v>352</v>
      </c>
      <c r="F8" s="472">
        <v>-0.3</v>
      </c>
      <c r="G8" s="658"/>
      <c r="H8" s="657">
        <v>13690</v>
      </c>
      <c r="I8" s="658">
        <v>13954</v>
      </c>
      <c r="J8" s="472">
        <v>1.9</v>
      </c>
      <c r="K8" s="659"/>
      <c r="L8" s="660">
        <v>50365118</v>
      </c>
      <c r="M8" s="658">
        <v>51904031</v>
      </c>
      <c r="N8" s="472">
        <v>3.1</v>
      </c>
      <c r="O8" s="658"/>
      <c r="P8" s="661">
        <v>15429448</v>
      </c>
      <c r="Q8" s="661">
        <v>18418784</v>
      </c>
      <c r="R8" s="472">
        <v>19.4</v>
      </c>
      <c r="S8" s="412"/>
      <c r="T8" s="253"/>
    </row>
    <row r="9" spans="1:20" ht="16.5" customHeight="1">
      <c r="A9" s="476" t="s">
        <v>83</v>
      </c>
      <c r="B9" s="476" t="s">
        <v>189</v>
      </c>
      <c r="C9" s="484"/>
      <c r="D9" s="19">
        <v>1020</v>
      </c>
      <c r="E9" s="218">
        <v>950</v>
      </c>
      <c r="F9" s="672">
        <v>-6.9</v>
      </c>
      <c r="G9" s="218"/>
      <c r="H9" s="19">
        <v>27818</v>
      </c>
      <c r="I9" s="218">
        <v>28066</v>
      </c>
      <c r="J9" s="672">
        <v>0.9</v>
      </c>
      <c r="K9" s="363"/>
      <c r="L9" s="81">
        <v>47838042</v>
      </c>
      <c r="M9" s="218">
        <v>46956051</v>
      </c>
      <c r="N9" s="672">
        <v>-1.8</v>
      </c>
      <c r="O9" s="218"/>
      <c r="P9" s="542">
        <v>19527032</v>
      </c>
      <c r="Q9" s="542">
        <v>19201211</v>
      </c>
      <c r="R9" s="672">
        <v>-1.7</v>
      </c>
      <c r="S9" s="276"/>
      <c r="T9" s="253"/>
    </row>
    <row r="10" spans="1:20" ht="16.5" customHeight="1">
      <c r="A10" s="476"/>
      <c r="B10" s="476" t="s">
        <v>190</v>
      </c>
      <c r="C10" s="276"/>
      <c r="D10" s="19">
        <v>150</v>
      </c>
      <c r="E10" s="218">
        <v>142</v>
      </c>
      <c r="F10" s="672">
        <v>-5.3</v>
      </c>
      <c r="G10" s="218"/>
      <c r="H10" s="19">
        <v>7917</v>
      </c>
      <c r="I10" s="218">
        <v>7975</v>
      </c>
      <c r="J10" s="672">
        <v>0.7</v>
      </c>
      <c r="K10" s="363"/>
      <c r="L10" s="81">
        <v>52203408</v>
      </c>
      <c r="M10" s="218">
        <v>113098888</v>
      </c>
      <c r="N10" s="672">
        <v>116.7</v>
      </c>
      <c r="O10" s="218"/>
      <c r="P10" s="542">
        <v>14523189</v>
      </c>
      <c r="Q10" s="542">
        <v>21499698</v>
      </c>
      <c r="R10" s="672">
        <v>48</v>
      </c>
      <c r="T10" s="253"/>
    </row>
    <row r="11" spans="1:20" ht="16.5" customHeight="1">
      <c r="A11" s="477"/>
      <c r="B11" s="477" t="s">
        <v>191</v>
      </c>
      <c r="C11" s="276"/>
      <c r="D11" s="19">
        <v>212</v>
      </c>
      <c r="E11" s="218">
        <v>212</v>
      </c>
      <c r="F11" s="672">
        <v>0</v>
      </c>
      <c r="G11" s="218"/>
      <c r="H11" s="19">
        <v>10409</v>
      </c>
      <c r="I11" s="218">
        <v>10536</v>
      </c>
      <c r="J11" s="672">
        <v>1.2</v>
      </c>
      <c r="K11" s="363"/>
      <c r="L11" s="81">
        <v>81769786</v>
      </c>
      <c r="M11" s="218">
        <v>95439650</v>
      </c>
      <c r="N11" s="672">
        <v>16.7</v>
      </c>
      <c r="O11" s="218"/>
      <c r="P11" s="542">
        <v>16184526</v>
      </c>
      <c r="Q11" s="542">
        <v>15068169</v>
      </c>
      <c r="R11" s="672">
        <v>-6.9</v>
      </c>
      <c r="T11" s="453"/>
    </row>
    <row r="12" spans="1:20" ht="16.5" customHeight="1">
      <c r="A12" s="476" t="s">
        <v>84</v>
      </c>
      <c r="B12" s="477" t="s">
        <v>192</v>
      </c>
      <c r="C12" s="276"/>
      <c r="D12" s="19">
        <v>263</v>
      </c>
      <c r="E12" s="218">
        <v>252</v>
      </c>
      <c r="F12" s="672">
        <v>-4.2</v>
      </c>
      <c r="G12" s="218"/>
      <c r="H12" s="19">
        <v>13447</v>
      </c>
      <c r="I12" s="218">
        <v>13909</v>
      </c>
      <c r="J12" s="672">
        <v>3.4</v>
      </c>
      <c r="K12" s="363"/>
      <c r="L12" s="81">
        <v>36398035</v>
      </c>
      <c r="M12" s="218">
        <v>43014783</v>
      </c>
      <c r="N12" s="672">
        <v>18.2</v>
      </c>
      <c r="O12" s="218"/>
      <c r="P12" s="542">
        <v>11586838</v>
      </c>
      <c r="Q12" s="542">
        <v>13435290</v>
      </c>
      <c r="R12" s="672">
        <v>16</v>
      </c>
      <c r="T12" s="253"/>
    </row>
    <row r="13" spans="1:20" ht="16.5" customHeight="1">
      <c r="A13" s="477" t="s">
        <v>85</v>
      </c>
      <c r="B13" s="477" t="s">
        <v>231</v>
      </c>
      <c r="C13" s="276"/>
      <c r="D13" s="19">
        <v>574</v>
      </c>
      <c r="E13" s="218">
        <v>556</v>
      </c>
      <c r="F13" s="672">
        <v>-3.1</v>
      </c>
      <c r="G13" s="218"/>
      <c r="H13" s="19">
        <v>17825</v>
      </c>
      <c r="I13" s="218">
        <v>17234</v>
      </c>
      <c r="J13" s="672">
        <v>-3.3</v>
      </c>
      <c r="K13" s="363"/>
      <c r="L13" s="81">
        <v>49816757</v>
      </c>
      <c r="M13" s="218">
        <v>96320576</v>
      </c>
      <c r="N13" s="672">
        <v>93.3</v>
      </c>
      <c r="O13" s="218"/>
      <c r="P13" s="542">
        <v>18574263</v>
      </c>
      <c r="Q13" s="542">
        <v>20230248</v>
      </c>
      <c r="R13" s="672">
        <v>8.9</v>
      </c>
      <c r="T13" s="253"/>
    </row>
    <row r="14" spans="1:20" ht="16.5" customHeight="1">
      <c r="A14" s="476"/>
      <c r="B14" s="476" t="s">
        <v>193</v>
      </c>
      <c r="C14" s="276"/>
      <c r="D14" s="19">
        <v>427</v>
      </c>
      <c r="E14" s="218">
        <v>410</v>
      </c>
      <c r="F14" s="672">
        <v>-4</v>
      </c>
      <c r="G14" s="218"/>
      <c r="H14" s="19">
        <v>11418</v>
      </c>
      <c r="I14" s="218">
        <v>11131</v>
      </c>
      <c r="J14" s="672">
        <v>-2.5</v>
      </c>
      <c r="K14" s="363"/>
      <c r="L14" s="81">
        <v>36007562</v>
      </c>
      <c r="M14" s="218">
        <v>36716594</v>
      </c>
      <c r="N14" s="672">
        <v>2</v>
      </c>
      <c r="O14" s="218"/>
      <c r="P14" s="542">
        <v>11811478</v>
      </c>
      <c r="Q14" s="542">
        <v>12694724</v>
      </c>
      <c r="R14" s="672">
        <v>7.5</v>
      </c>
      <c r="T14" s="253"/>
    </row>
    <row r="15" spans="1:20" ht="16.5" customHeight="1">
      <c r="A15" s="476" t="s">
        <v>86</v>
      </c>
      <c r="B15" s="477" t="s">
        <v>194</v>
      </c>
      <c r="C15" s="276"/>
      <c r="D15" s="19">
        <v>298</v>
      </c>
      <c r="E15" s="218">
        <v>287</v>
      </c>
      <c r="F15" s="672">
        <v>-3.7</v>
      </c>
      <c r="G15" s="218"/>
      <c r="H15" s="19">
        <v>13158</v>
      </c>
      <c r="I15" s="218">
        <v>12924</v>
      </c>
      <c r="J15" s="672">
        <v>-1.8</v>
      </c>
      <c r="K15" s="363"/>
      <c r="L15" s="81">
        <v>65131522</v>
      </c>
      <c r="M15" s="218">
        <v>81993484</v>
      </c>
      <c r="N15" s="672">
        <v>25.9</v>
      </c>
      <c r="O15" s="218"/>
      <c r="P15" s="542">
        <v>12142803</v>
      </c>
      <c r="Q15" s="542">
        <v>14839150</v>
      </c>
      <c r="R15" s="672">
        <v>22.2</v>
      </c>
      <c r="T15" s="253"/>
    </row>
    <row r="16" spans="1:18" ht="16.5" customHeight="1">
      <c r="A16" s="476"/>
      <c r="B16" s="476" t="s">
        <v>120</v>
      </c>
      <c r="C16" s="276"/>
      <c r="D16" s="19">
        <v>121</v>
      </c>
      <c r="E16" s="218">
        <v>119</v>
      </c>
      <c r="F16" s="672">
        <v>-1.7</v>
      </c>
      <c r="G16" s="218"/>
      <c r="H16" s="19">
        <v>7814</v>
      </c>
      <c r="I16" s="218">
        <v>8014</v>
      </c>
      <c r="J16" s="672">
        <v>2.6</v>
      </c>
      <c r="K16" s="363"/>
      <c r="L16" s="81">
        <v>28179072</v>
      </c>
      <c r="M16" s="218">
        <v>36321819</v>
      </c>
      <c r="N16" s="672">
        <v>28.9</v>
      </c>
      <c r="O16" s="218"/>
      <c r="P16" s="542">
        <v>7530601</v>
      </c>
      <c r="Q16" s="542">
        <v>10444240</v>
      </c>
      <c r="R16" s="672">
        <v>38.7</v>
      </c>
    </row>
    <row r="17" spans="1:18" ht="16.5" customHeight="1">
      <c r="A17" s="476" t="s">
        <v>87</v>
      </c>
      <c r="B17" s="476" t="s">
        <v>195</v>
      </c>
      <c r="C17" s="276"/>
      <c r="D17" s="19">
        <v>386</v>
      </c>
      <c r="E17" s="218">
        <v>365</v>
      </c>
      <c r="F17" s="672">
        <v>-5.4</v>
      </c>
      <c r="G17" s="218"/>
      <c r="H17" s="19">
        <v>18678</v>
      </c>
      <c r="I17" s="218">
        <v>17966</v>
      </c>
      <c r="J17" s="672">
        <v>-3.8</v>
      </c>
      <c r="K17" s="363"/>
      <c r="L17" s="81">
        <v>67095836</v>
      </c>
      <c r="M17" s="218">
        <v>63817115</v>
      </c>
      <c r="N17" s="672">
        <v>-4.9</v>
      </c>
      <c r="O17" s="218"/>
      <c r="P17" s="542">
        <v>25119474</v>
      </c>
      <c r="Q17" s="542">
        <v>21874383</v>
      </c>
      <c r="R17" s="672">
        <v>-12.9</v>
      </c>
    </row>
    <row r="18" spans="1:19" s="22" customFormat="1" ht="16.5" customHeight="1">
      <c r="A18" s="479"/>
      <c r="B18" s="476" t="s">
        <v>196</v>
      </c>
      <c r="C18" s="484"/>
      <c r="D18" s="19">
        <v>482</v>
      </c>
      <c r="E18" s="218">
        <v>448</v>
      </c>
      <c r="F18" s="672">
        <v>-7.1</v>
      </c>
      <c r="G18" s="218"/>
      <c r="H18" s="19">
        <v>20368</v>
      </c>
      <c r="I18" s="218">
        <v>19982</v>
      </c>
      <c r="J18" s="672">
        <v>-1.9</v>
      </c>
      <c r="K18" s="363"/>
      <c r="L18" s="81">
        <v>73723772</v>
      </c>
      <c r="M18" s="218">
        <v>82909950</v>
      </c>
      <c r="N18" s="672">
        <v>12.5</v>
      </c>
      <c r="O18" s="218"/>
      <c r="P18" s="542">
        <v>26104526</v>
      </c>
      <c r="Q18" s="542">
        <v>29439048</v>
      </c>
      <c r="R18" s="672">
        <v>12.8</v>
      </c>
      <c r="S18" s="276"/>
    </row>
    <row r="19" spans="1:19" s="22" customFormat="1" ht="16.5" customHeight="1">
      <c r="A19" s="475"/>
      <c r="B19" s="478" t="s">
        <v>197</v>
      </c>
      <c r="C19" s="485"/>
      <c r="D19" s="20">
        <v>689</v>
      </c>
      <c r="E19" s="547">
        <v>649</v>
      </c>
      <c r="F19" s="673">
        <v>-5.8</v>
      </c>
      <c r="G19" s="218"/>
      <c r="H19" s="20">
        <v>24378</v>
      </c>
      <c r="I19" s="547">
        <v>24561</v>
      </c>
      <c r="J19" s="673">
        <v>0.8</v>
      </c>
      <c r="K19" s="363"/>
      <c r="L19" s="82">
        <v>83299906</v>
      </c>
      <c r="M19" s="547">
        <v>97034922</v>
      </c>
      <c r="N19" s="673">
        <v>16.5</v>
      </c>
      <c r="O19" s="218"/>
      <c r="P19" s="550">
        <v>30987886</v>
      </c>
      <c r="Q19" s="550">
        <v>37859285</v>
      </c>
      <c r="R19" s="673">
        <v>22.2</v>
      </c>
      <c r="S19" s="276"/>
    </row>
    <row r="20" spans="1:16" ht="16.5" customHeight="1">
      <c r="A20" s="17" t="s">
        <v>392</v>
      </c>
      <c r="C20" s="386"/>
      <c r="P20" s="386"/>
    </row>
    <row r="21" ht="10.5" customHeight="1"/>
    <row r="22" ht="16.5" customHeight="1"/>
    <row r="23" ht="15" customHeight="1"/>
    <row r="24" ht="15" customHeight="1"/>
    <row r="25" ht="15" customHeight="1"/>
    <row r="26" ht="15" customHeight="1"/>
    <row r="27" ht="15" customHeight="1"/>
    <row r="28" ht="15" customHeight="1"/>
    <row r="29" spans="3:25" s="17" customFormat="1" ht="15" customHeight="1">
      <c r="C29" s="5"/>
      <c r="D29" s="8"/>
      <c r="E29" s="9"/>
      <c r="F29" s="9"/>
      <c r="G29" s="181"/>
      <c r="H29" s="9"/>
      <c r="I29" s="9"/>
      <c r="J29" s="8"/>
      <c r="K29" s="8"/>
      <c r="L29" s="5"/>
      <c r="M29" s="5"/>
      <c r="N29" s="7"/>
      <c r="O29" s="7"/>
      <c r="P29" s="5"/>
      <c r="Q29" s="5"/>
      <c r="R29" s="5"/>
      <c r="S29" s="5"/>
      <c r="T29" s="5"/>
      <c r="U29" s="5"/>
      <c r="V29" s="5"/>
      <c r="W29" s="5"/>
      <c r="X29" s="5"/>
      <c r="Y29" s="5"/>
    </row>
    <row r="30" spans="3:25" s="17" customFormat="1" ht="15" customHeight="1">
      <c r="C30" s="5"/>
      <c r="D30" s="8"/>
      <c r="E30" s="9"/>
      <c r="F30" s="9"/>
      <c r="G30" s="181"/>
      <c r="H30" s="9"/>
      <c r="I30" s="9"/>
      <c r="J30" s="8"/>
      <c r="K30" s="8"/>
      <c r="L30" s="5"/>
      <c r="M30" s="5"/>
      <c r="N30" s="7"/>
      <c r="O30" s="7"/>
      <c r="P30" s="5"/>
      <c r="Q30" s="5"/>
      <c r="R30" s="5"/>
      <c r="S30" s="5"/>
      <c r="T30" s="5"/>
      <c r="U30" s="5"/>
      <c r="V30" s="5"/>
      <c r="W30" s="5"/>
      <c r="X30" s="5"/>
      <c r="Y30" s="5"/>
    </row>
    <row r="31" spans="3:25" s="17" customFormat="1" ht="15" customHeight="1">
      <c r="C31" s="5"/>
      <c r="D31" s="8"/>
      <c r="E31" s="9"/>
      <c r="F31" s="9"/>
      <c r="G31" s="181"/>
      <c r="H31" s="9"/>
      <c r="I31" s="9"/>
      <c r="J31" s="8"/>
      <c r="K31" s="8"/>
      <c r="L31" s="5"/>
      <c r="M31" s="5"/>
      <c r="N31" s="7"/>
      <c r="O31" s="7"/>
      <c r="P31" s="5"/>
      <c r="Q31" s="5"/>
      <c r="R31" s="5"/>
      <c r="S31" s="5"/>
      <c r="T31" s="5"/>
      <c r="U31" s="5"/>
      <c r="V31" s="5"/>
      <c r="W31" s="5"/>
      <c r="X31" s="5"/>
      <c r="Y31" s="5"/>
    </row>
    <row r="32" spans="3:25" s="17" customFormat="1" ht="15" customHeight="1">
      <c r="C32" s="5"/>
      <c r="D32" s="8"/>
      <c r="E32" s="9"/>
      <c r="F32" s="9"/>
      <c r="G32" s="181"/>
      <c r="H32" s="9"/>
      <c r="I32" s="9"/>
      <c r="J32" s="8"/>
      <c r="K32" s="8"/>
      <c r="L32" s="5"/>
      <c r="M32" s="5"/>
      <c r="N32" s="7"/>
      <c r="O32" s="7"/>
      <c r="P32" s="5"/>
      <c r="Q32" s="5"/>
      <c r="R32" s="5"/>
      <c r="S32" s="5"/>
      <c r="T32" s="5"/>
      <c r="U32" s="5"/>
      <c r="V32" s="5"/>
      <c r="W32" s="5"/>
      <c r="X32" s="5"/>
      <c r="Y32" s="5"/>
    </row>
    <row r="33" spans="3:25" s="17" customFormat="1" ht="15" customHeight="1">
      <c r="C33" s="5"/>
      <c r="D33" s="8"/>
      <c r="E33" s="9"/>
      <c r="F33" s="9"/>
      <c r="G33" s="181"/>
      <c r="H33" s="9"/>
      <c r="I33" s="9"/>
      <c r="J33" s="8"/>
      <c r="K33" s="8"/>
      <c r="L33" s="5"/>
      <c r="M33" s="5"/>
      <c r="N33" s="7"/>
      <c r="O33" s="7"/>
      <c r="P33" s="5"/>
      <c r="Q33" s="5"/>
      <c r="R33" s="5"/>
      <c r="S33" s="5"/>
      <c r="T33" s="5"/>
      <c r="U33" s="5"/>
      <c r="V33" s="5"/>
      <c r="W33" s="5"/>
      <c r="X33" s="5"/>
      <c r="Y33" s="5"/>
    </row>
    <row r="34" spans="3:25" s="17" customFormat="1" ht="15" customHeight="1">
      <c r="C34" s="5"/>
      <c r="D34" s="8"/>
      <c r="E34" s="9"/>
      <c r="F34" s="9"/>
      <c r="G34" s="181"/>
      <c r="H34" s="9"/>
      <c r="I34" s="9"/>
      <c r="J34" s="8"/>
      <c r="K34" s="8"/>
      <c r="L34" s="5"/>
      <c r="M34" s="5"/>
      <c r="N34" s="7"/>
      <c r="O34" s="7"/>
      <c r="P34" s="5"/>
      <c r="Q34" s="5"/>
      <c r="R34" s="5"/>
      <c r="S34" s="5"/>
      <c r="T34" s="5"/>
      <c r="U34" s="5"/>
      <c r="V34" s="5"/>
      <c r="W34" s="5"/>
      <c r="X34" s="5"/>
      <c r="Y34" s="5"/>
    </row>
    <row r="35" spans="3:25" s="17" customFormat="1" ht="15" customHeight="1">
      <c r="C35" s="5"/>
      <c r="D35" s="8"/>
      <c r="E35" s="9"/>
      <c r="F35" s="9"/>
      <c r="G35" s="181"/>
      <c r="H35" s="9"/>
      <c r="I35" s="9"/>
      <c r="J35" s="8"/>
      <c r="K35" s="8"/>
      <c r="L35" s="5"/>
      <c r="M35" s="5"/>
      <c r="N35" s="7"/>
      <c r="O35" s="7"/>
      <c r="P35" s="5"/>
      <c r="Q35" s="5"/>
      <c r="R35" s="5"/>
      <c r="S35" s="5"/>
      <c r="T35" s="5"/>
      <c r="U35" s="5"/>
      <c r="V35" s="5"/>
      <c r="W35" s="5"/>
      <c r="X35" s="5"/>
      <c r="Y35" s="5"/>
    </row>
    <row r="36" spans="3:25" s="17" customFormat="1" ht="15" customHeight="1">
      <c r="C36" s="5"/>
      <c r="D36" s="8"/>
      <c r="E36" s="9"/>
      <c r="F36" s="9"/>
      <c r="G36" s="181"/>
      <c r="H36" s="9"/>
      <c r="I36" s="9"/>
      <c r="J36" s="8"/>
      <c r="K36" s="8"/>
      <c r="L36" s="5"/>
      <c r="M36" s="5"/>
      <c r="N36" s="7"/>
      <c r="O36" s="7"/>
      <c r="P36" s="5"/>
      <c r="Q36" s="5"/>
      <c r="R36" s="5"/>
      <c r="S36" s="5"/>
      <c r="T36" s="5"/>
      <c r="U36" s="5"/>
      <c r="V36" s="5"/>
      <c r="W36" s="5"/>
      <c r="X36" s="5"/>
      <c r="Y36" s="5"/>
    </row>
    <row r="37" spans="3:25" s="17" customFormat="1" ht="15" customHeight="1">
      <c r="C37" s="5"/>
      <c r="D37" s="8"/>
      <c r="E37" s="9"/>
      <c r="F37" s="9"/>
      <c r="G37" s="181"/>
      <c r="H37" s="9"/>
      <c r="I37" s="9"/>
      <c r="J37" s="8"/>
      <c r="K37" s="8"/>
      <c r="L37" s="5"/>
      <c r="M37" s="5"/>
      <c r="N37" s="7"/>
      <c r="O37" s="7"/>
      <c r="P37" s="5"/>
      <c r="Q37" s="5"/>
      <c r="R37" s="5"/>
      <c r="S37" s="5"/>
      <c r="T37" s="5"/>
      <c r="U37" s="5"/>
      <c r="V37" s="5"/>
      <c r="W37" s="5"/>
      <c r="X37" s="5"/>
      <c r="Y37" s="5"/>
    </row>
    <row r="38" spans="3:25" s="17" customFormat="1" ht="15" customHeight="1">
      <c r="C38" s="5"/>
      <c r="D38" s="8"/>
      <c r="E38" s="9"/>
      <c r="F38" s="9"/>
      <c r="G38" s="181"/>
      <c r="H38" s="9"/>
      <c r="I38" s="9"/>
      <c r="J38" s="8"/>
      <c r="K38" s="8"/>
      <c r="L38" s="5"/>
      <c r="M38" s="5"/>
      <c r="N38" s="7"/>
      <c r="O38" s="7"/>
      <c r="P38" s="5"/>
      <c r="Q38" s="5"/>
      <c r="R38" s="5"/>
      <c r="S38" s="5"/>
      <c r="T38" s="5"/>
      <c r="U38" s="5"/>
      <c r="V38" s="5"/>
      <c r="W38" s="5"/>
      <c r="X38" s="5"/>
      <c r="Y38" s="5"/>
    </row>
    <row r="39" spans="3:25" s="17" customFormat="1" ht="15" customHeight="1">
      <c r="C39" s="5"/>
      <c r="D39" s="8"/>
      <c r="E39" s="9"/>
      <c r="F39" s="9"/>
      <c r="G39" s="181"/>
      <c r="H39" s="9"/>
      <c r="I39" s="9"/>
      <c r="J39" s="8"/>
      <c r="K39" s="8"/>
      <c r="L39" s="5"/>
      <c r="M39" s="5"/>
      <c r="N39" s="7"/>
      <c r="O39" s="7"/>
      <c r="P39" s="5"/>
      <c r="Q39" s="5"/>
      <c r="R39" s="5"/>
      <c r="S39" s="5"/>
      <c r="T39" s="5"/>
      <c r="U39" s="5"/>
      <c r="V39" s="5"/>
      <c r="W39" s="5"/>
      <c r="X39" s="5"/>
      <c r="Y39" s="5"/>
    </row>
    <row r="40" spans="3:25" s="17" customFormat="1" ht="15" customHeight="1">
      <c r="C40" s="5"/>
      <c r="D40" s="8"/>
      <c r="E40" s="9"/>
      <c r="F40" s="9"/>
      <c r="G40" s="181"/>
      <c r="H40" s="9"/>
      <c r="I40" s="9"/>
      <c r="J40" s="8"/>
      <c r="K40" s="8"/>
      <c r="L40" s="5"/>
      <c r="M40" s="5"/>
      <c r="N40" s="7"/>
      <c r="O40" s="7"/>
      <c r="P40" s="5"/>
      <c r="Q40" s="5"/>
      <c r="R40" s="5"/>
      <c r="S40" s="5"/>
      <c r="T40" s="5"/>
      <c r="U40" s="5"/>
      <c r="V40" s="5"/>
      <c r="W40" s="5"/>
      <c r="X40" s="5"/>
      <c r="Y40" s="5"/>
    </row>
    <row r="41" spans="3:25" s="17" customFormat="1" ht="15" customHeight="1">
      <c r="C41" s="5"/>
      <c r="D41" s="8"/>
      <c r="E41" s="9"/>
      <c r="F41" s="9"/>
      <c r="G41" s="181"/>
      <c r="H41" s="9"/>
      <c r="I41" s="9"/>
      <c r="J41" s="8"/>
      <c r="K41" s="8"/>
      <c r="L41" s="5"/>
      <c r="M41" s="5"/>
      <c r="N41" s="7"/>
      <c r="O41" s="7"/>
      <c r="P41" s="5"/>
      <c r="Q41" s="5"/>
      <c r="R41" s="5"/>
      <c r="S41" s="5"/>
      <c r="T41" s="5"/>
      <c r="U41" s="5"/>
      <c r="V41" s="5"/>
      <c r="W41" s="5"/>
      <c r="X41" s="5"/>
      <c r="Y41" s="5"/>
    </row>
    <row r="42" spans="3:25" s="17" customFormat="1" ht="15" customHeight="1">
      <c r="C42" s="5"/>
      <c r="D42" s="8"/>
      <c r="E42" s="9"/>
      <c r="F42" s="9"/>
      <c r="G42" s="181"/>
      <c r="H42" s="9"/>
      <c r="I42" s="9"/>
      <c r="J42" s="8"/>
      <c r="K42" s="8"/>
      <c r="L42" s="5"/>
      <c r="M42" s="5"/>
      <c r="N42" s="7"/>
      <c r="O42" s="7"/>
      <c r="P42" s="5"/>
      <c r="Q42" s="5"/>
      <c r="R42" s="5"/>
      <c r="S42" s="5"/>
      <c r="T42" s="5"/>
      <c r="U42" s="5"/>
      <c r="V42" s="5"/>
      <c r="W42" s="5"/>
      <c r="X42" s="5"/>
      <c r="Y42" s="5"/>
    </row>
    <row r="43" spans="3:25" s="17" customFormat="1" ht="15" customHeight="1">
      <c r="C43" s="5"/>
      <c r="D43" s="8"/>
      <c r="E43" s="9"/>
      <c r="F43" s="9"/>
      <c r="G43" s="181"/>
      <c r="H43" s="9"/>
      <c r="I43" s="9"/>
      <c r="J43" s="8"/>
      <c r="K43" s="8"/>
      <c r="L43" s="5"/>
      <c r="M43" s="5"/>
      <c r="N43" s="7"/>
      <c r="O43" s="7"/>
      <c r="P43" s="5"/>
      <c r="Q43" s="5"/>
      <c r="R43" s="5"/>
      <c r="S43" s="5"/>
      <c r="T43" s="5"/>
      <c r="U43" s="5"/>
      <c r="V43" s="5"/>
      <c r="W43" s="5"/>
      <c r="X43" s="5"/>
      <c r="Y43" s="5"/>
    </row>
    <row r="44" spans="3:25" s="17" customFormat="1" ht="15" customHeight="1">
      <c r="C44" s="5"/>
      <c r="D44" s="8"/>
      <c r="E44" s="9"/>
      <c r="F44" s="9"/>
      <c r="G44" s="181"/>
      <c r="H44" s="9"/>
      <c r="I44" s="9"/>
      <c r="J44" s="8"/>
      <c r="K44" s="8"/>
      <c r="L44" s="5"/>
      <c r="M44" s="5"/>
      <c r="N44" s="7"/>
      <c r="O44" s="7"/>
      <c r="P44" s="5"/>
      <c r="Q44" s="5"/>
      <c r="R44" s="5"/>
      <c r="S44" s="5"/>
      <c r="T44" s="5"/>
      <c r="U44" s="5"/>
      <c r="V44" s="5"/>
      <c r="W44" s="5"/>
      <c r="X44" s="5"/>
      <c r="Y44" s="5"/>
    </row>
    <row r="45" spans="3:25" s="17" customFormat="1" ht="15" customHeight="1">
      <c r="C45" s="5"/>
      <c r="D45" s="8"/>
      <c r="E45" s="9"/>
      <c r="F45" s="9"/>
      <c r="G45" s="181"/>
      <c r="H45" s="9"/>
      <c r="I45" s="9"/>
      <c r="J45" s="8"/>
      <c r="K45" s="8"/>
      <c r="L45" s="5"/>
      <c r="M45" s="5"/>
      <c r="N45" s="7"/>
      <c r="O45" s="7"/>
      <c r="P45" s="5"/>
      <c r="Q45" s="5"/>
      <c r="R45" s="5"/>
      <c r="S45" s="5"/>
      <c r="T45" s="5"/>
      <c r="U45" s="5"/>
      <c r="V45" s="5"/>
      <c r="W45" s="5"/>
      <c r="X45" s="5"/>
      <c r="Y45" s="5"/>
    </row>
    <row r="46" spans="3:25" s="17" customFormat="1" ht="15" customHeight="1">
      <c r="C46" s="5"/>
      <c r="D46" s="8"/>
      <c r="E46" s="9"/>
      <c r="F46" s="9"/>
      <c r="G46" s="181"/>
      <c r="H46" s="9"/>
      <c r="I46" s="9"/>
      <c r="J46" s="8"/>
      <c r="K46" s="8"/>
      <c r="L46" s="5"/>
      <c r="M46" s="5"/>
      <c r="N46" s="7"/>
      <c r="O46" s="7"/>
      <c r="P46" s="5"/>
      <c r="Q46" s="5"/>
      <c r="R46" s="5"/>
      <c r="S46" s="5"/>
      <c r="T46" s="5"/>
      <c r="U46" s="5"/>
      <c r="V46" s="5"/>
      <c r="W46" s="5"/>
      <c r="X46" s="5"/>
      <c r="Y46" s="5"/>
    </row>
    <row r="47" spans="3:25" s="17" customFormat="1" ht="15" customHeight="1">
      <c r="C47" s="5"/>
      <c r="D47" s="8"/>
      <c r="E47" s="9"/>
      <c r="F47" s="9"/>
      <c r="G47" s="181"/>
      <c r="H47" s="9"/>
      <c r="I47" s="9"/>
      <c r="J47" s="8"/>
      <c r="K47" s="8"/>
      <c r="L47" s="5"/>
      <c r="M47" s="5"/>
      <c r="N47" s="7"/>
      <c r="O47" s="7"/>
      <c r="P47" s="5"/>
      <c r="Q47" s="5"/>
      <c r="R47" s="5"/>
      <c r="S47" s="5"/>
      <c r="T47" s="5"/>
      <c r="U47" s="5"/>
      <c r="V47" s="5"/>
      <c r="W47" s="5"/>
      <c r="X47" s="5"/>
      <c r="Y47" s="5"/>
    </row>
    <row r="48" spans="3:25" s="17" customFormat="1" ht="15" customHeight="1">
      <c r="C48" s="5"/>
      <c r="D48" s="8"/>
      <c r="E48" s="9"/>
      <c r="F48" s="9"/>
      <c r="G48" s="181"/>
      <c r="H48" s="9"/>
      <c r="I48" s="9"/>
      <c r="J48" s="8"/>
      <c r="K48" s="8"/>
      <c r="L48" s="5"/>
      <c r="M48" s="5"/>
      <c r="N48" s="7"/>
      <c r="O48" s="7"/>
      <c r="P48" s="5"/>
      <c r="Q48" s="5"/>
      <c r="R48" s="5"/>
      <c r="S48" s="5"/>
      <c r="T48" s="5"/>
      <c r="U48" s="5"/>
      <c r="V48" s="5"/>
      <c r="W48" s="5"/>
      <c r="X48" s="5"/>
      <c r="Y48" s="5"/>
    </row>
    <row r="49" spans="3:25" s="17" customFormat="1" ht="15" customHeight="1">
      <c r="C49" s="5"/>
      <c r="D49" s="8"/>
      <c r="E49" s="9"/>
      <c r="F49" s="9"/>
      <c r="G49" s="181"/>
      <c r="H49" s="9"/>
      <c r="I49" s="9"/>
      <c r="J49" s="8"/>
      <c r="K49" s="8"/>
      <c r="L49" s="5"/>
      <c r="M49" s="5"/>
      <c r="N49" s="7"/>
      <c r="O49" s="7"/>
      <c r="P49" s="5"/>
      <c r="Q49" s="5"/>
      <c r="R49" s="5"/>
      <c r="S49" s="5"/>
      <c r="T49" s="5"/>
      <c r="U49" s="5"/>
      <c r="V49" s="5"/>
      <c r="W49" s="5"/>
      <c r="X49" s="5"/>
      <c r="Y49" s="5"/>
    </row>
    <row r="50" spans="3:25" s="17" customFormat="1" ht="15" customHeight="1">
      <c r="C50" s="5"/>
      <c r="D50" s="8"/>
      <c r="E50" s="9"/>
      <c r="F50" s="9"/>
      <c r="G50" s="181"/>
      <c r="H50" s="9"/>
      <c r="I50" s="9"/>
      <c r="J50" s="8"/>
      <c r="K50" s="8"/>
      <c r="L50" s="5"/>
      <c r="M50" s="5"/>
      <c r="N50" s="7"/>
      <c r="O50" s="7"/>
      <c r="P50" s="5"/>
      <c r="Q50" s="5"/>
      <c r="R50" s="5"/>
      <c r="S50" s="5"/>
      <c r="T50" s="5"/>
      <c r="U50" s="5"/>
      <c r="V50" s="5"/>
      <c r="W50" s="5"/>
      <c r="X50" s="5"/>
      <c r="Y50" s="5"/>
    </row>
    <row r="51" spans="3:25" s="17" customFormat="1" ht="15" customHeight="1">
      <c r="C51" s="5"/>
      <c r="D51" s="8"/>
      <c r="E51" s="9"/>
      <c r="F51" s="9"/>
      <c r="G51" s="181"/>
      <c r="H51" s="9"/>
      <c r="I51" s="9"/>
      <c r="J51" s="8"/>
      <c r="K51" s="8"/>
      <c r="L51" s="5"/>
      <c r="M51" s="5"/>
      <c r="N51" s="7"/>
      <c r="O51" s="7"/>
      <c r="P51" s="5"/>
      <c r="Q51" s="5"/>
      <c r="R51" s="5"/>
      <c r="S51" s="5"/>
      <c r="T51" s="5"/>
      <c r="U51" s="5"/>
      <c r="V51" s="5"/>
      <c r="W51" s="5"/>
      <c r="X51" s="5"/>
      <c r="Y51" s="5"/>
    </row>
    <row r="52" spans="3:25" s="17" customFormat="1" ht="15" customHeight="1">
      <c r="C52" s="5"/>
      <c r="D52" s="8"/>
      <c r="E52" s="9"/>
      <c r="F52" s="9"/>
      <c r="G52" s="181"/>
      <c r="H52" s="9"/>
      <c r="I52" s="9"/>
      <c r="J52" s="8"/>
      <c r="K52" s="8"/>
      <c r="L52" s="5"/>
      <c r="M52" s="5"/>
      <c r="N52" s="7"/>
      <c r="O52" s="7"/>
      <c r="P52" s="5"/>
      <c r="Q52" s="5"/>
      <c r="R52" s="5"/>
      <c r="S52" s="5"/>
      <c r="T52" s="5"/>
      <c r="U52" s="5"/>
      <c r="V52" s="5"/>
      <c r="W52" s="5"/>
      <c r="X52" s="5"/>
      <c r="Y52" s="5"/>
    </row>
    <row r="53" spans="3:25" s="17" customFormat="1" ht="15" customHeight="1">
      <c r="C53" s="5"/>
      <c r="D53" s="8"/>
      <c r="E53" s="9"/>
      <c r="F53" s="9"/>
      <c r="G53" s="181"/>
      <c r="H53" s="9"/>
      <c r="I53" s="9"/>
      <c r="J53" s="8"/>
      <c r="K53" s="8"/>
      <c r="L53" s="5"/>
      <c r="M53" s="5"/>
      <c r="N53" s="7"/>
      <c r="O53" s="7"/>
      <c r="P53" s="5"/>
      <c r="Q53" s="5"/>
      <c r="R53" s="5"/>
      <c r="S53" s="5"/>
      <c r="T53" s="5"/>
      <c r="U53" s="5"/>
      <c r="V53" s="5"/>
      <c r="W53" s="5"/>
      <c r="X53" s="5"/>
      <c r="Y53" s="5"/>
    </row>
    <row r="54" spans="3:25" s="17" customFormat="1" ht="15" customHeight="1">
      <c r="C54" s="5"/>
      <c r="D54" s="8"/>
      <c r="E54" s="9"/>
      <c r="F54" s="9"/>
      <c r="G54" s="181"/>
      <c r="H54" s="9"/>
      <c r="I54" s="9"/>
      <c r="J54" s="8"/>
      <c r="K54" s="8"/>
      <c r="L54" s="5"/>
      <c r="M54" s="5"/>
      <c r="N54" s="7"/>
      <c r="O54" s="7"/>
      <c r="P54" s="5"/>
      <c r="Q54" s="5"/>
      <c r="R54" s="5"/>
      <c r="S54" s="5"/>
      <c r="T54" s="5"/>
      <c r="U54" s="5"/>
      <c r="V54" s="5"/>
      <c r="W54" s="5"/>
      <c r="X54" s="5"/>
      <c r="Y54" s="5"/>
    </row>
  </sheetData>
  <sheetProtection/>
  <mergeCells count="8">
    <mergeCell ref="P4:Q4"/>
    <mergeCell ref="E5:F5"/>
    <mergeCell ref="I5:J5"/>
    <mergeCell ref="M5:N5"/>
    <mergeCell ref="A4:C6"/>
    <mergeCell ref="D4:F4"/>
    <mergeCell ref="H4:J4"/>
    <mergeCell ref="L4:M4"/>
  </mergeCells>
  <conditionalFormatting sqref="A20:T65516 S4:S9 S18:S19 R6:R7 K6:M19 D3:S3 F6:J7 N6:N7 T3:T19 G8:I19 D6:E19 O6:Q19 A3:C19 A1:X2 U3:X65516 Y1:IV65536">
    <cfRule type="cellIs" priority="2" dxfId="0" operator="equal" stopIfTrue="1">
      <formula>"X"</formula>
    </cfRule>
  </conditionalFormatting>
  <conditionalFormatting sqref="P5:R5 L5:M5 H5:I5 D5:E5">
    <cfRule type="cellIs" priority="1" dxfId="0" operator="equal" stopIfTrue="1">
      <formula>"X"</formula>
    </cfRule>
  </conditionalFormatting>
  <dataValidations count="1">
    <dataValidation allowBlank="1" showInputMessage="1" showErrorMessage="1" imeMode="off" sqref="D7:R19"/>
  </dataValidations>
  <printOptions/>
  <pageMargins left="0.5905511811023623" right="0.5905511811023623" top="0.7874015748031497" bottom="0.7874015748031497" header="0.5118110236220472" footer="0.5118110236220472"/>
  <pageSetup horizontalDpi="600" verticalDpi="600" orientation="portrait" pageOrder="overThenDown" paperSize="9" r:id="rId2"/>
  <drawing r:id="rId1"/>
</worksheet>
</file>

<file path=xl/worksheets/sheet19.xml><?xml version="1.0" encoding="utf-8"?>
<worksheet xmlns="http://schemas.openxmlformats.org/spreadsheetml/2006/main" xmlns:r="http://schemas.openxmlformats.org/officeDocument/2006/relationships">
  <sheetPr>
    <tabColor indexed="57"/>
  </sheetPr>
  <dimension ref="A1:R20"/>
  <sheetViews>
    <sheetView zoomScale="80" zoomScaleNormal="80" zoomScalePageLayoutView="0" workbookViewId="0" topLeftCell="B1">
      <selection activeCell="Q14" sqref="Q14"/>
    </sheetView>
  </sheetViews>
  <sheetFormatPr defaultColWidth="9.00390625" defaultRowHeight="12.75" customHeight="1"/>
  <cols>
    <col min="1" max="1" width="3.125" style="10" customWidth="1"/>
    <col min="2" max="2" width="2.75390625" style="10" customWidth="1"/>
    <col min="3" max="3" width="3.625" style="10" customWidth="1"/>
    <col min="4" max="4" width="2.625" style="10" customWidth="1"/>
    <col min="5" max="5" width="7.375" style="10" customWidth="1"/>
    <col min="6" max="6" width="6.375" style="11" bestFit="1" customWidth="1"/>
    <col min="7" max="7" width="7.125" style="11" customWidth="1"/>
    <col min="8" max="8" width="2.125" style="11" customWidth="1"/>
    <col min="9" max="9" width="2.125" style="11" hidden="1" customWidth="1"/>
    <col min="10" max="10" width="6.625" style="10" customWidth="1"/>
    <col min="11" max="11" width="2.125" style="10" hidden="1" customWidth="1"/>
    <col min="12" max="12" width="9.50390625" style="10" bestFit="1" customWidth="1"/>
    <col min="13" max="13" width="7.125" style="11" customWidth="1"/>
    <col min="14" max="14" width="3.625" style="11" customWidth="1"/>
    <col min="15" max="15" width="8.125" style="10" customWidth="1"/>
    <col min="16" max="16" width="10.625" style="10" customWidth="1"/>
    <col min="17" max="17" width="7.125" style="11" customWidth="1"/>
    <col min="18" max="18" width="9.50390625" style="10" bestFit="1" customWidth="1"/>
    <col min="19" max="19" width="3.50390625" style="10" customWidth="1"/>
    <col min="20" max="20" width="7.50390625" style="10" customWidth="1"/>
    <col min="21" max="21" width="2.375" style="10" customWidth="1"/>
    <col min="22" max="22" width="1.00390625" style="10" customWidth="1"/>
    <col min="23" max="23" width="7.375" style="10" customWidth="1"/>
    <col min="24" max="24" width="7.625" style="10" customWidth="1"/>
    <col min="25" max="26" width="6.125" style="10" customWidth="1"/>
    <col min="27" max="27" width="3.875" style="10" customWidth="1"/>
    <col min="28" max="28" width="9.75390625" style="10" customWidth="1"/>
    <col min="29" max="30" width="6.125" style="10" customWidth="1"/>
    <col min="31" max="31" width="7.25390625" style="10" customWidth="1"/>
    <col min="32" max="32" width="7.375" style="10" customWidth="1"/>
    <col min="33" max="34" width="6.125" style="10" customWidth="1"/>
    <col min="35" max="16384" width="9.00390625" style="10" customWidth="1"/>
  </cols>
  <sheetData>
    <row r="1" spans="1:18" s="206" customFormat="1" ht="12.75" customHeight="1">
      <c r="A1" s="219" t="s">
        <v>56</v>
      </c>
      <c r="B1" s="413"/>
      <c r="C1" s="413"/>
      <c r="G1" s="207"/>
      <c r="H1" s="207"/>
      <c r="I1" s="207"/>
      <c r="J1" s="414"/>
      <c r="K1" s="414"/>
      <c r="O1" s="207"/>
      <c r="Q1" s="207"/>
      <c r="R1" s="207"/>
    </row>
    <row r="2" spans="1:18" ht="12.75" customHeight="1">
      <c r="A2" s="18"/>
      <c r="B2" s="18"/>
      <c r="C2" s="18"/>
      <c r="F2" s="10"/>
      <c r="J2" s="11"/>
      <c r="K2" s="11"/>
      <c r="M2" s="10"/>
      <c r="N2" s="10"/>
      <c r="O2" s="11"/>
      <c r="R2" s="11"/>
    </row>
    <row r="3" spans="1:18" ht="12.75" customHeight="1">
      <c r="A3" s="184" t="s">
        <v>247</v>
      </c>
      <c r="B3" s="18"/>
      <c r="C3" s="18"/>
      <c r="F3" s="10"/>
      <c r="J3" s="11"/>
      <c r="K3" s="11"/>
      <c r="M3" s="10"/>
      <c r="N3" s="10"/>
      <c r="O3" s="11"/>
      <c r="R3" s="11"/>
    </row>
    <row r="4" spans="1:17" ht="12.75" customHeight="1">
      <c r="A4" s="853" t="s">
        <v>127</v>
      </c>
      <c r="B4" s="853"/>
      <c r="C4" s="853"/>
      <c r="D4" s="854"/>
      <c r="E4" s="857" t="s">
        <v>61</v>
      </c>
      <c r="F4" s="858"/>
      <c r="G4" s="858"/>
      <c r="H4" s="859" t="s">
        <v>179</v>
      </c>
      <c r="I4" s="859"/>
      <c r="J4" s="859"/>
      <c r="K4" s="859"/>
      <c r="L4" s="859"/>
      <c r="M4" s="859"/>
      <c r="N4" s="859" t="s">
        <v>184</v>
      </c>
      <c r="O4" s="859"/>
      <c r="P4" s="859"/>
      <c r="Q4" s="860"/>
    </row>
    <row r="5" spans="1:17" ht="12.75" customHeight="1">
      <c r="A5" s="855"/>
      <c r="B5" s="855"/>
      <c r="C5" s="855"/>
      <c r="D5" s="856"/>
      <c r="E5" s="517" t="s">
        <v>280</v>
      </c>
      <c r="F5" s="415" t="s">
        <v>279</v>
      </c>
      <c r="G5" s="416" t="s">
        <v>10</v>
      </c>
      <c r="H5" s="859" t="s">
        <v>280</v>
      </c>
      <c r="I5" s="859"/>
      <c r="J5" s="859"/>
      <c r="K5" s="861" t="s">
        <v>279</v>
      </c>
      <c r="L5" s="862"/>
      <c r="M5" s="515" t="s">
        <v>10</v>
      </c>
      <c r="N5" s="859" t="s">
        <v>280</v>
      </c>
      <c r="O5" s="859"/>
      <c r="P5" s="415" t="s">
        <v>279</v>
      </c>
      <c r="Q5" s="516" t="s">
        <v>10</v>
      </c>
    </row>
    <row r="6" spans="1:17" s="190" customFormat="1" ht="13.5" customHeight="1">
      <c r="A6" s="417"/>
      <c r="B6" s="417"/>
      <c r="C6" s="417"/>
      <c r="D6" s="417"/>
      <c r="E6" s="418"/>
      <c r="F6" s="187"/>
      <c r="G6" s="187" t="s">
        <v>313</v>
      </c>
      <c r="H6" s="419"/>
      <c r="I6" s="186"/>
      <c r="J6" s="420" t="s">
        <v>15</v>
      </c>
      <c r="K6" s="418"/>
      <c r="L6" s="421" t="s">
        <v>15</v>
      </c>
      <c r="M6" s="187" t="s">
        <v>312</v>
      </c>
      <c r="N6" s="168"/>
      <c r="O6" s="49" t="s">
        <v>16</v>
      </c>
      <c r="P6" s="422" t="s">
        <v>16</v>
      </c>
      <c r="Q6" s="423" t="s">
        <v>312</v>
      </c>
    </row>
    <row r="7" spans="1:17" ht="13.5" customHeight="1" hidden="1">
      <c r="A7" s="866" t="s">
        <v>128</v>
      </c>
      <c r="B7" s="866"/>
      <c r="C7" s="424">
        <v>9</v>
      </c>
      <c r="D7" s="4"/>
      <c r="E7" s="513">
        <v>2513</v>
      </c>
      <c r="F7" s="21">
        <v>467</v>
      </c>
      <c r="G7" s="6">
        <f>F7*100/E7</f>
        <v>18.583366494230003</v>
      </c>
      <c r="H7" s="863">
        <v>79758</v>
      </c>
      <c r="I7" s="864"/>
      <c r="J7" s="865"/>
      <c r="K7" s="863">
        <v>18049</v>
      </c>
      <c r="L7" s="865"/>
      <c r="M7" s="6">
        <f>K7*100/H7</f>
        <v>22.62970485719301</v>
      </c>
      <c r="N7" s="863">
        <v>145896058</v>
      </c>
      <c r="O7" s="865"/>
      <c r="P7" s="94">
        <v>49424381</v>
      </c>
      <c r="Q7" s="425">
        <f>P7*100/N7</f>
        <v>33.876433453740056</v>
      </c>
    </row>
    <row r="8" spans="1:17" ht="13.5" customHeight="1">
      <c r="A8" s="866" t="s">
        <v>128</v>
      </c>
      <c r="B8" s="866"/>
      <c r="C8" s="424">
        <v>11</v>
      </c>
      <c r="D8" s="4"/>
      <c r="E8" s="513">
        <v>2438</v>
      </c>
      <c r="F8" s="21">
        <v>431</v>
      </c>
      <c r="G8" s="6">
        <v>17.7</v>
      </c>
      <c r="H8" s="863">
        <v>74911</v>
      </c>
      <c r="I8" s="864"/>
      <c r="J8" s="865"/>
      <c r="K8" s="863">
        <v>16054</v>
      </c>
      <c r="L8" s="865"/>
      <c r="M8" s="6">
        <v>21.4</v>
      </c>
      <c r="N8" s="863">
        <v>134794503</v>
      </c>
      <c r="O8" s="865"/>
      <c r="P8" s="94">
        <v>42388573</v>
      </c>
      <c r="Q8" s="425">
        <v>31.4</v>
      </c>
    </row>
    <row r="9" spans="1:17" ht="13.5" customHeight="1">
      <c r="A9" s="518"/>
      <c r="B9" s="518"/>
      <c r="C9" s="424">
        <v>12</v>
      </c>
      <c r="D9" s="4"/>
      <c r="E9" s="513">
        <v>2406</v>
      </c>
      <c r="F9" s="21">
        <v>446</v>
      </c>
      <c r="G9" s="6">
        <v>18.5</v>
      </c>
      <c r="H9" s="863">
        <v>74750</v>
      </c>
      <c r="I9" s="864"/>
      <c r="J9" s="865"/>
      <c r="K9" s="863">
        <v>15695</v>
      </c>
      <c r="L9" s="865"/>
      <c r="M9" s="6">
        <v>21</v>
      </c>
      <c r="N9" s="863">
        <v>136875730</v>
      </c>
      <c r="O9" s="865"/>
      <c r="P9" s="94">
        <v>43609519</v>
      </c>
      <c r="Q9" s="425">
        <v>31.9</v>
      </c>
    </row>
    <row r="10" spans="1:17" ht="13.5" customHeight="1">
      <c r="A10" s="518"/>
      <c r="B10" s="518"/>
      <c r="C10" s="424">
        <v>13</v>
      </c>
      <c r="D10" s="4"/>
      <c r="E10" s="513">
        <v>2221</v>
      </c>
      <c r="F10" s="21">
        <v>415</v>
      </c>
      <c r="G10" s="6">
        <v>18.7</v>
      </c>
      <c r="H10" s="863">
        <v>68358</v>
      </c>
      <c r="I10" s="864"/>
      <c r="J10" s="865"/>
      <c r="K10" s="863">
        <v>15151</v>
      </c>
      <c r="L10" s="865"/>
      <c r="M10" s="6">
        <v>22.2</v>
      </c>
      <c r="N10" s="863">
        <v>125184316</v>
      </c>
      <c r="O10" s="865"/>
      <c r="P10" s="94">
        <v>42725988</v>
      </c>
      <c r="Q10" s="425">
        <v>34.1</v>
      </c>
    </row>
    <row r="11" spans="1:17" ht="13.5" customHeight="1">
      <c r="A11" s="518"/>
      <c r="B11" s="518"/>
      <c r="C11" s="424">
        <v>14</v>
      </c>
      <c r="D11" s="4"/>
      <c r="E11" s="513">
        <v>2051</v>
      </c>
      <c r="F11" s="21">
        <v>402</v>
      </c>
      <c r="G11" s="6">
        <v>19.6</v>
      </c>
      <c r="H11" s="863">
        <v>64995</v>
      </c>
      <c r="I11" s="864"/>
      <c r="J11" s="865"/>
      <c r="K11" s="863">
        <v>14311</v>
      </c>
      <c r="L11" s="865"/>
      <c r="M11" s="6">
        <v>22</v>
      </c>
      <c r="N11" s="863">
        <v>119353191</v>
      </c>
      <c r="O11" s="865"/>
      <c r="P11" s="94">
        <v>40203721</v>
      </c>
      <c r="Q11" s="425">
        <v>33.7</v>
      </c>
    </row>
    <row r="12" spans="1:17" ht="13.5" customHeight="1">
      <c r="A12" s="518"/>
      <c r="B12" s="518"/>
      <c r="C12" s="424">
        <v>15</v>
      </c>
      <c r="D12" s="4"/>
      <c r="E12" s="513">
        <v>2059</v>
      </c>
      <c r="F12" s="21">
        <v>409</v>
      </c>
      <c r="G12" s="6">
        <v>19.9</v>
      </c>
      <c r="H12" s="863">
        <v>62795</v>
      </c>
      <c r="I12" s="864"/>
      <c r="J12" s="865"/>
      <c r="K12" s="863">
        <v>13729</v>
      </c>
      <c r="L12" s="865"/>
      <c r="M12" s="6">
        <v>21.9</v>
      </c>
      <c r="N12" s="863">
        <v>121082565</v>
      </c>
      <c r="O12" s="865"/>
      <c r="P12" s="94">
        <v>42137720</v>
      </c>
      <c r="Q12" s="425">
        <v>34.8</v>
      </c>
    </row>
    <row r="13" spans="1:17" ht="13.5" customHeight="1">
      <c r="A13" s="518"/>
      <c r="B13" s="518"/>
      <c r="C13" s="424">
        <v>16</v>
      </c>
      <c r="D13" s="4"/>
      <c r="E13" s="513">
        <v>1881</v>
      </c>
      <c r="F13" s="21">
        <v>370</v>
      </c>
      <c r="G13" s="425">
        <v>19.7</v>
      </c>
      <c r="H13" s="863">
        <v>59919</v>
      </c>
      <c r="I13" s="864"/>
      <c r="J13" s="865"/>
      <c r="K13" s="863">
        <v>13035</v>
      </c>
      <c r="L13" s="865"/>
      <c r="M13" s="425">
        <v>21.8</v>
      </c>
      <c r="N13" s="863">
        <v>126456589</v>
      </c>
      <c r="O13" s="865"/>
      <c r="P13" s="94">
        <v>45074164</v>
      </c>
      <c r="Q13" s="425">
        <v>35.6</v>
      </c>
    </row>
    <row r="14" spans="1:17" ht="13.5" customHeight="1">
      <c r="A14" s="518"/>
      <c r="B14" s="518"/>
      <c r="C14" s="424">
        <v>17</v>
      </c>
      <c r="D14" s="4"/>
      <c r="E14" s="513">
        <v>1881</v>
      </c>
      <c r="F14" s="21">
        <v>371</v>
      </c>
      <c r="G14" s="425">
        <v>19.7</v>
      </c>
      <c r="H14" s="863">
        <v>58843</v>
      </c>
      <c r="I14" s="864"/>
      <c r="J14" s="865"/>
      <c r="K14" s="863">
        <v>13163</v>
      </c>
      <c r="L14" s="865"/>
      <c r="M14" s="425">
        <v>22.4</v>
      </c>
      <c r="N14" s="863">
        <v>120514802</v>
      </c>
      <c r="O14" s="865"/>
      <c r="P14" s="94">
        <v>46343192</v>
      </c>
      <c r="Q14" s="425">
        <v>38.5</v>
      </c>
    </row>
    <row r="15" spans="1:17" ht="13.5" customHeight="1">
      <c r="A15" s="518"/>
      <c r="B15" s="518"/>
      <c r="C15" s="424">
        <v>18</v>
      </c>
      <c r="D15" s="4"/>
      <c r="E15" s="513">
        <v>1743</v>
      </c>
      <c r="F15" s="21">
        <v>352</v>
      </c>
      <c r="G15" s="425">
        <v>20.2</v>
      </c>
      <c r="H15" s="863">
        <v>60764</v>
      </c>
      <c r="I15" s="864"/>
      <c r="J15" s="865"/>
      <c r="K15" s="863">
        <v>12580</v>
      </c>
      <c r="L15" s="865"/>
      <c r="M15" s="425">
        <v>20.7</v>
      </c>
      <c r="N15" s="863">
        <v>162361233</v>
      </c>
      <c r="O15" s="865"/>
      <c r="P15" s="94">
        <v>48841729</v>
      </c>
      <c r="Q15" s="425">
        <v>30.1</v>
      </c>
    </row>
    <row r="16" spans="1:17" ht="13.5" customHeight="1">
      <c r="A16" s="518"/>
      <c r="B16" s="518"/>
      <c r="C16" s="424">
        <v>19</v>
      </c>
      <c r="D16" s="4"/>
      <c r="E16" s="513">
        <v>1748</v>
      </c>
      <c r="F16" s="21">
        <v>377</v>
      </c>
      <c r="G16" s="425">
        <v>21.6</v>
      </c>
      <c r="H16" s="863">
        <v>65475</v>
      </c>
      <c r="I16" s="864"/>
      <c r="J16" s="865"/>
      <c r="K16" s="863">
        <v>14290</v>
      </c>
      <c r="L16" s="865"/>
      <c r="M16" s="425">
        <v>21.8</v>
      </c>
      <c r="N16" s="863">
        <v>165110634</v>
      </c>
      <c r="O16" s="865"/>
      <c r="P16" s="94">
        <v>58574523</v>
      </c>
      <c r="Q16" s="425">
        <v>35.5</v>
      </c>
    </row>
    <row r="17" spans="1:17" ht="13.5" customHeight="1">
      <c r="A17" s="518"/>
      <c r="B17" s="518"/>
      <c r="C17" s="424">
        <v>20</v>
      </c>
      <c r="D17" s="4"/>
      <c r="E17" s="513">
        <v>1829</v>
      </c>
      <c r="F17" s="21">
        <v>386</v>
      </c>
      <c r="G17" s="425">
        <v>21.1</v>
      </c>
      <c r="H17" s="863">
        <v>63036</v>
      </c>
      <c r="I17" s="864"/>
      <c r="J17" s="865"/>
      <c r="K17" s="863">
        <v>14366</v>
      </c>
      <c r="L17" s="865"/>
      <c r="M17" s="425">
        <v>22.8</v>
      </c>
      <c r="N17" s="863">
        <v>164944640</v>
      </c>
      <c r="O17" s="865"/>
      <c r="P17" s="94">
        <v>58914996</v>
      </c>
      <c r="Q17" s="425">
        <v>35.7</v>
      </c>
    </row>
    <row r="18" spans="1:17" ht="13.5" customHeight="1">
      <c r="A18" s="518"/>
      <c r="B18" s="518"/>
      <c r="C18" s="424">
        <v>21</v>
      </c>
      <c r="D18" s="4"/>
      <c r="E18" s="513">
        <v>1646</v>
      </c>
      <c r="F18" s="21">
        <v>353</v>
      </c>
      <c r="G18" s="425">
        <v>21.4</v>
      </c>
      <c r="H18" s="863">
        <v>58274</v>
      </c>
      <c r="I18" s="864"/>
      <c r="J18" s="865"/>
      <c r="K18" s="863">
        <v>13690</v>
      </c>
      <c r="L18" s="865"/>
      <c r="M18" s="425">
        <v>23.5</v>
      </c>
      <c r="N18" s="863">
        <v>145740316</v>
      </c>
      <c r="O18" s="865"/>
      <c r="P18" s="94">
        <v>50365118</v>
      </c>
      <c r="Q18" s="425">
        <v>34.6</v>
      </c>
    </row>
    <row r="19" spans="1:17" ht="13.5" customHeight="1">
      <c r="A19" s="426"/>
      <c r="B19" s="426"/>
      <c r="C19" s="427">
        <v>22</v>
      </c>
      <c r="D19" s="12"/>
      <c r="E19" s="544">
        <v>1561</v>
      </c>
      <c r="F19" s="80">
        <v>352</v>
      </c>
      <c r="G19" s="428">
        <v>22.5</v>
      </c>
      <c r="H19" s="867">
        <v>58019</v>
      </c>
      <c r="I19" s="868"/>
      <c r="J19" s="869"/>
      <c r="K19" s="867">
        <v>13954</v>
      </c>
      <c r="L19" s="869"/>
      <c r="M19" s="428">
        <v>24.1</v>
      </c>
      <c r="N19" s="867">
        <v>151071928</v>
      </c>
      <c r="O19" s="869"/>
      <c r="P19" s="131">
        <v>51904031</v>
      </c>
      <c r="Q19" s="428">
        <v>34.4</v>
      </c>
    </row>
    <row r="20" spans="1:18" ht="12.75" customHeight="1">
      <c r="A20" s="518"/>
      <c r="B20" s="4"/>
      <c r="C20" s="424"/>
      <c r="D20" s="4"/>
      <c r="E20" s="518"/>
      <c r="F20" s="514"/>
      <c r="G20" s="27"/>
      <c r="H20" s="27"/>
      <c r="I20" s="27"/>
      <c r="J20" s="4"/>
      <c r="K20" s="4"/>
      <c r="L20" s="514"/>
      <c r="M20" s="27"/>
      <c r="N20" s="27"/>
      <c r="O20" s="4"/>
      <c r="P20" s="514"/>
      <c r="Q20" s="27"/>
      <c r="R20" s="4"/>
    </row>
  </sheetData>
  <sheetProtection/>
  <mergeCells count="48">
    <mergeCell ref="H19:J19"/>
    <mergeCell ref="K19:L19"/>
    <mergeCell ref="N19:O19"/>
    <mergeCell ref="H15:J15"/>
    <mergeCell ref="K15:L15"/>
    <mergeCell ref="N15:O15"/>
    <mergeCell ref="H16:J16"/>
    <mergeCell ref="K16:L16"/>
    <mergeCell ref="N16:O16"/>
    <mergeCell ref="H17:J17"/>
    <mergeCell ref="K17:L17"/>
    <mergeCell ref="N17:O17"/>
    <mergeCell ref="H18:J18"/>
    <mergeCell ref="K18:L18"/>
    <mergeCell ref="N18:O18"/>
    <mergeCell ref="H11:J11"/>
    <mergeCell ref="K11:L11"/>
    <mergeCell ref="N11:O11"/>
    <mergeCell ref="H12:J12"/>
    <mergeCell ref="K12:L12"/>
    <mergeCell ref="N12:O12"/>
    <mergeCell ref="H13:J13"/>
    <mergeCell ref="K13:L13"/>
    <mergeCell ref="N13:O13"/>
    <mergeCell ref="H14:J14"/>
    <mergeCell ref="K14:L14"/>
    <mergeCell ref="N14:O14"/>
    <mergeCell ref="A7:B7"/>
    <mergeCell ref="H7:J7"/>
    <mergeCell ref="K7:L7"/>
    <mergeCell ref="N7:O7"/>
    <mergeCell ref="A8:B8"/>
    <mergeCell ref="H8:J8"/>
    <mergeCell ref="K8:L8"/>
    <mergeCell ref="N8:O8"/>
    <mergeCell ref="H9:J9"/>
    <mergeCell ref="K9:L9"/>
    <mergeCell ref="N9:O9"/>
    <mergeCell ref="H10:J10"/>
    <mergeCell ref="K10:L10"/>
    <mergeCell ref="N10:O10"/>
    <mergeCell ref="A4:D5"/>
    <mergeCell ref="E4:G4"/>
    <mergeCell ref="H4:M4"/>
    <mergeCell ref="N4:Q4"/>
    <mergeCell ref="H5:J5"/>
    <mergeCell ref="K5:L5"/>
    <mergeCell ref="N5:O5"/>
  </mergeCells>
  <conditionalFormatting sqref="M18 H1:O17 H19:O20 E1:G20 E21:O65500 P1:IV65536 A1:D65536">
    <cfRule type="cellIs" priority="1" dxfId="0" operator="equal" stopIfTrue="1">
      <formula>"X"</formula>
    </cfRule>
  </conditionalFormatting>
  <printOptions/>
  <pageMargins left="0.5905511811023623" right="0.5905511811023623" top="0.7874015748031497" bottom="0.7874015748031497" header="0.5118110236220472" footer="0.5118110236220472"/>
  <pageSetup horizontalDpi="600" verticalDpi="600" orientation="portrait" pageOrder="overThenDown" paperSize="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Z88"/>
  <sheetViews>
    <sheetView zoomScale="80" zoomScaleNormal="80" zoomScalePageLayoutView="0" workbookViewId="0" topLeftCell="F3">
      <selection activeCell="K17" sqref="K17"/>
    </sheetView>
  </sheetViews>
  <sheetFormatPr defaultColWidth="9.00390625" defaultRowHeight="13.5"/>
  <cols>
    <col min="1" max="1" width="3.25390625" style="323" customWidth="1"/>
    <col min="2" max="2" width="13.75390625" style="323" customWidth="1"/>
    <col min="3" max="3" width="5.25390625" style="324" customWidth="1"/>
    <col min="4" max="4" width="7.125" style="324" customWidth="1"/>
    <col min="5" max="9" width="6.625" style="324" customWidth="1"/>
    <col min="10" max="12" width="5.75390625" style="324" customWidth="1"/>
    <col min="13" max="13" width="9.375" style="324" customWidth="1"/>
    <col min="14" max="14" width="9.375" style="324" bestFit="1" customWidth="1"/>
    <col min="15" max="15" width="9.375" style="324" customWidth="1"/>
    <col min="16" max="16" width="9.375" style="324" hidden="1" customWidth="1"/>
    <col min="17" max="17" width="8.50390625" style="324" bestFit="1" customWidth="1"/>
    <col min="18" max="18" width="7.50390625" style="324" customWidth="1"/>
    <col min="19" max="19" width="9.25390625" style="324" bestFit="1" customWidth="1"/>
    <col min="20" max="20" width="8.50390625" style="324" customWidth="1"/>
    <col min="21" max="21" width="8.50390625" style="324" bestFit="1" customWidth="1"/>
    <col min="22" max="23" width="10.00390625" style="324" customWidth="1"/>
    <col min="24" max="24" width="4.25390625" style="325" customWidth="1"/>
    <col min="25" max="25" width="9.00390625" style="305" customWidth="1"/>
    <col min="26" max="26" width="10.625" style="302" bestFit="1" customWidth="1"/>
    <col min="27" max="16384" width="9.00390625" style="305" customWidth="1"/>
  </cols>
  <sheetData>
    <row r="1" spans="1:26" s="299" customFormat="1" ht="18" customHeight="1">
      <c r="A1" s="296"/>
      <c r="B1" s="297"/>
      <c r="C1" s="298"/>
      <c r="D1" s="298"/>
      <c r="E1" s="298"/>
      <c r="F1" s="298"/>
      <c r="G1" s="298"/>
      <c r="H1" s="298"/>
      <c r="I1" s="298"/>
      <c r="J1" s="298"/>
      <c r="K1" s="298"/>
      <c r="L1" s="298"/>
      <c r="M1" s="298"/>
      <c r="N1" s="298"/>
      <c r="O1" s="298"/>
      <c r="P1" s="298"/>
      <c r="Q1" s="298"/>
      <c r="R1" s="298"/>
      <c r="S1" s="298"/>
      <c r="T1" s="298"/>
      <c r="U1" s="298"/>
      <c r="V1" s="298"/>
      <c r="W1" s="298"/>
      <c r="X1" s="296"/>
      <c r="Z1" s="298"/>
    </row>
    <row r="2" spans="1:24" ht="22.5" customHeight="1">
      <c r="A2" s="300" t="s">
        <v>34</v>
      </c>
      <c r="B2" s="301"/>
      <c r="C2" s="302"/>
      <c r="D2" s="302"/>
      <c r="E2" s="302"/>
      <c r="F2" s="302"/>
      <c r="G2" s="302"/>
      <c r="H2" s="302"/>
      <c r="I2" s="302"/>
      <c r="J2" s="302"/>
      <c r="K2" s="302"/>
      <c r="L2" s="302"/>
      <c r="M2" s="302"/>
      <c r="N2" s="302"/>
      <c r="O2" s="302"/>
      <c r="P2" s="302"/>
      <c r="Q2" s="302"/>
      <c r="R2" s="302"/>
      <c r="S2" s="302"/>
      <c r="T2" s="302"/>
      <c r="U2" s="302"/>
      <c r="V2" s="302"/>
      <c r="W2" s="303"/>
      <c r="X2" s="304" t="s">
        <v>356</v>
      </c>
    </row>
    <row r="3" spans="1:26" s="307" customFormat="1" ht="23.25" customHeight="1">
      <c r="A3" s="695" t="s">
        <v>11</v>
      </c>
      <c r="B3" s="696"/>
      <c r="C3" s="697" t="s">
        <v>142</v>
      </c>
      <c r="D3" s="687" t="s">
        <v>154</v>
      </c>
      <c r="E3" s="700"/>
      <c r="F3" s="700"/>
      <c r="G3" s="700"/>
      <c r="H3" s="700"/>
      <c r="I3" s="700"/>
      <c r="J3" s="700"/>
      <c r="K3" s="700"/>
      <c r="L3" s="701"/>
      <c r="M3" s="683" t="s">
        <v>52</v>
      </c>
      <c r="N3" s="687" t="s">
        <v>155</v>
      </c>
      <c r="O3" s="688"/>
      <c r="P3" s="688"/>
      <c r="Q3" s="688"/>
      <c r="R3" s="688"/>
      <c r="S3" s="688"/>
      <c r="T3" s="688"/>
      <c r="U3" s="689"/>
      <c r="V3" s="683" t="s">
        <v>355</v>
      </c>
      <c r="W3" s="683" t="s">
        <v>51</v>
      </c>
      <c r="X3" s="692" t="s">
        <v>163</v>
      </c>
      <c r="Z3" s="308"/>
    </row>
    <row r="4" spans="1:26" s="307" customFormat="1" ht="23.25" customHeight="1">
      <c r="A4" s="695"/>
      <c r="B4" s="696"/>
      <c r="C4" s="698"/>
      <c r="D4" s="702" t="s">
        <v>17</v>
      </c>
      <c r="E4" s="684"/>
      <c r="F4" s="684"/>
      <c r="G4" s="702" t="s">
        <v>111</v>
      </c>
      <c r="H4" s="684"/>
      <c r="I4" s="684"/>
      <c r="J4" s="683" t="s">
        <v>112</v>
      </c>
      <c r="K4" s="684"/>
      <c r="L4" s="684"/>
      <c r="M4" s="684"/>
      <c r="N4" s="685" t="s">
        <v>354</v>
      </c>
      <c r="O4" s="685" t="s">
        <v>95</v>
      </c>
      <c r="P4" s="561"/>
      <c r="Q4" s="685" t="s">
        <v>50</v>
      </c>
      <c r="R4" s="690" t="s">
        <v>357</v>
      </c>
      <c r="S4" s="703" t="s">
        <v>46</v>
      </c>
      <c r="T4" s="394"/>
      <c r="U4" s="393"/>
      <c r="V4" s="684"/>
      <c r="W4" s="684"/>
      <c r="X4" s="693"/>
      <c r="Z4" s="308"/>
    </row>
    <row r="5" spans="1:26" s="307" customFormat="1" ht="25.5" customHeight="1">
      <c r="A5" s="695"/>
      <c r="B5" s="696"/>
      <c r="C5" s="699"/>
      <c r="D5" s="309" t="s">
        <v>17</v>
      </c>
      <c r="E5" s="306" t="s">
        <v>109</v>
      </c>
      <c r="F5" s="309" t="s">
        <v>110</v>
      </c>
      <c r="G5" s="309" t="s">
        <v>17</v>
      </c>
      <c r="H5" s="309" t="s">
        <v>109</v>
      </c>
      <c r="I5" s="306" t="s">
        <v>110</v>
      </c>
      <c r="J5" s="309" t="s">
        <v>17</v>
      </c>
      <c r="K5" s="309" t="s">
        <v>109</v>
      </c>
      <c r="L5" s="309" t="s">
        <v>110</v>
      </c>
      <c r="M5" s="684"/>
      <c r="N5" s="686"/>
      <c r="O5" s="686"/>
      <c r="P5" s="562"/>
      <c r="Q5" s="686"/>
      <c r="R5" s="691"/>
      <c r="S5" s="704"/>
      <c r="T5" s="306" t="s">
        <v>150</v>
      </c>
      <c r="U5" s="109" t="s">
        <v>153</v>
      </c>
      <c r="V5" s="684"/>
      <c r="W5" s="684"/>
      <c r="X5" s="694"/>
      <c r="Z5" s="308"/>
    </row>
    <row r="6" spans="1:26" s="311" customFormat="1" ht="24.75" customHeight="1">
      <c r="A6" s="310"/>
      <c r="B6" s="456" t="s">
        <v>17</v>
      </c>
      <c r="C6" s="639">
        <v>352</v>
      </c>
      <c r="D6" s="640">
        <v>13954</v>
      </c>
      <c r="E6" s="640">
        <v>8469</v>
      </c>
      <c r="F6" s="640">
        <v>5485</v>
      </c>
      <c r="G6" s="640">
        <v>13931</v>
      </c>
      <c r="H6" s="640">
        <v>8454</v>
      </c>
      <c r="I6" s="640">
        <v>5477</v>
      </c>
      <c r="J6" s="640">
        <v>23</v>
      </c>
      <c r="K6" s="640">
        <v>15</v>
      </c>
      <c r="L6" s="640">
        <v>8</v>
      </c>
      <c r="M6" s="637">
        <v>5016867</v>
      </c>
      <c r="N6" s="637">
        <v>51904031</v>
      </c>
      <c r="O6" s="640">
        <v>45947126</v>
      </c>
      <c r="P6" s="640"/>
      <c r="Q6" s="640">
        <v>2493785</v>
      </c>
      <c r="R6" s="640">
        <v>38472</v>
      </c>
      <c r="S6" s="640">
        <v>3424648</v>
      </c>
      <c r="T6" s="640">
        <v>72786</v>
      </c>
      <c r="U6" s="640">
        <v>3351862</v>
      </c>
      <c r="V6" s="640">
        <v>16004873</v>
      </c>
      <c r="W6" s="640">
        <v>18418784</v>
      </c>
      <c r="X6" s="563" t="s">
        <v>17</v>
      </c>
      <c r="Z6" s="304"/>
    </row>
    <row r="7" spans="1:26" s="307" customFormat="1" ht="24.75" customHeight="1">
      <c r="A7" s="312">
        <v>9</v>
      </c>
      <c r="B7" s="283" t="s">
        <v>318</v>
      </c>
      <c r="C7" s="630">
        <v>113</v>
      </c>
      <c r="D7" s="629">
        <v>5160</v>
      </c>
      <c r="E7" s="629">
        <v>1262</v>
      </c>
      <c r="F7" s="629">
        <v>3898</v>
      </c>
      <c r="G7" s="629">
        <v>5141</v>
      </c>
      <c r="H7" s="629">
        <v>1250</v>
      </c>
      <c r="I7" s="629">
        <v>3891</v>
      </c>
      <c r="J7" s="629">
        <v>19</v>
      </c>
      <c r="K7" s="629">
        <v>12</v>
      </c>
      <c r="L7" s="629">
        <v>7</v>
      </c>
      <c r="M7" s="630">
        <v>1227345</v>
      </c>
      <c r="N7" s="630">
        <v>9325454</v>
      </c>
      <c r="O7" s="629">
        <v>8122575</v>
      </c>
      <c r="P7" s="629"/>
      <c r="Q7" s="629">
        <v>61045</v>
      </c>
      <c r="R7" s="629" t="s">
        <v>119</v>
      </c>
      <c r="S7" s="629">
        <v>1141834</v>
      </c>
      <c r="T7" s="629" t="s">
        <v>119</v>
      </c>
      <c r="U7" s="629">
        <v>1141834</v>
      </c>
      <c r="V7" s="629">
        <v>2153968</v>
      </c>
      <c r="W7" s="629">
        <v>2336021</v>
      </c>
      <c r="X7" s="312">
        <v>9</v>
      </c>
      <c r="Z7" s="308"/>
    </row>
    <row r="8" spans="1:26" s="307" customFormat="1" ht="24.75" customHeight="1">
      <c r="A8" s="312">
        <v>10</v>
      </c>
      <c r="B8" s="283" t="s">
        <v>319</v>
      </c>
      <c r="C8" s="630">
        <v>20</v>
      </c>
      <c r="D8" s="629">
        <v>396</v>
      </c>
      <c r="E8" s="629">
        <v>307</v>
      </c>
      <c r="F8" s="629">
        <v>89</v>
      </c>
      <c r="G8" s="629">
        <v>396</v>
      </c>
      <c r="H8" s="629">
        <v>307</v>
      </c>
      <c r="I8" s="629">
        <v>89</v>
      </c>
      <c r="J8" s="629" t="s">
        <v>395</v>
      </c>
      <c r="K8" s="629" t="s">
        <v>119</v>
      </c>
      <c r="L8" s="629" t="s">
        <v>119</v>
      </c>
      <c r="M8" s="630">
        <v>167423</v>
      </c>
      <c r="N8" s="630">
        <v>6510077</v>
      </c>
      <c r="O8" s="629">
        <v>6315780</v>
      </c>
      <c r="P8" s="629"/>
      <c r="Q8" s="629">
        <v>116967</v>
      </c>
      <c r="R8" s="629" t="s">
        <v>119</v>
      </c>
      <c r="S8" s="629">
        <v>77330</v>
      </c>
      <c r="T8" s="629" t="s">
        <v>119</v>
      </c>
      <c r="U8" s="629">
        <v>77330</v>
      </c>
      <c r="V8" s="629">
        <v>686766</v>
      </c>
      <c r="W8" s="629">
        <v>759091</v>
      </c>
      <c r="X8" s="312">
        <v>10</v>
      </c>
      <c r="Z8" s="308"/>
    </row>
    <row r="9" spans="1:26" s="307" customFormat="1" ht="24.75" customHeight="1">
      <c r="A9" s="312">
        <v>11</v>
      </c>
      <c r="B9" s="283" t="s">
        <v>320</v>
      </c>
      <c r="C9" s="630">
        <v>15</v>
      </c>
      <c r="D9" s="629">
        <v>242</v>
      </c>
      <c r="E9" s="629">
        <v>57</v>
      </c>
      <c r="F9" s="629">
        <v>185</v>
      </c>
      <c r="G9" s="629">
        <v>241</v>
      </c>
      <c r="H9" s="629">
        <v>57</v>
      </c>
      <c r="I9" s="629">
        <v>184</v>
      </c>
      <c r="J9" s="629">
        <v>1</v>
      </c>
      <c r="K9" s="629" t="s">
        <v>119</v>
      </c>
      <c r="L9" s="629">
        <v>1</v>
      </c>
      <c r="M9" s="630">
        <v>42135</v>
      </c>
      <c r="N9" s="630">
        <v>77840</v>
      </c>
      <c r="O9" s="629">
        <v>19997</v>
      </c>
      <c r="P9" s="629"/>
      <c r="Q9" s="629">
        <v>53585</v>
      </c>
      <c r="R9" s="629" t="s">
        <v>119</v>
      </c>
      <c r="S9" s="629">
        <v>4258</v>
      </c>
      <c r="T9" s="629">
        <v>233</v>
      </c>
      <c r="U9" s="629">
        <v>4025</v>
      </c>
      <c r="V9" s="629">
        <v>47932</v>
      </c>
      <c r="W9" s="629">
        <v>48303</v>
      </c>
      <c r="X9" s="312">
        <v>11</v>
      </c>
      <c r="Z9" s="308"/>
    </row>
    <row r="10" spans="1:26" s="307" customFormat="1" ht="24.75" customHeight="1">
      <c r="A10" s="312">
        <v>12</v>
      </c>
      <c r="B10" s="283" t="s">
        <v>321</v>
      </c>
      <c r="C10" s="630">
        <v>9</v>
      </c>
      <c r="D10" s="629">
        <v>108</v>
      </c>
      <c r="E10" s="629">
        <v>76</v>
      </c>
      <c r="F10" s="629">
        <v>32</v>
      </c>
      <c r="G10" s="629">
        <v>108</v>
      </c>
      <c r="H10" s="629">
        <v>76</v>
      </c>
      <c r="I10" s="629">
        <v>32</v>
      </c>
      <c r="J10" s="629" t="s">
        <v>119</v>
      </c>
      <c r="K10" s="629" t="s">
        <v>119</v>
      </c>
      <c r="L10" s="629" t="s">
        <v>119</v>
      </c>
      <c r="M10" s="630">
        <v>37206</v>
      </c>
      <c r="N10" s="630">
        <v>451208</v>
      </c>
      <c r="O10" s="629">
        <v>245358</v>
      </c>
      <c r="P10" s="629"/>
      <c r="Q10" s="629">
        <v>21097</v>
      </c>
      <c r="R10" s="629" t="s">
        <v>119</v>
      </c>
      <c r="S10" s="629">
        <v>184753</v>
      </c>
      <c r="T10" s="629" t="s">
        <v>119</v>
      </c>
      <c r="U10" s="629">
        <v>184753</v>
      </c>
      <c r="V10" s="629">
        <v>84414</v>
      </c>
      <c r="W10" s="629">
        <v>85956</v>
      </c>
      <c r="X10" s="312">
        <v>12</v>
      </c>
      <c r="Z10" s="308"/>
    </row>
    <row r="11" spans="1:26" s="307" customFormat="1" ht="24.75" customHeight="1">
      <c r="A11" s="457">
        <v>13</v>
      </c>
      <c r="B11" s="455" t="s">
        <v>322</v>
      </c>
      <c r="C11" s="630">
        <v>7</v>
      </c>
      <c r="D11" s="629">
        <v>86</v>
      </c>
      <c r="E11" s="629">
        <v>75</v>
      </c>
      <c r="F11" s="629">
        <v>11</v>
      </c>
      <c r="G11" s="629">
        <v>86</v>
      </c>
      <c r="H11" s="629">
        <v>75</v>
      </c>
      <c r="I11" s="629">
        <v>11</v>
      </c>
      <c r="J11" s="629" t="s">
        <v>119</v>
      </c>
      <c r="K11" s="629" t="s">
        <v>119</v>
      </c>
      <c r="L11" s="629" t="s">
        <v>119</v>
      </c>
      <c r="M11" s="630">
        <v>21887</v>
      </c>
      <c r="N11" s="630">
        <v>68285</v>
      </c>
      <c r="O11" s="629">
        <v>60648</v>
      </c>
      <c r="P11" s="629"/>
      <c r="Q11" s="629">
        <v>853</v>
      </c>
      <c r="R11" s="629" t="s">
        <v>119</v>
      </c>
      <c r="S11" s="629">
        <v>6784</v>
      </c>
      <c r="T11" s="629">
        <v>32</v>
      </c>
      <c r="U11" s="629">
        <v>6752</v>
      </c>
      <c r="V11" s="629">
        <v>38060</v>
      </c>
      <c r="W11" s="629">
        <v>38060</v>
      </c>
      <c r="X11" s="457">
        <v>13</v>
      </c>
      <c r="Z11" s="308"/>
    </row>
    <row r="12" spans="1:26" s="307" customFormat="1" ht="24.75" customHeight="1">
      <c r="A12" s="457">
        <v>14</v>
      </c>
      <c r="B12" s="455" t="s">
        <v>323</v>
      </c>
      <c r="C12" s="630">
        <v>6</v>
      </c>
      <c r="D12" s="629">
        <v>1159</v>
      </c>
      <c r="E12" s="629">
        <v>980</v>
      </c>
      <c r="F12" s="629">
        <v>179</v>
      </c>
      <c r="G12" s="629">
        <v>1159</v>
      </c>
      <c r="H12" s="629">
        <v>980</v>
      </c>
      <c r="I12" s="629">
        <v>179</v>
      </c>
      <c r="J12" s="629" t="s">
        <v>119</v>
      </c>
      <c r="K12" s="629" t="s">
        <v>119</v>
      </c>
      <c r="L12" s="629" t="s">
        <v>119</v>
      </c>
      <c r="M12" s="630">
        <v>788045</v>
      </c>
      <c r="N12" s="630">
        <v>9819991</v>
      </c>
      <c r="O12" s="629">
        <v>8900006</v>
      </c>
      <c r="P12" s="629"/>
      <c r="Q12" s="629">
        <v>387785</v>
      </c>
      <c r="R12" s="629">
        <v>11545</v>
      </c>
      <c r="S12" s="629">
        <v>520655</v>
      </c>
      <c r="T12" s="629">
        <v>345</v>
      </c>
      <c r="U12" s="629">
        <v>520310</v>
      </c>
      <c r="V12" s="629">
        <v>2704908</v>
      </c>
      <c r="W12" s="629">
        <v>3548332</v>
      </c>
      <c r="X12" s="457">
        <v>14</v>
      </c>
      <c r="Z12" s="308"/>
    </row>
    <row r="13" spans="1:26" s="307" customFormat="1" ht="24.75" customHeight="1">
      <c r="A13" s="457">
        <v>15</v>
      </c>
      <c r="B13" s="455" t="s">
        <v>37</v>
      </c>
      <c r="C13" s="630">
        <v>23</v>
      </c>
      <c r="D13" s="629">
        <v>312</v>
      </c>
      <c r="E13" s="629">
        <v>207</v>
      </c>
      <c r="F13" s="629">
        <v>105</v>
      </c>
      <c r="G13" s="629">
        <v>310</v>
      </c>
      <c r="H13" s="629">
        <v>205</v>
      </c>
      <c r="I13" s="629">
        <v>105</v>
      </c>
      <c r="J13" s="629">
        <v>2</v>
      </c>
      <c r="K13" s="629">
        <v>2</v>
      </c>
      <c r="L13" s="629" t="s">
        <v>119</v>
      </c>
      <c r="M13" s="630">
        <v>81158</v>
      </c>
      <c r="N13" s="630">
        <v>308205</v>
      </c>
      <c r="O13" s="629">
        <v>272349</v>
      </c>
      <c r="P13" s="629"/>
      <c r="Q13" s="629">
        <v>35658</v>
      </c>
      <c r="R13" s="629" t="s">
        <v>119</v>
      </c>
      <c r="S13" s="629">
        <v>198</v>
      </c>
      <c r="T13" s="629" t="s">
        <v>119</v>
      </c>
      <c r="U13" s="629">
        <v>198</v>
      </c>
      <c r="V13" s="629">
        <v>162492</v>
      </c>
      <c r="W13" s="629">
        <v>167154</v>
      </c>
      <c r="X13" s="457">
        <v>15</v>
      </c>
      <c r="Z13" s="308"/>
    </row>
    <row r="14" spans="1:26" s="307" customFormat="1" ht="24.75" customHeight="1">
      <c r="A14" s="457">
        <v>16</v>
      </c>
      <c r="B14" s="455" t="s">
        <v>324</v>
      </c>
      <c r="C14" s="630">
        <v>9</v>
      </c>
      <c r="D14" s="629">
        <v>351</v>
      </c>
      <c r="E14" s="629">
        <v>312</v>
      </c>
      <c r="F14" s="629">
        <v>39</v>
      </c>
      <c r="G14" s="629">
        <v>351</v>
      </c>
      <c r="H14" s="629">
        <v>312</v>
      </c>
      <c r="I14" s="629">
        <v>39</v>
      </c>
      <c r="J14" s="629" t="s">
        <v>119</v>
      </c>
      <c r="K14" s="629" t="s">
        <v>119</v>
      </c>
      <c r="L14" s="629" t="s">
        <v>119</v>
      </c>
      <c r="M14" s="630">
        <v>158826</v>
      </c>
      <c r="N14" s="630">
        <v>1065246</v>
      </c>
      <c r="O14" s="629">
        <v>960395</v>
      </c>
      <c r="P14" s="629"/>
      <c r="Q14" s="629">
        <v>12117</v>
      </c>
      <c r="R14" s="629" t="s">
        <v>119</v>
      </c>
      <c r="S14" s="629">
        <v>92734</v>
      </c>
      <c r="T14" s="629" t="s">
        <v>119</v>
      </c>
      <c r="U14" s="629">
        <v>92734</v>
      </c>
      <c r="V14" s="629">
        <v>293053</v>
      </c>
      <c r="W14" s="629">
        <v>324247</v>
      </c>
      <c r="X14" s="457">
        <v>16</v>
      </c>
      <c r="Z14" s="308"/>
    </row>
    <row r="15" spans="1:26" s="307" customFormat="1" ht="24.75" customHeight="1">
      <c r="A15" s="457">
        <v>17</v>
      </c>
      <c r="B15" s="455" t="s">
        <v>325</v>
      </c>
      <c r="C15" s="630">
        <v>3</v>
      </c>
      <c r="D15" s="629">
        <v>23</v>
      </c>
      <c r="E15" s="629">
        <v>19</v>
      </c>
      <c r="F15" s="629">
        <v>4</v>
      </c>
      <c r="G15" s="629">
        <v>23</v>
      </c>
      <c r="H15" s="629">
        <v>19</v>
      </c>
      <c r="I15" s="629">
        <v>4</v>
      </c>
      <c r="J15" s="629" t="s">
        <v>119</v>
      </c>
      <c r="K15" s="629" t="s">
        <v>119</v>
      </c>
      <c r="L15" s="629" t="s">
        <v>119</v>
      </c>
      <c r="M15" s="632" t="s">
        <v>397</v>
      </c>
      <c r="N15" s="632" t="s">
        <v>131</v>
      </c>
      <c r="O15" s="631" t="s">
        <v>131</v>
      </c>
      <c r="P15" s="629"/>
      <c r="Q15" s="629" t="s">
        <v>395</v>
      </c>
      <c r="R15" s="629" t="s">
        <v>119</v>
      </c>
      <c r="S15" s="631" t="s">
        <v>131</v>
      </c>
      <c r="T15" s="629" t="s">
        <v>119</v>
      </c>
      <c r="U15" s="631" t="s">
        <v>131</v>
      </c>
      <c r="V15" s="631" t="s">
        <v>131</v>
      </c>
      <c r="W15" s="631" t="s">
        <v>131</v>
      </c>
      <c r="X15" s="457">
        <v>17</v>
      </c>
      <c r="Z15" s="308"/>
    </row>
    <row r="16" spans="1:26" s="307" customFormat="1" ht="24.75" customHeight="1">
      <c r="A16" s="457">
        <v>18</v>
      </c>
      <c r="B16" s="455" t="s">
        <v>326</v>
      </c>
      <c r="C16" s="630">
        <v>4</v>
      </c>
      <c r="D16" s="629">
        <v>122</v>
      </c>
      <c r="E16" s="629">
        <v>96</v>
      </c>
      <c r="F16" s="629">
        <v>26</v>
      </c>
      <c r="G16" s="629">
        <v>122</v>
      </c>
      <c r="H16" s="629">
        <v>96</v>
      </c>
      <c r="I16" s="629">
        <v>26</v>
      </c>
      <c r="J16" s="629" t="s">
        <v>119</v>
      </c>
      <c r="K16" s="629" t="s">
        <v>119</v>
      </c>
      <c r="L16" s="629" t="s">
        <v>119</v>
      </c>
      <c r="M16" s="630">
        <v>45769</v>
      </c>
      <c r="N16" s="630">
        <v>387435</v>
      </c>
      <c r="O16" s="629">
        <v>65757</v>
      </c>
      <c r="P16" s="629"/>
      <c r="Q16" s="629">
        <v>195</v>
      </c>
      <c r="R16" s="629" t="s">
        <v>119</v>
      </c>
      <c r="S16" s="629">
        <v>321483</v>
      </c>
      <c r="T16" s="631" t="s">
        <v>131</v>
      </c>
      <c r="U16" s="631" t="s">
        <v>131</v>
      </c>
      <c r="V16" s="629">
        <v>29238</v>
      </c>
      <c r="W16" s="629">
        <v>30750</v>
      </c>
      <c r="X16" s="457">
        <v>18</v>
      </c>
      <c r="Z16" s="308"/>
    </row>
    <row r="17" spans="1:26" s="307" customFormat="1" ht="24.75" customHeight="1">
      <c r="A17" s="457">
        <v>19</v>
      </c>
      <c r="B17" s="455" t="s">
        <v>327</v>
      </c>
      <c r="C17" s="630">
        <v>2</v>
      </c>
      <c r="D17" s="629">
        <v>10</v>
      </c>
      <c r="E17" s="629">
        <v>6</v>
      </c>
      <c r="F17" s="629">
        <v>4</v>
      </c>
      <c r="G17" s="629">
        <v>10</v>
      </c>
      <c r="H17" s="629">
        <v>6</v>
      </c>
      <c r="I17" s="629">
        <v>4</v>
      </c>
      <c r="J17" s="629" t="s">
        <v>119</v>
      </c>
      <c r="K17" s="629" t="s">
        <v>119</v>
      </c>
      <c r="L17" s="629" t="s">
        <v>119</v>
      </c>
      <c r="M17" s="632" t="s">
        <v>131</v>
      </c>
      <c r="N17" s="632" t="s">
        <v>131</v>
      </c>
      <c r="O17" s="631" t="s">
        <v>131</v>
      </c>
      <c r="P17" s="631" t="s">
        <v>131</v>
      </c>
      <c r="Q17" s="631" t="s">
        <v>131</v>
      </c>
      <c r="R17" s="629" t="s">
        <v>119</v>
      </c>
      <c r="S17" s="631" t="s">
        <v>131</v>
      </c>
      <c r="T17" s="631" t="s">
        <v>131</v>
      </c>
      <c r="U17" s="629" t="s">
        <v>119</v>
      </c>
      <c r="V17" s="631" t="s">
        <v>131</v>
      </c>
      <c r="W17" s="631" t="s">
        <v>131</v>
      </c>
      <c r="X17" s="457">
        <v>19</v>
      </c>
      <c r="Z17" s="308"/>
    </row>
    <row r="18" spans="1:26" s="307" customFormat="1" ht="24.75" customHeight="1">
      <c r="A18" s="457">
        <v>20</v>
      </c>
      <c r="B18" s="455" t="s">
        <v>328</v>
      </c>
      <c r="C18" s="630" t="s">
        <v>395</v>
      </c>
      <c r="D18" s="629" t="s">
        <v>395</v>
      </c>
      <c r="E18" s="629" t="s">
        <v>395</v>
      </c>
      <c r="F18" s="629" t="s">
        <v>395</v>
      </c>
      <c r="G18" s="629" t="s">
        <v>395</v>
      </c>
      <c r="H18" s="629" t="s">
        <v>395</v>
      </c>
      <c r="I18" s="629" t="s">
        <v>395</v>
      </c>
      <c r="J18" s="629" t="s">
        <v>119</v>
      </c>
      <c r="K18" s="629" t="s">
        <v>119</v>
      </c>
      <c r="L18" s="629" t="s">
        <v>119</v>
      </c>
      <c r="M18" s="630" t="s">
        <v>119</v>
      </c>
      <c r="N18" s="630" t="s">
        <v>119</v>
      </c>
      <c r="O18" s="629" t="s">
        <v>119</v>
      </c>
      <c r="P18" s="629" t="s">
        <v>119</v>
      </c>
      <c r="Q18" s="629" t="s">
        <v>119</v>
      </c>
      <c r="R18" s="629" t="s">
        <v>119</v>
      </c>
      <c r="S18" s="629" t="s">
        <v>119</v>
      </c>
      <c r="T18" s="629" t="s">
        <v>119</v>
      </c>
      <c r="U18" s="629" t="s">
        <v>119</v>
      </c>
      <c r="V18" s="629" t="s">
        <v>119</v>
      </c>
      <c r="W18" s="629" t="s">
        <v>119</v>
      </c>
      <c r="X18" s="457">
        <v>20</v>
      </c>
      <c r="Z18" s="308"/>
    </row>
    <row r="19" spans="1:26" s="307" customFormat="1" ht="24.75" customHeight="1">
      <c r="A19" s="457">
        <v>21</v>
      </c>
      <c r="B19" s="455" t="s">
        <v>329</v>
      </c>
      <c r="C19" s="630">
        <v>17</v>
      </c>
      <c r="D19" s="629">
        <v>361</v>
      </c>
      <c r="E19" s="629">
        <v>316</v>
      </c>
      <c r="F19" s="629">
        <v>45</v>
      </c>
      <c r="G19" s="629">
        <v>361</v>
      </c>
      <c r="H19" s="629">
        <v>316</v>
      </c>
      <c r="I19" s="629">
        <v>45</v>
      </c>
      <c r="J19" s="629" t="s">
        <v>119</v>
      </c>
      <c r="K19" s="629" t="s">
        <v>119</v>
      </c>
      <c r="L19" s="629" t="s">
        <v>119</v>
      </c>
      <c r="M19" s="630">
        <v>144535</v>
      </c>
      <c r="N19" s="630">
        <v>1502230</v>
      </c>
      <c r="O19" s="629">
        <v>1154321</v>
      </c>
      <c r="P19" s="629"/>
      <c r="Q19" s="629">
        <v>9572</v>
      </c>
      <c r="R19" s="629" t="s">
        <v>119</v>
      </c>
      <c r="S19" s="629">
        <v>338337</v>
      </c>
      <c r="T19" s="629" t="s">
        <v>119</v>
      </c>
      <c r="U19" s="629">
        <v>338337</v>
      </c>
      <c r="V19" s="629">
        <v>480148</v>
      </c>
      <c r="W19" s="629">
        <v>599979</v>
      </c>
      <c r="X19" s="457">
        <v>21</v>
      </c>
      <c r="Z19" s="308"/>
    </row>
    <row r="20" spans="1:26" s="307" customFormat="1" ht="24.75" customHeight="1">
      <c r="A20" s="457">
        <v>22</v>
      </c>
      <c r="B20" s="455" t="s">
        <v>299</v>
      </c>
      <c r="C20" s="630">
        <v>15</v>
      </c>
      <c r="D20" s="629">
        <v>1282</v>
      </c>
      <c r="E20" s="629">
        <v>1183</v>
      </c>
      <c r="F20" s="629">
        <v>99</v>
      </c>
      <c r="G20" s="629">
        <v>1282</v>
      </c>
      <c r="H20" s="629">
        <v>1183</v>
      </c>
      <c r="I20" s="629">
        <v>99</v>
      </c>
      <c r="J20" s="629" t="s">
        <v>119</v>
      </c>
      <c r="K20" s="629" t="s">
        <v>119</v>
      </c>
      <c r="L20" s="629" t="s">
        <v>119</v>
      </c>
      <c r="M20" s="630">
        <v>695433</v>
      </c>
      <c r="N20" s="630">
        <v>10052077</v>
      </c>
      <c r="O20" s="629">
        <v>9645031</v>
      </c>
      <c r="P20" s="629"/>
      <c r="Q20" s="629">
        <v>23258</v>
      </c>
      <c r="R20" s="629">
        <v>26927</v>
      </c>
      <c r="S20" s="629">
        <v>356861</v>
      </c>
      <c r="T20" s="629">
        <v>3782</v>
      </c>
      <c r="U20" s="629">
        <v>353079</v>
      </c>
      <c r="V20" s="629">
        <v>4304470</v>
      </c>
      <c r="W20" s="629">
        <v>4659546</v>
      </c>
      <c r="X20" s="457">
        <v>22</v>
      </c>
      <c r="Z20" s="308"/>
    </row>
    <row r="21" spans="1:26" s="307" customFormat="1" ht="24.75" customHeight="1">
      <c r="A21" s="457">
        <v>23</v>
      </c>
      <c r="B21" s="455" t="s">
        <v>330</v>
      </c>
      <c r="C21" s="630">
        <v>7</v>
      </c>
      <c r="D21" s="629">
        <v>821</v>
      </c>
      <c r="E21" s="629">
        <v>738</v>
      </c>
      <c r="F21" s="629">
        <v>83</v>
      </c>
      <c r="G21" s="629">
        <v>821</v>
      </c>
      <c r="H21" s="629">
        <v>738</v>
      </c>
      <c r="I21" s="629">
        <v>83</v>
      </c>
      <c r="J21" s="629" t="s">
        <v>119</v>
      </c>
      <c r="K21" s="629" t="s">
        <v>119</v>
      </c>
      <c r="L21" s="629" t="s">
        <v>119</v>
      </c>
      <c r="M21" s="630">
        <v>360847</v>
      </c>
      <c r="N21" s="630">
        <v>2692449</v>
      </c>
      <c r="O21" s="629">
        <v>1648564</v>
      </c>
      <c r="P21" s="629"/>
      <c r="Q21" s="629">
        <v>962629</v>
      </c>
      <c r="R21" s="629" t="s">
        <v>119</v>
      </c>
      <c r="S21" s="629">
        <v>81256</v>
      </c>
      <c r="T21" s="629" t="s">
        <v>119</v>
      </c>
      <c r="U21" s="629">
        <v>81256</v>
      </c>
      <c r="V21" s="629">
        <v>1017475</v>
      </c>
      <c r="W21" s="629">
        <v>1325037</v>
      </c>
      <c r="X21" s="457">
        <v>23</v>
      </c>
      <c r="Z21" s="308"/>
    </row>
    <row r="22" spans="1:26" s="307" customFormat="1" ht="24.75" customHeight="1">
      <c r="A22" s="457">
        <v>24</v>
      </c>
      <c r="B22" s="455" t="s">
        <v>331</v>
      </c>
      <c r="C22" s="630">
        <v>42</v>
      </c>
      <c r="D22" s="629">
        <v>805</v>
      </c>
      <c r="E22" s="629">
        <v>687</v>
      </c>
      <c r="F22" s="629">
        <v>118</v>
      </c>
      <c r="G22" s="629">
        <v>804</v>
      </c>
      <c r="H22" s="629">
        <v>686</v>
      </c>
      <c r="I22" s="629">
        <v>118</v>
      </c>
      <c r="J22" s="629">
        <v>1</v>
      </c>
      <c r="K22" s="629">
        <v>1</v>
      </c>
      <c r="L22" s="629" t="s">
        <v>119</v>
      </c>
      <c r="M22" s="630">
        <v>265819</v>
      </c>
      <c r="N22" s="630">
        <v>1142895</v>
      </c>
      <c r="O22" s="629">
        <v>694972</v>
      </c>
      <c r="P22" s="629"/>
      <c r="Q22" s="629">
        <v>263961</v>
      </c>
      <c r="R22" s="629" t="s">
        <v>119</v>
      </c>
      <c r="S22" s="629">
        <v>183962</v>
      </c>
      <c r="T22" s="629">
        <v>18682</v>
      </c>
      <c r="U22" s="629">
        <v>165280</v>
      </c>
      <c r="V22" s="629">
        <v>495230</v>
      </c>
      <c r="W22" s="629">
        <v>577336</v>
      </c>
      <c r="X22" s="457">
        <v>24</v>
      </c>
      <c r="Z22" s="308"/>
    </row>
    <row r="23" spans="1:26" s="307" customFormat="1" ht="24.75" customHeight="1">
      <c r="A23" s="457">
        <v>25</v>
      </c>
      <c r="B23" s="455" t="s">
        <v>332</v>
      </c>
      <c r="C23" s="630">
        <v>8</v>
      </c>
      <c r="D23" s="629">
        <v>82</v>
      </c>
      <c r="E23" s="629">
        <v>68</v>
      </c>
      <c r="F23" s="629">
        <v>14</v>
      </c>
      <c r="G23" s="629">
        <v>82</v>
      </c>
      <c r="H23" s="629">
        <v>68</v>
      </c>
      <c r="I23" s="629">
        <v>14</v>
      </c>
      <c r="J23" s="629" t="s">
        <v>119</v>
      </c>
      <c r="K23" s="629" t="s">
        <v>119</v>
      </c>
      <c r="L23" s="629" t="s">
        <v>119</v>
      </c>
      <c r="M23" s="630">
        <v>34429</v>
      </c>
      <c r="N23" s="630">
        <v>148468</v>
      </c>
      <c r="O23" s="629">
        <v>87799</v>
      </c>
      <c r="P23" s="629"/>
      <c r="Q23" s="629">
        <v>39212</v>
      </c>
      <c r="R23" s="629" t="s">
        <v>119</v>
      </c>
      <c r="S23" s="629">
        <v>21457</v>
      </c>
      <c r="T23" s="629">
        <v>17050</v>
      </c>
      <c r="U23" s="629">
        <v>4407</v>
      </c>
      <c r="V23" s="629">
        <v>60029</v>
      </c>
      <c r="W23" s="629">
        <v>60029</v>
      </c>
      <c r="X23" s="457">
        <v>25</v>
      </c>
      <c r="Z23" s="308"/>
    </row>
    <row r="24" spans="1:26" s="307" customFormat="1" ht="24.75" customHeight="1">
      <c r="A24" s="457">
        <v>26</v>
      </c>
      <c r="B24" s="455" t="s">
        <v>333</v>
      </c>
      <c r="C24" s="630">
        <v>18</v>
      </c>
      <c r="D24" s="629">
        <v>952</v>
      </c>
      <c r="E24" s="629">
        <v>839</v>
      </c>
      <c r="F24" s="629">
        <v>113</v>
      </c>
      <c r="G24" s="629">
        <v>952</v>
      </c>
      <c r="H24" s="629">
        <v>839</v>
      </c>
      <c r="I24" s="629">
        <v>113</v>
      </c>
      <c r="J24" s="629" t="s">
        <v>119</v>
      </c>
      <c r="K24" s="629" t="s">
        <v>119</v>
      </c>
      <c r="L24" s="629" t="s">
        <v>119</v>
      </c>
      <c r="M24" s="630">
        <v>333386</v>
      </c>
      <c r="N24" s="630">
        <v>2309715</v>
      </c>
      <c r="O24" s="629">
        <v>2199083</v>
      </c>
      <c r="P24" s="629"/>
      <c r="Q24" s="629">
        <v>41465</v>
      </c>
      <c r="R24" s="629" t="s">
        <v>119</v>
      </c>
      <c r="S24" s="629">
        <v>69167</v>
      </c>
      <c r="T24" s="629">
        <v>28210</v>
      </c>
      <c r="U24" s="629">
        <v>40957</v>
      </c>
      <c r="V24" s="629">
        <v>696151</v>
      </c>
      <c r="W24" s="629">
        <v>1015537</v>
      </c>
      <c r="X24" s="457">
        <v>26</v>
      </c>
      <c r="Z24" s="308"/>
    </row>
    <row r="25" spans="1:26" s="307" customFormat="1" ht="24.75" customHeight="1">
      <c r="A25" s="457">
        <v>27</v>
      </c>
      <c r="B25" s="455" t="s">
        <v>334</v>
      </c>
      <c r="C25" s="630" t="s">
        <v>119</v>
      </c>
      <c r="D25" s="629" t="s">
        <v>119</v>
      </c>
      <c r="E25" s="629" t="s">
        <v>119</v>
      </c>
      <c r="F25" s="629" t="s">
        <v>119</v>
      </c>
      <c r="G25" s="629" t="s">
        <v>119</v>
      </c>
      <c r="H25" s="629" t="s">
        <v>119</v>
      </c>
      <c r="I25" s="629" t="s">
        <v>119</v>
      </c>
      <c r="J25" s="629" t="s">
        <v>119</v>
      </c>
      <c r="K25" s="629" t="s">
        <v>119</v>
      </c>
      <c r="L25" s="629" t="s">
        <v>119</v>
      </c>
      <c r="M25" s="630" t="s">
        <v>119</v>
      </c>
      <c r="N25" s="630" t="s">
        <v>119</v>
      </c>
      <c r="O25" s="629" t="s">
        <v>119</v>
      </c>
      <c r="P25" s="629" t="s">
        <v>119</v>
      </c>
      <c r="Q25" s="629" t="s">
        <v>119</v>
      </c>
      <c r="R25" s="629" t="s">
        <v>119</v>
      </c>
      <c r="S25" s="629" t="s">
        <v>119</v>
      </c>
      <c r="T25" s="629" t="s">
        <v>119</v>
      </c>
      <c r="U25" s="629" t="s">
        <v>119</v>
      </c>
      <c r="V25" s="629" t="s">
        <v>119</v>
      </c>
      <c r="W25" s="629" t="s">
        <v>119</v>
      </c>
      <c r="X25" s="457">
        <v>27</v>
      </c>
      <c r="Z25" s="308"/>
    </row>
    <row r="26" spans="1:26" s="307" customFormat="1" ht="24.75" customHeight="1">
      <c r="A26" s="457">
        <v>28</v>
      </c>
      <c r="B26" s="455" t="s">
        <v>335</v>
      </c>
      <c r="C26" s="630">
        <v>6</v>
      </c>
      <c r="D26" s="629">
        <v>569</v>
      </c>
      <c r="E26" s="629">
        <v>305</v>
      </c>
      <c r="F26" s="629">
        <v>264</v>
      </c>
      <c r="G26" s="629">
        <v>569</v>
      </c>
      <c r="H26" s="629">
        <v>305</v>
      </c>
      <c r="I26" s="629">
        <v>264</v>
      </c>
      <c r="J26" s="629" t="s">
        <v>119</v>
      </c>
      <c r="K26" s="629" t="s">
        <v>119</v>
      </c>
      <c r="L26" s="629" t="s">
        <v>119</v>
      </c>
      <c r="M26" s="632" t="s">
        <v>131</v>
      </c>
      <c r="N26" s="632" t="s">
        <v>131</v>
      </c>
      <c r="O26" s="631" t="s">
        <v>131</v>
      </c>
      <c r="P26" s="631"/>
      <c r="Q26" s="629">
        <v>66163</v>
      </c>
      <c r="R26" s="629" t="s">
        <v>119</v>
      </c>
      <c r="S26" s="629">
        <v>2494</v>
      </c>
      <c r="T26" s="629" t="s">
        <v>119</v>
      </c>
      <c r="U26" s="629">
        <v>2494</v>
      </c>
      <c r="V26" s="631" t="s">
        <v>131</v>
      </c>
      <c r="W26" s="631" t="s">
        <v>131</v>
      </c>
      <c r="X26" s="457">
        <v>28</v>
      </c>
      <c r="Z26" s="308"/>
    </row>
    <row r="27" spans="1:26" s="307" customFormat="1" ht="24.75" customHeight="1">
      <c r="A27" s="457">
        <v>29</v>
      </c>
      <c r="B27" s="455" t="s">
        <v>336</v>
      </c>
      <c r="C27" s="630">
        <v>6</v>
      </c>
      <c r="D27" s="629">
        <v>189</v>
      </c>
      <c r="E27" s="629">
        <v>145</v>
      </c>
      <c r="F27" s="629">
        <v>44</v>
      </c>
      <c r="G27" s="629">
        <v>189</v>
      </c>
      <c r="H27" s="629">
        <v>145</v>
      </c>
      <c r="I27" s="629">
        <v>44</v>
      </c>
      <c r="J27" s="629" t="s">
        <v>119</v>
      </c>
      <c r="K27" s="629" t="s">
        <v>119</v>
      </c>
      <c r="L27" s="629" t="s">
        <v>119</v>
      </c>
      <c r="M27" s="630">
        <v>75765</v>
      </c>
      <c r="N27" s="630">
        <v>750659</v>
      </c>
      <c r="O27" s="629">
        <v>748336</v>
      </c>
      <c r="P27" s="629"/>
      <c r="Q27" s="629">
        <v>1429</v>
      </c>
      <c r="R27" s="629" t="s">
        <v>119</v>
      </c>
      <c r="S27" s="629">
        <v>894</v>
      </c>
      <c r="T27" s="629">
        <v>894</v>
      </c>
      <c r="U27" s="629" t="s">
        <v>119</v>
      </c>
      <c r="V27" s="629">
        <v>217637</v>
      </c>
      <c r="W27" s="629">
        <v>216088</v>
      </c>
      <c r="X27" s="457">
        <v>29</v>
      </c>
      <c r="Z27" s="308"/>
    </row>
    <row r="28" spans="1:26" s="307" customFormat="1" ht="24.75" customHeight="1">
      <c r="A28" s="457">
        <v>30</v>
      </c>
      <c r="B28" s="455" t="s">
        <v>337</v>
      </c>
      <c r="C28" s="630">
        <v>2</v>
      </c>
      <c r="D28" s="629">
        <v>160</v>
      </c>
      <c r="E28" s="629">
        <v>70</v>
      </c>
      <c r="F28" s="629">
        <v>90</v>
      </c>
      <c r="G28" s="629">
        <v>160</v>
      </c>
      <c r="H28" s="629">
        <v>70</v>
      </c>
      <c r="I28" s="629">
        <v>90</v>
      </c>
      <c r="J28" s="629" t="s">
        <v>119</v>
      </c>
      <c r="K28" s="629" t="s">
        <v>119</v>
      </c>
      <c r="L28" s="629" t="s">
        <v>119</v>
      </c>
      <c r="M28" s="632" t="s">
        <v>131</v>
      </c>
      <c r="N28" s="632" t="s">
        <v>131</v>
      </c>
      <c r="O28" s="631" t="s">
        <v>131</v>
      </c>
      <c r="P28" s="631" t="s">
        <v>131</v>
      </c>
      <c r="Q28" s="631" t="s">
        <v>131</v>
      </c>
      <c r="R28" s="629" t="s">
        <v>119</v>
      </c>
      <c r="S28" s="629" t="s">
        <v>119</v>
      </c>
      <c r="T28" s="629" t="s">
        <v>119</v>
      </c>
      <c r="U28" s="629" t="s">
        <v>119</v>
      </c>
      <c r="V28" s="631" t="s">
        <v>131</v>
      </c>
      <c r="W28" s="631" t="s">
        <v>131</v>
      </c>
      <c r="X28" s="457">
        <v>30</v>
      </c>
      <c r="Z28" s="308"/>
    </row>
    <row r="29" spans="1:26" s="307" customFormat="1" ht="24.75" customHeight="1">
      <c r="A29" s="457">
        <v>31</v>
      </c>
      <c r="B29" s="455" t="s">
        <v>338</v>
      </c>
      <c r="C29" s="630">
        <v>13</v>
      </c>
      <c r="D29" s="629">
        <v>694</v>
      </c>
      <c r="E29" s="629">
        <v>665</v>
      </c>
      <c r="F29" s="629">
        <v>29</v>
      </c>
      <c r="G29" s="629">
        <v>694</v>
      </c>
      <c r="H29" s="629">
        <v>665</v>
      </c>
      <c r="I29" s="629">
        <v>29</v>
      </c>
      <c r="J29" s="629" t="s">
        <v>119</v>
      </c>
      <c r="K29" s="629" t="s">
        <v>119</v>
      </c>
      <c r="L29" s="629" t="s">
        <v>119</v>
      </c>
      <c r="M29" s="630">
        <v>288982</v>
      </c>
      <c r="N29" s="630">
        <v>4094122</v>
      </c>
      <c r="O29" s="629">
        <v>3721421</v>
      </c>
      <c r="P29" s="629"/>
      <c r="Q29" s="629">
        <v>370838</v>
      </c>
      <c r="R29" s="629" t="s">
        <v>119</v>
      </c>
      <c r="S29" s="629">
        <v>1863</v>
      </c>
      <c r="T29" s="629" t="s">
        <v>119</v>
      </c>
      <c r="U29" s="629">
        <v>1863</v>
      </c>
      <c r="V29" s="629">
        <v>1983364</v>
      </c>
      <c r="W29" s="629">
        <v>2054107</v>
      </c>
      <c r="X29" s="457">
        <v>31</v>
      </c>
      <c r="Z29" s="308"/>
    </row>
    <row r="30" spans="1:26" s="307" customFormat="1" ht="24.75" customHeight="1">
      <c r="A30" s="313">
        <v>32</v>
      </c>
      <c r="B30" s="454" t="s">
        <v>339</v>
      </c>
      <c r="C30" s="634">
        <v>7</v>
      </c>
      <c r="D30" s="633">
        <v>70</v>
      </c>
      <c r="E30" s="633">
        <v>56</v>
      </c>
      <c r="F30" s="633">
        <v>14</v>
      </c>
      <c r="G30" s="633">
        <v>70</v>
      </c>
      <c r="H30" s="633">
        <v>56</v>
      </c>
      <c r="I30" s="633">
        <v>14</v>
      </c>
      <c r="J30" s="633" t="s">
        <v>119</v>
      </c>
      <c r="K30" s="633" t="s">
        <v>119</v>
      </c>
      <c r="L30" s="633" t="s">
        <v>119</v>
      </c>
      <c r="M30" s="634">
        <v>18281</v>
      </c>
      <c r="N30" s="634">
        <v>55296</v>
      </c>
      <c r="O30" s="633">
        <v>50041</v>
      </c>
      <c r="P30" s="633"/>
      <c r="Q30" s="633">
        <v>3346</v>
      </c>
      <c r="R30" s="633" t="s">
        <v>119</v>
      </c>
      <c r="S30" s="633">
        <v>1909</v>
      </c>
      <c r="T30" s="633">
        <v>1909</v>
      </c>
      <c r="U30" s="633" t="s">
        <v>119</v>
      </c>
      <c r="V30" s="633">
        <v>33182</v>
      </c>
      <c r="W30" s="633">
        <v>33182</v>
      </c>
      <c r="X30" s="532">
        <v>32</v>
      </c>
      <c r="Z30" s="308"/>
    </row>
    <row r="31" spans="1:26" s="307" customFormat="1" ht="11.25">
      <c r="A31" s="314"/>
      <c r="B31" s="315" t="s">
        <v>359</v>
      </c>
      <c r="C31" s="304"/>
      <c r="D31" s="304"/>
      <c r="E31" s="304"/>
      <c r="F31" s="304"/>
      <c r="G31" s="304"/>
      <c r="H31" s="304"/>
      <c r="I31" s="304"/>
      <c r="J31" s="304"/>
      <c r="K31" s="304"/>
      <c r="L31" s="304"/>
      <c r="M31" s="304"/>
      <c r="N31" s="304"/>
      <c r="O31" s="304"/>
      <c r="P31" s="304"/>
      <c r="Q31" s="304"/>
      <c r="R31" s="304"/>
      <c r="S31" s="304"/>
      <c r="T31" s="304"/>
      <c r="U31" s="304"/>
      <c r="V31" s="304"/>
      <c r="W31" s="304"/>
      <c r="X31" s="316"/>
      <c r="Z31" s="308"/>
    </row>
    <row r="32" spans="1:26" s="307" customFormat="1" ht="11.25">
      <c r="A32" s="314"/>
      <c r="B32" s="564" t="s">
        <v>358</v>
      </c>
      <c r="C32" s="317"/>
      <c r="D32" s="317"/>
      <c r="E32" s="317"/>
      <c r="F32" s="317"/>
      <c r="G32" s="317"/>
      <c r="H32" s="317"/>
      <c r="I32" s="317"/>
      <c r="J32" s="317"/>
      <c r="K32" s="317"/>
      <c r="L32" s="317"/>
      <c r="M32" s="304"/>
      <c r="N32" s="304"/>
      <c r="O32" s="304"/>
      <c r="P32" s="304"/>
      <c r="Q32" s="304"/>
      <c r="R32" s="304"/>
      <c r="S32" s="304"/>
      <c r="T32" s="304"/>
      <c r="U32" s="304"/>
      <c r="V32" s="304"/>
      <c r="W32" s="317"/>
      <c r="X32" s="315"/>
      <c r="Z32" s="308"/>
    </row>
    <row r="33" spans="3:26" s="307" customFormat="1" ht="11.25">
      <c r="C33" s="317"/>
      <c r="D33" s="317"/>
      <c r="E33" s="317"/>
      <c r="F33" s="317"/>
      <c r="G33" s="317"/>
      <c r="H33" s="317"/>
      <c r="I33" s="317"/>
      <c r="J33" s="317"/>
      <c r="K33" s="317"/>
      <c r="L33" s="317"/>
      <c r="M33" s="304"/>
      <c r="N33" s="304"/>
      <c r="O33" s="304"/>
      <c r="P33" s="304"/>
      <c r="Q33" s="304"/>
      <c r="R33" s="304"/>
      <c r="S33" s="304"/>
      <c r="T33" s="304"/>
      <c r="U33" s="304"/>
      <c r="V33" s="304"/>
      <c r="W33" s="317"/>
      <c r="X33" s="315"/>
      <c r="Z33" s="308"/>
    </row>
    <row r="34" spans="1:26" s="321" customFormat="1" ht="11.25">
      <c r="A34" s="318"/>
      <c r="B34" s="318"/>
      <c r="C34" s="319"/>
      <c r="D34" s="319"/>
      <c r="E34" s="319"/>
      <c r="F34" s="319"/>
      <c r="G34" s="319"/>
      <c r="H34" s="319"/>
      <c r="I34" s="319"/>
      <c r="J34" s="319"/>
      <c r="K34" s="319"/>
      <c r="L34" s="319"/>
      <c r="M34" s="319"/>
      <c r="N34" s="319"/>
      <c r="O34" s="319"/>
      <c r="P34" s="319"/>
      <c r="Q34" s="319"/>
      <c r="R34" s="319"/>
      <c r="S34" s="319"/>
      <c r="T34" s="319"/>
      <c r="U34" s="319"/>
      <c r="V34" s="319"/>
      <c r="W34" s="319"/>
      <c r="X34" s="320"/>
      <c r="Z34" s="322"/>
    </row>
    <row r="35" spans="1:26" s="307" customFormat="1" ht="11.25">
      <c r="A35" s="318"/>
      <c r="B35" s="318"/>
      <c r="C35" s="319"/>
      <c r="D35" s="319"/>
      <c r="E35" s="319"/>
      <c r="F35" s="319"/>
      <c r="G35" s="319"/>
      <c r="H35" s="319"/>
      <c r="I35" s="319"/>
      <c r="J35" s="319"/>
      <c r="K35" s="319"/>
      <c r="L35" s="319"/>
      <c r="M35" s="319"/>
      <c r="N35" s="319"/>
      <c r="O35" s="319"/>
      <c r="P35" s="319"/>
      <c r="Q35" s="319"/>
      <c r="R35" s="319"/>
      <c r="S35" s="319"/>
      <c r="T35" s="319"/>
      <c r="U35" s="319"/>
      <c r="V35" s="319"/>
      <c r="W35" s="319"/>
      <c r="X35" s="320"/>
      <c r="Z35" s="308"/>
    </row>
    <row r="36" spans="1:26" s="307" customFormat="1" ht="11.25">
      <c r="A36" s="318"/>
      <c r="B36" s="318"/>
      <c r="C36" s="319"/>
      <c r="D36" s="319"/>
      <c r="E36" s="319"/>
      <c r="F36" s="319"/>
      <c r="G36" s="319"/>
      <c r="H36" s="319"/>
      <c r="I36" s="319"/>
      <c r="J36" s="319"/>
      <c r="K36" s="319"/>
      <c r="L36" s="319"/>
      <c r="M36" s="319"/>
      <c r="N36" s="319"/>
      <c r="O36" s="319"/>
      <c r="P36" s="319"/>
      <c r="Q36" s="319"/>
      <c r="R36" s="319"/>
      <c r="S36" s="319"/>
      <c r="T36" s="319"/>
      <c r="U36" s="319"/>
      <c r="V36" s="319"/>
      <c r="W36" s="319"/>
      <c r="X36" s="320"/>
      <c r="Z36" s="308"/>
    </row>
    <row r="37" spans="1:26" s="307" customFormat="1" ht="11.25">
      <c r="A37" s="318"/>
      <c r="B37" s="318"/>
      <c r="C37" s="319"/>
      <c r="D37" s="319"/>
      <c r="E37" s="319"/>
      <c r="F37" s="319"/>
      <c r="G37" s="319"/>
      <c r="H37" s="319"/>
      <c r="I37" s="319"/>
      <c r="J37" s="319"/>
      <c r="K37" s="319"/>
      <c r="L37" s="319"/>
      <c r="M37" s="319"/>
      <c r="N37" s="319"/>
      <c r="O37" s="319"/>
      <c r="P37" s="319"/>
      <c r="Q37" s="319"/>
      <c r="R37" s="319"/>
      <c r="S37" s="319"/>
      <c r="T37" s="319"/>
      <c r="U37" s="319"/>
      <c r="V37" s="319"/>
      <c r="W37" s="319"/>
      <c r="X37" s="320"/>
      <c r="Z37" s="308"/>
    </row>
    <row r="38" spans="1:26" s="307" customFormat="1" ht="11.25">
      <c r="A38" s="318"/>
      <c r="B38" s="318"/>
      <c r="C38" s="319"/>
      <c r="D38" s="319"/>
      <c r="E38" s="319"/>
      <c r="F38" s="319"/>
      <c r="G38" s="319"/>
      <c r="H38" s="319"/>
      <c r="I38" s="319"/>
      <c r="J38" s="319"/>
      <c r="K38" s="319"/>
      <c r="L38" s="319"/>
      <c r="M38" s="319"/>
      <c r="N38" s="319"/>
      <c r="O38" s="319"/>
      <c r="P38" s="319"/>
      <c r="Q38" s="319"/>
      <c r="R38" s="319"/>
      <c r="S38" s="319"/>
      <c r="T38" s="319"/>
      <c r="U38" s="319"/>
      <c r="V38" s="319"/>
      <c r="W38" s="319"/>
      <c r="X38" s="320"/>
      <c r="Z38" s="308"/>
    </row>
    <row r="39" spans="1:26" s="307" customFormat="1" ht="11.25">
      <c r="A39" s="318"/>
      <c r="B39" s="318"/>
      <c r="C39" s="319"/>
      <c r="D39" s="319"/>
      <c r="E39" s="319"/>
      <c r="F39" s="319"/>
      <c r="G39" s="319"/>
      <c r="H39" s="319"/>
      <c r="I39" s="319"/>
      <c r="J39" s="319"/>
      <c r="K39" s="319"/>
      <c r="L39" s="319"/>
      <c r="M39" s="319"/>
      <c r="N39" s="319"/>
      <c r="O39" s="319"/>
      <c r="P39" s="319"/>
      <c r="Q39" s="319"/>
      <c r="R39" s="319"/>
      <c r="S39" s="319"/>
      <c r="T39" s="319"/>
      <c r="U39" s="319"/>
      <c r="V39" s="319"/>
      <c r="W39" s="319"/>
      <c r="X39" s="320"/>
      <c r="Z39" s="308"/>
    </row>
    <row r="40" spans="1:26" s="307" customFormat="1" ht="13.5">
      <c r="A40" s="323"/>
      <c r="B40" s="511"/>
      <c r="C40" s="512"/>
      <c r="D40" s="512"/>
      <c r="E40" s="512"/>
      <c r="F40" s="512"/>
      <c r="G40" s="512"/>
      <c r="H40" s="512"/>
      <c r="I40" s="512"/>
      <c r="J40" s="512"/>
      <c r="K40" s="512"/>
      <c r="L40" s="512"/>
      <c r="M40" s="512"/>
      <c r="N40" s="324"/>
      <c r="O40" s="324"/>
      <c r="P40" s="324"/>
      <c r="Q40" s="324"/>
      <c r="R40" s="324"/>
      <c r="S40" s="324"/>
      <c r="T40" s="324"/>
      <c r="U40" s="324"/>
      <c r="V40" s="324"/>
      <c r="W40" s="324"/>
      <c r="X40" s="325"/>
      <c r="Z40" s="308"/>
    </row>
    <row r="41" spans="1:26" s="307" customFormat="1" ht="13.5">
      <c r="A41" s="323"/>
      <c r="B41" s="323"/>
      <c r="C41" s="324"/>
      <c r="D41" s="324"/>
      <c r="E41" s="324"/>
      <c r="F41" s="324"/>
      <c r="G41" s="324"/>
      <c r="H41" s="324"/>
      <c r="I41" s="324"/>
      <c r="J41" s="324"/>
      <c r="K41" s="324"/>
      <c r="L41" s="324"/>
      <c r="M41" s="324"/>
      <c r="N41" s="324"/>
      <c r="O41" s="324"/>
      <c r="P41" s="324"/>
      <c r="Q41" s="324"/>
      <c r="R41" s="324"/>
      <c r="S41" s="324"/>
      <c r="T41" s="324"/>
      <c r="U41" s="324"/>
      <c r="V41" s="324"/>
      <c r="W41" s="324"/>
      <c r="X41" s="325"/>
      <c r="Z41" s="308"/>
    </row>
    <row r="42" spans="1:26" s="307" customFormat="1" ht="13.5">
      <c r="A42" s="323"/>
      <c r="B42" s="323"/>
      <c r="C42" s="324"/>
      <c r="D42" s="324"/>
      <c r="E42" s="324"/>
      <c r="F42" s="324"/>
      <c r="G42" s="324"/>
      <c r="H42" s="324"/>
      <c r="I42" s="324"/>
      <c r="J42" s="324"/>
      <c r="K42" s="324"/>
      <c r="L42" s="324"/>
      <c r="M42" s="324"/>
      <c r="N42" s="324"/>
      <c r="O42" s="324"/>
      <c r="P42" s="324"/>
      <c r="Q42" s="324"/>
      <c r="R42" s="324"/>
      <c r="S42" s="324"/>
      <c r="T42" s="324"/>
      <c r="U42" s="324"/>
      <c r="V42" s="324"/>
      <c r="W42" s="324"/>
      <c r="X42" s="325"/>
      <c r="Z42" s="308"/>
    </row>
    <row r="43" spans="1:26" s="307" customFormat="1" ht="13.5">
      <c r="A43" s="323"/>
      <c r="B43" s="323"/>
      <c r="C43" s="324"/>
      <c r="D43" s="324"/>
      <c r="E43" s="324"/>
      <c r="F43" s="324"/>
      <c r="G43" s="324"/>
      <c r="H43" s="324"/>
      <c r="I43" s="324"/>
      <c r="J43" s="324"/>
      <c r="K43" s="324"/>
      <c r="L43" s="324"/>
      <c r="M43" s="324"/>
      <c r="N43" s="324"/>
      <c r="O43" s="324"/>
      <c r="P43" s="324"/>
      <c r="Q43" s="324"/>
      <c r="R43" s="324"/>
      <c r="S43" s="324"/>
      <c r="T43" s="324"/>
      <c r="U43" s="324"/>
      <c r="V43" s="324"/>
      <c r="W43" s="324"/>
      <c r="X43" s="325"/>
      <c r="Z43" s="308"/>
    </row>
    <row r="44" spans="1:26" s="307" customFormat="1" ht="13.5">
      <c r="A44" s="323"/>
      <c r="B44" s="323"/>
      <c r="C44" s="324"/>
      <c r="D44" s="324"/>
      <c r="E44" s="324"/>
      <c r="F44" s="324"/>
      <c r="G44" s="324"/>
      <c r="H44" s="324"/>
      <c r="I44" s="324"/>
      <c r="J44" s="324"/>
      <c r="K44" s="324"/>
      <c r="L44" s="324"/>
      <c r="M44" s="324"/>
      <c r="N44" s="324"/>
      <c r="O44" s="324"/>
      <c r="P44" s="324"/>
      <c r="Q44" s="324"/>
      <c r="R44" s="324"/>
      <c r="S44" s="324"/>
      <c r="T44" s="324"/>
      <c r="U44" s="324"/>
      <c r="V44" s="324"/>
      <c r="W44" s="324"/>
      <c r="X44" s="325"/>
      <c r="Z44" s="308"/>
    </row>
    <row r="45" spans="1:26" s="307" customFormat="1" ht="13.5">
      <c r="A45" s="323"/>
      <c r="B45" s="323"/>
      <c r="C45" s="324"/>
      <c r="D45" s="324"/>
      <c r="E45" s="324"/>
      <c r="F45" s="324"/>
      <c r="G45" s="324"/>
      <c r="H45" s="324"/>
      <c r="I45" s="324"/>
      <c r="J45" s="324"/>
      <c r="K45" s="324"/>
      <c r="L45" s="324"/>
      <c r="M45" s="324"/>
      <c r="N45" s="324"/>
      <c r="O45" s="324"/>
      <c r="P45" s="324"/>
      <c r="Q45" s="324"/>
      <c r="R45" s="324"/>
      <c r="S45" s="324"/>
      <c r="T45" s="324"/>
      <c r="U45" s="324"/>
      <c r="V45" s="324"/>
      <c r="W45" s="324"/>
      <c r="X45" s="325"/>
      <c r="Z45" s="308"/>
    </row>
    <row r="46" spans="1:26" s="307" customFormat="1" ht="13.5">
      <c r="A46" s="323"/>
      <c r="B46" s="323"/>
      <c r="C46" s="324"/>
      <c r="D46" s="324"/>
      <c r="E46" s="324"/>
      <c r="F46" s="324"/>
      <c r="G46" s="324"/>
      <c r="H46" s="324"/>
      <c r="I46" s="324"/>
      <c r="J46" s="324"/>
      <c r="K46" s="324"/>
      <c r="L46" s="324"/>
      <c r="M46" s="324"/>
      <c r="N46" s="324"/>
      <c r="O46" s="324"/>
      <c r="P46" s="324"/>
      <c r="Q46" s="324"/>
      <c r="R46" s="324"/>
      <c r="S46" s="324"/>
      <c r="T46" s="324"/>
      <c r="U46" s="324"/>
      <c r="V46" s="324"/>
      <c r="W46" s="324"/>
      <c r="X46" s="325"/>
      <c r="Z46" s="308"/>
    </row>
    <row r="47" spans="1:26" s="307" customFormat="1" ht="13.5">
      <c r="A47" s="323"/>
      <c r="B47" s="323"/>
      <c r="C47" s="324"/>
      <c r="D47" s="324"/>
      <c r="E47" s="324"/>
      <c r="F47" s="324"/>
      <c r="G47" s="324"/>
      <c r="H47" s="324"/>
      <c r="I47" s="324"/>
      <c r="J47" s="324"/>
      <c r="K47" s="324"/>
      <c r="L47" s="324"/>
      <c r="M47" s="324"/>
      <c r="N47" s="324"/>
      <c r="O47" s="324"/>
      <c r="P47" s="324"/>
      <c r="Q47" s="324"/>
      <c r="R47" s="324"/>
      <c r="S47" s="324"/>
      <c r="T47" s="324"/>
      <c r="U47" s="324"/>
      <c r="V47" s="324"/>
      <c r="W47" s="324"/>
      <c r="X47" s="325"/>
      <c r="Z47" s="308"/>
    </row>
    <row r="48" spans="1:26" s="307" customFormat="1" ht="13.5">
      <c r="A48" s="323"/>
      <c r="B48" s="323"/>
      <c r="C48" s="324"/>
      <c r="D48" s="324"/>
      <c r="E48" s="324"/>
      <c r="F48" s="324"/>
      <c r="G48" s="324"/>
      <c r="H48" s="324"/>
      <c r="I48" s="324"/>
      <c r="J48" s="324"/>
      <c r="K48" s="324"/>
      <c r="L48" s="324"/>
      <c r="M48" s="324"/>
      <c r="N48" s="324"/>
      <c r="O48" s="324"/>
      <c r="P48" s="324"/>
      <c r="Q48" s="324"/>
      <c r="R48" s="324"/>
      <c r="S48" s="324"/>
      <c r="T48" s="324"/>
      <c r="U48" s="324"/>
      <c r="V48" s="324"/>
      <c r="W48" s="324"/>
      <c r="X48" s="325"/>
      <c r="Z48" s="308"/>
    </row>
    <row r="49" spans="1:26" s="307" customFormat="1" ht="13.5">
      <c r="A49" s="323"/>
      <c r="B49" s="323"/>
      <c r="C49" s="324"/>
      <c r="D49" s="324"/>
      <c r="E49" s="324"/>
      <c r="F49" s="324"/>
      <c r="G49" s="324"/>
      <c r="H49" s="324"/>
      <c r="I49" s="324"/>
      <c r="J49" s="324"/>
      <c r="K49" s="324"/>
      <c r="L49" s="324"/>
      <c r="M49" s="324"/>
      <c r="N49" s="324"/>
      <c r="O49" s="324"/>
      <c r="P49" s="324"/>
      <c r="Q49" s="324"/>
      <c r="R49" s="324"/>
      <c r="S49" s="324"/>
      <c r="T49" s="324"/>
      <c r="U49" s="324"/>
      <c r="V49" s="324"/>
      <c r="W49" s="324"/>
      <c r="X49" s="325"/>
      <c r="Z49" s="308"/>
    </row>
    <row r="50" spans="1:26" s="307" customFormat="1" ht="13.5">
      <c r="A50" s="323"/>
      <c r="B50" s="323"/>
      <c r="C50" s="324"/>
      <c r="D50" s="324"/>
      <c r="E50" s="324"/>
      <c r="F50" s="324"/>
      <c r="G50" s="324"/>
      <c r="H50" s="324"/>
      <c r="I50" s="324"/>
      <c r="J50" s="324"/>
      <c r="K50" s="324"/>
      <c r="L50" s="324"/>
      <c r="M50" s="324"/>
      <c r="N50" s="324"/>
      <c r="O50" s="324"/>
      <c r="P50" s="324"/>
      <c r="Q50" s="324"/>
      <c r="R50" s="324"/>
      <c r="S50" s="324"/>
      <c r="T50" s="324"/>
      <c r="U50" s="324"/>
      <c r="V50" s="324"/>
      <c r="W50" s="324"/>
      <c r="X50" s="325"/>
      <c r="Z50" s="308"/>
    </row>
    <row r="51" spans="1:26" s="307" customFormat="1" ht="13.5">
      <c r="A51" s="323"/>
      <c r="B51" s="323"/>
      <c r="C51" s="324"/>
      <c r="D51" s="324"/>
      <c r="E51" s="324"/>
      <c r="F51" s="324"/>
      <c r="G51" s="324"/>
      <c r="H51" s="324"/>
      <c r="I51" s="324"/>
      <c r="J51" s="324"/>
      <c r="K51" s="324"/>
      <c r="L51" s="324"/>
      <c r="M51" s="324"/>
      <c r="N51" s="324"/>
      <c r="O51" s="324"/>
      <c r="P51" s="324"/>
      <c r="Q51" s="324"/>
      <c r="R51" s="324"/>
      <c r="S51" s="324"/>
      <c r="T51" s="324"/>
      <c r="U51" s="324"/>
      <c r="V51" s="324"/>
      <c r="W51" s="324"/>
      <c r="X51" s="325"/>
      <c r="Z51" s="308"/>
    </row>
    <row r="52" spans="1:26" s="307" customFormat="1" ht="13.5">
      <c r="A52" s="323"/>
      <c r="B52" s="323"/>
      <c r="C52" s="324"/>
      <c r="D52" s="324"/>
      <c r="E52" s="324"/>
      <c r="F52" s="324"/>
      <c r="G52" s="324"/>
      <c r="H52" s="324"/>
      <c r="I52" s="324"/>
      <c r="J52" s="324"/>
      <c r="K52" s="324"/>
      <c r="L52" s="324"/>
      <c r="M52" s="324"/>
      <c r="N52" s="324"/>
      <c r="O52" s="324"/>
      <c r="P52" s="324"/>
      <c r="Q52" s="324"/>
      <c r="R52" s="324"/>
      <c r="S52" s="324"/>
      <c r="T52" s="324"/>
      <c r="U52" s="324"/>
      <c r="V52" s="324"/>
      <c r="W52" s="324"/>
      <c r="X52" s="325"/>
      <c r="Z52" s="308"/>
    </row>
    <row r="53" spans="1:26" s="307" customFormat="1" ht="13.5">
      <c r="A53" s="323"/>
      <c r="B53" s="323"/>
      <c r="C53" s="324"/>
      <c r="D53" s="324"/>
      <c r="E53" s="324"/>
      <c r="F53" s="324"/>
      <c r="G53" s="324"/>
      <c r="H53" s="324"/>
      <c r="I53" s="324"/>
      <c r="J53" s="324"/>
      <c r="K53" s="324"/>
      <c r="L53" s="324"/>
      <c r="M53" s="324"/>
      <c r="N53" s="324"/>
      <c r="O53" s="324"/>
      <c r="P53" s="324"/>
      <c r="Q53" s="324"/>
      <c r="R53" s="324"/>
      <c r="S53" s="324"/>
      <c r="T53" s="324"/>
      <c r="U53" s="324"/>
      <c r="V53" s="324"/>
      <c r="W53" s="324"/>
      <c r="X53" s="325"/>
      <c r="Z53" s="308"/>
    </row>
    <row r="54" spans="1:26" s="307" customFormat="1" ht="13.5">
      <c r="A54" s="323"/>
      <c r="B54" s="323"/>
      <c r="C54" s="324"/>
      <c r="D54" s="324"/>
      <c r="E54" s="324"/>
      <c r="F54" s="324"/>
      <c r="G54" s="324"/>
      <c r="H54" s="324"/>
      <c r="I54" s="324"/>
      <c r="J54" s="324"/>
      <c r="K54" s="324"/>
      <c r="L54" s="324"/>
      <c r="M54" s="324"/>
      <c r="N54" s="324"/>
      <c r="O54" s="324"/>
      <c r="P54" s="324"/>
      <c r="Q54" s="324"/>
      <c r="R54" s="324"/>
      <c r="S54" s="324"/>
      <c r="T54" s="324"/>
      <c r="U54" s="324"/>
      <c r="V54" s="324"/>
      <c r="W54" s="324"/>
      <c r="X54" s="325"/>
      <c r="Z54" s="308"/>
    </row>
    <row r="55" spans="1:26" s="307" customFormat="1" ht="13.5">
      <c r="A55" s="323"/>
      <c r="B55" s="323"/>
      <c r="C55" s="324"/>
      <c r="D55" s="324"/>
      <c r="E55" s="324"/>
      <c r="F55" s="324"/>
      <c r="G55" s="324"/>
      <c r="H55" s="324"/>
      <c r="I55" s="324"/>
      <c r="J55" s="324"/>
      <c r="K55" s="324"/>
      <c r="L55" s="324"/>
      <c r="M55" s="324"/>
      <c r="N55" s="324"/>
      <c r="O55" s="324"/>
      <c r="P55" s="324"/>
      <c r="Q55" s="324"/>
      <c r="R55" s="324"/>
      <c r="S55" s="324"/>
      <c r="T55" s="324"/>
      <c r="U55" s="324"/>
      <c r="V55" s="324"/>
      <c r="W55" s="324"/>
      <c r="X55" s="325"/>
      <c r="Z55" s="308"/>
    </row>
    <row r="56" spans="1:26" s="307" customFormat="1" ht="13.5">
      <c r="A56" s="323"/>
      <c r="B56" s="323"/>
      <c r="C56" s="324"/>
      <c r="D56" s="324"/>
      <c r="E56" s="324"/>
      <c r="F56" s="324"/>
      <c r="G56" s="324"/>
      <c r="H56" s="324"/>
      <c r="I56" s="324"/>
      <c r="J56" s="324"/>
      <c r="K56" s="324"/>
      <c r="L56" s="324"/>
      <c r="M56" s="324"/>
      <c r="N56" s="324"/>
      <c r="O56" s="324"/>
      <c r="P56" s="324"/>
      <c r="Q56" s="324"/>
      <c r="R56" s="324"/>
      <c r="S56" s="324"/>
      <c r="T56" s="324"/>
      <c r="U56" s="324"/>
      <c r="V56" s="324"/>
      <c r="W56" s="324"/>
      <c r="X56" s="325"/>
      <c r="Z56" s="308"/>
    </row>
    <row r="57" spans="1:26" s="307" customFormat="1" ht="13.5">
      <c r="A57" s="323"/>
      <c r="B57" s="323"/>
      <c r="C57" s="324"/>
      <c r="D57" s="324"/>
      <c r="E57" s="324"/>
      <c r="F57" s="324"/>
      <c r="G57" s="324"/>
      <c r="H57" s="324"/>
      <c r="I57" s="324"/>
      <c r="J57" s="324"/>
      <c r="K57" s="324"/>
      <c r="L57" s="324"/>
      <c r="M57" s="324"/>
      <c r="N57" s="324"/>
      <c r="O57" s="324"/>
      <c r="P57" s="324"/>
      <c r="Q57" s="324"/>
      <c r="R57" s="324"/>
      <c r="S57" s="324"/>
      <c r="T57" s="324"/>
      <c r="U57" s="324"/>
      <c r="V57" s="324"/>
      <c r="W57" s="324"/>
      <c r="X57" s="325"/>
      <c r="Z57" s="308"/>
    </row>
    <row r="58" spans="1:26" s="307" customFormat="1" ht="13.5">
      <c r="A58" s="323"/>
      <c r="B58" s="323"/>
      <c r="C58" s="324"/>
      <c r="D58" s="324"/>
      <c r="E58" s="324"/>
      <c r="F58" s="324"/>
      <c r="G58" s="324"/>
      <c r="H58" s="324"/>
      <c r="I58" s="324"/>
      <c r="J58" s="324"/>
      <c r="K58" s="324"/>
      <c r="L58" s="324"/>
      <c r="M58" s="324"/>
      <c r="N58" s="324"/>
      <c r="O58" s="324"/>
      <c r="P58" s="324"/>
      <c r="Q58" s="324"/>
      <c r="R58" s="324"/>
      <c r="S58" s="324"/>
      <c r="T58" s="324"/>
      <c r="U58" s="324"/>
      <c r="V58" s="324"/>
      <c r="W58" s="324"/>
      <c r="X58" s="325"/>
      <c r="Z58" s="308"/>
    </row>
    <row r="59" spans="1:26" s="307" customFormat="1" ht="13.5">
      <c r="A59" s="323"/>
      <c r="B59" s="323"/>
      <c r="C59" s="324"/>
      <c r="D59" s="324"/>
      <c r="E59" s="324"/>
      <c r="F59" s="324"/>
      <c r="G59" s="324"/>
      <c r="H59" s="324"/>
      <c r="I59" s="324"/>
      <c r="J59" s="324"/>
      <c r="K59" s="324"/>
      <c r="L59" s="324"/>
      <c r="M59" s="324"/>
      <c r="N59" s="324"/>
      <c r="O59" s="324"/>
      <c r="P59" s="324"/>
      <c r="Q59" s="324"/>
      <c r="R59" s="324"/>
      <c r="S59" s="324"/>
      <c r="T59" s="324"/>
      <c r="U59" s="324"/>
      <c r="V59" s="324"/>
      <c r="W59" s="324"/>
      <c r="X59" s="325"/>
      <c r="Z59" s="308"/>
    </row>
    <row r="60" spans="1:26" s="307" customFormat="1" ht="13.5">
      <c r="A60" s="323"/>
      <c r="B60" s="323"/>
      <c r="C60" s="324"/>
      <c r="D60" s="324"/>
      <c r="E60" s="324"/>
      <c r="F60" s="324"/>
      <c r="G60" s="324"/>
      <c r="H60" s="324"/>
      <c r="I60" s="324"/>
      <c r="J60" s="324"/>
      <c r="K60" s="324"/>
      <c r="L60" s="324"/>
      <c r="M60" s="324"/>
      <c r="N60" s="324"/>
      <c r="O60" s="324"/>
      <c r="P60" s="324"/>
      <c r="Q60" s="324"/>
      <c r="R60" s="324"/>
      <c r="S60" s="324"/>
      <c r="T60" s="324"/>
      <c r="U60" s="324"/>
      <c r="V60" s="324"/>
      <c r="W60" s="324"/>
      <c r="X60" s="325"/>
      <c r="Z60" s="308"/>
    </row>
    <row r="61" spans="1:26" s="307" customFormat="1" ht="13.5">
      <c r="A61" s="323"/>
      <c r="B61" s="323"/>
      <c r="C61" s="324"/>
      <c r="D61" s="324"/>
      <c r="E61" s="324"/>
      <c r="F61" s="324"/>
      <c r="G61" s="324"/>
      <c r="H61" s="324"/>
      <c r="I61" s="324"/>
      <c r="J61" s="324"/>
      <c r="K61" s="324"/>
      <c r="L61" s="324"/>
      <c r="M61" s="324"/>
      <c r="N61" s="324"/>
      <c r="O61" s="324"/>
      <c r="P61" s="324"/>
      <c r="Q61" s="324"/>
      <c r="R61" s="324"/>
      <c r="S61" s="324"/>
      <c r="T61" s="324"/>
      <c r="U61" s="324"/>
      <c r="V61" s="324"/>
      <c r="W61" s="324"/>
      <c r="X61" s="325"/>
      <c r="Z61" s="308"/>
    </row>
    <row r="62" spans="1:26" s="307" customFormat="1" ht="13.5">
      <c r="A62" s="323"/>
      <c r="B62" s="323"/>
      <c r="C62" s="324"/>
      <c r="D62" s="324"/>
      <c r="E62" s="324"/>
      <c r="F62" s="324"/>
      <c r="G62" s="324"/>
      <c r="H62" s="324"/>
      <c r="I62" s="324"/>
      <c r="J62" s="324"/>
      <c r="K62" s="324"/>
      <c r="L62" s="324"/>
      <c r="M62" s="324"/>
      <c r="N62" s="324"/>
      <c r="O62" s="324"/>
      <c r="P62" s="324"/>
      <c r="Q62" s="324"/>
      <c r="R62" s="324"/>
      <c r="S62" s="324"/>
      <c r="T62" s="324"/>
      <c r="U62" s="324"/>
      <c r="V62" s="324"/>
      <c r="W62" s="324"/>
      <c r="X62" s="325"/>
      <c r="Z62" s="308"/>
    </row>
    <row r="63" spans="1:26" s="307" customFormat="1" ht="13.5">
      <c r="A63" s="323"/>
      <c r="B63" s="323"/>
      <c r="C63" s="324"/>
      <c r="D63" s="324"/>
      <c r="E63" s="324"/>
      <c r="F63" s="324"/>
      <c r="G63" s="324"/>
      <c r="H63" s="324"/>
      <c r="I63" s="324"/>
      <c r="J63" s="324"/>
      <c r="K63" s="324"/>
      <c r="L63" s="324"/>
      <c r="M63" s="324"/>
      <c r="N63" s="324"/>
      <c r="O63" s="324"/>
      <c r="P63" s="324"/>
      <c r="Q63" s="324"/>
      <c r="R63" s="324"/>
      <c r="S63" s="324"/>
      <c r="T63" s="324"/>
      <c r="U63" s="324"/>
      <c r="V63" s="324"/>
      <c r="W63" s="324"/>
      <c r="X63" s="325"/>
      <c r="Z63" s="308"/>
    </row>
    <row r="64" spans="1:26" s="307" customFormat="1" ht="13.5">
      <c r="A64" s="323"/>
      <c r="B64" s="323"/>
      <c r="C64" s="324"/>
      <c r="D64" s="324"/>
      <c r="E64" s="324"/>
      <c r="F64" s="324"/>
      <c r="G64" s="324"/>
      <c r="H64" s="324"/>
      <c r="I64" s="324"/>
      <c r="J64" s="324"/>
      <c r="K64" s="324"/>
      <c r="L64" s="324"/>
      <c r="M64" s="324"/>
      <c r="N64" s="324"/>
      <c r="O64" s="324"/>
      <c r="P64" s="324"/>
      <c r="Q64" s="324"/>
      <c r="R64" s="324"/>
      <c r="S64" s="324"/>
      <c r="T64" s="324"/>
      <c r="U64" s="324"/>
      <c r="V64" s="324"/>
      <c r="W64" s="324"/>
      <c r="X64" s="325"/>
      <c r="Z64" s="308"/>
    </row>
    <row r="65" spans="1:26" s="307" customFormat="1" ht="13.5">
      <c r="A65" s="323"/>
      <c r="B65" s="323"/>
      <c r="C65" s="324"/>
      <c r="D65" s="324"/>
      <c r="E65" s="324"/>
      <c r="F65" s="324"/>
      <c r="G65" s="324"/>
      <c r="H65" s="324"/>
      <c r="I65" s="324"/>
      <c r="J65" s="324"/>
      <c r="K65" s="324"/>
      <c r="L65" s="324"/>
      <c r="M65" s="324"/>
      <c r="N65" s="324"/>
      <c r="O65" s="324"/>
      <c r="P65" s="324"/>
      <c r="Q65" s="324"/>
      <c r="R65" s="324"/>
      <c r="S65" s="324"/>
      <c r="T65" s="324"/>
      <c r="U65" s="324"/>
      <c r="V65" s="324"/>
      <c r="W65" s="324"/>
      <c r="X65" s="325"/>
      <c r="Z65" s="308"/>
    </row>
    <row r="66" spans="1:26" s="307" customFormat="1" ht="13.5">
      <c r="A66" s="323"/>
      <c r="B66" s="323"/>
      <c r="C66" s="324"/>
      <c r="D66" s="324"/>
      <c r="E66" s="324"/>
      <c r="F66" s="324"/>
      <c r="G66" s="324"/>
      <c r="H66" s="324"/>
      <c r="I66" s="324"/>
      <c r="J66" s="324"/>
      <c r="K66" s="324"/>
      <c r="L66" s="324"/>
      <c r="M66" s="324"/>
      <c r="N66" s="324"/>
      <c r="O66" s="324"/>
      <c r="P66" s="324"/>
      <c r="Q66" s="324"/>
      <c r="R66" s="324"/>
      <c r="S66" s="324"/>
      <c r="T66" s="324"/>
      <c r="U66" s="324"/>
      <c r="V66" s="324"/>
      <c r="W66" s="324"/>
      <c r="X66" s="325"/>
      <c r="Z66" s="308"/>
    </row>
    <row r="67" spans="1:26" s="307" customFormat="1" ht="13.5">
      <c r="A67" s="323"/>
      <c r="B67" s="323"/>
      <c r="C67" s="324"/>
      <c r="D67" s="324"/>
      <c r="E67" s="324"/>
      <c r="F67" s="324"/>
      <c r="G67" s="324"/>
      <c r="H67" s="324"/>
      <c r="I67" s="324"/>
      <c r="J67" s="324"/>
      <c r="K67" s="324"/>
      <c r="L67" s="324"/>
      <c r="M67" s="324"/>
      <c r="N67" s="324"/>
      <c r="O67" s="324"/>
      <c r="P67" s="324"/>
      <c r="Q67" s="324"/>
      <c r="R67" s="324"/>
      <c r="S67" s="324"/>
      <c r="T67" s="324"/>
      <c r="U67" s="324"/>
      <c r="V67" s="324"/>
      <c r="W67" s="324"/>
      <c r="X67" s="325"/>
      <c r="Z67" s="308"/>
    </row>
    <row r="68" spans="1:26" s="307" customFormat="1" ht="13.5">
      <c r="A68" s="323"/>
      <c r="B68" s="323"/>
      <c r="C68" s="324"/>
      <c r="D68" s="324"/>
      <c r="E68" s="324"/>
      <c r="F68" s="324"/>
      <c r="G68" s="324"/>
      <c r="H68" s="324"/>
      <c r="I68" s="324"/>
      <c r="J68" s="324"/>
      <c r="K68" s="324"/>
      <c r="L68" s="324"/>
      <c r="M68" s="324"/>
      <c r="N68" s="324"/>
      <c r="O68" s="324"/>
      <c r="P68" s="324"/>
      <c r="Q68" s="324"/>
      <c r="R68" s="324"/>
      <c r="S68" s="324"/>
      <c r="T68" s="324"/>
      <c r="U68" s="324"/>
      <c r="V68" s="324"/>
      <c r="W68" s="324"/>
      <c r="X68" s="325"/>
      <c r="Z68" s="308"/>
    </row>
    <row r="69" spans="1:26" s="307" customFormat="1" ht="13.5">
      <c r="A69" s="323"/>
      <c r="B69" s="323"/>
      <c r="C69" s="324"/>
      <c r="D69" s="324"/>
      <c r="E69" s="324"/>
      <c r="F69" s="324"/>
      <c r="G69" s="324"/>
      <c r="H69" s="324"/>
      <c r="I69" s="324"/>
      <c r="J69" s="324"/>
      <c r="K69" s="324"/>
      <c r="L69" s="324"/>
      <c r="M69" s="324"/>
      <c r="N69" s="324"/>
      <c r="O69" s="324"/>
      <c r="P69" s="324"/>
      <c r="Q69" s="324"/>
      <c r="R69" s="324"/>
      <c r="S69" s="324"/>
      <c r="T69" s="324"/>
      <c r="U69" s="324"/>
      <c r="V69" s="324"/>
      <c r="W69" s="324"/>
      <c r="X69" s="325"/>
      <c r="Z69" s="308"/>
    </row>
    <row r="70" spans="1:26" s="307" customFormat="1" ht="13.5">
      <c r="A70" s="323"/>
      <c r="B70" s="323"/>
      <c r="C70" s="324"/>
      <c r="D70" s="324"/>
      <c r="E70" s="324"/>
      <c r="F70" s="324"/>
      <c r="G70" s="324"/>
      <c r="H70" s="324"/>
      <c r="I70" s="324"/>
      <c r="J70" s="324"/>
      <c r="K70" s="324"/>
      <c r="L70" s="324"/>
      <c r="M70" s="324"/>
      <c r="N70" s="324"/>
      <c r="O70" s="324"/>
      <c r="P70" s="324"/>
      <c r="Q70" s="324"/>
      <c r="R70" s="324"/>
      <c r="S70" s="324"/>
      <c r="T70" s="324"/>
      <c r="U70" s="324"/>
      <c r="V70" s="324"/>
      <c r="W70" s="324"/>
      <c r="X70" s="325"/>
      <c r="Z70" s="308"/>
    </row>
    <row r="71" spans="1:26" s="307" customFormat="1" ht="13.5">
      <c r="A71" s="323"/>
      <c r="B71" s="323"/>
      <c r="C71" s="324"/>
      <c r="D71" s="324"/>
      <c r="E71" s="324"/>
      <c r="F71" s="324"/>
      <c r="G71" s="324"/>
      <c r="H71" s="324"/>
      <c r="I71" s="324"/>
      <c r="J71" s="324"/>
      <c r="K71" s="324"/>
      <c r="L71" s="324"/>
      <c r="M71" s="324"/>
      <c r="N71" s="324"/>
      <c r="O71" s="324"/>
      <c r="P71" s="324"/>
      <c r="Q71" s="324"/>
      <c r="R71" s="324"/>
      <c r="S71" s="324"/>
      <c r="T71" s="324"/>
      <c r="U71" s="324"/>
      <c r="V71" s="324"/>
      <c r="W71" s="324"/>
      <c r="X71" s="325"/>
      <c r="Z71" s="308"/>
    </row>
    <row r="72" spans="1:26" s="307" customFormat="1" ht="13.5">
      <c r="A72" s="323"/>
      <c r="B72" s="323"/>
      <c r="C72" s="324"/>
      <c r="D72" s="324"/>
      <c r="E72" s="324"/>
      <c r="F72" s="324"/>
      <c r="G72" s="324"/>
      <c r="H72" s="324"/>
      <c r="I72" s="324"/>
      <c r="J72" s="324"/>
      <c r="K72" s="324"/>
      <c r="L72" s="324"/>
      <c r="M72" s="324"/>
      <c r="N72" s="324"/>
      <c r="O72" s="324"/>
      <c r="P72" s="324"/>
      <c r="Q72" s="324"/>
      <c r="R72" s="324"/>
      <c r="S72" s="324"/>
      <c r="T72" s="324"/>
      <c r="U72" s="324"/>
      <c r="V72" s="324"/>
      <c r="W72" s="324"/>
      <c r="X72" s="325"/>
      <c r="Z72" s="308"/>
    </row>
    <row r="73" spans="1:26" s="307" customFormat="1" ht="13.5">
      <c r="A73" s="323"/>
      <c r="B73" s="323"/>
      <c r="C73" s="324"/>
      <c r="D73" s="324"/>
      <c r="E73" s="324"/>
      <c r="F73" s="324"/>
      <c r="G73" s="324"/>
      <c r="H73" s="324"/>
      <c r="I73" s="324"/>
      <c r="J73" s="324"/>
      <c r="K73" s="324"/>
      <c r="L73" s="324"/>
      <c r="M73" s="324"/>
      <c r="N73" s="324"/>
      <c r="O73" s="324"/>
      <c r="P73" s="324"/>
      <c r="Q73" s="324"/>
      <c r="R73" s="324"/>
      <c r="S73" s="324"/>
      <c r="T73" s="324"/>
      <c r="U73" s="324"/>
      <c r="V73" s="324"/>
      <c r="W73" s="324"/>
      <c r="X73" s="325"/>
      <c r="Z73" s="308"/>
    </row>
    <row r="74" spans="1:26" s="307" customFormat="1" ht="13.5">
      <c r="A74" s="323"/>
      <c r="B74" s="323"/>
      <c r="C74" s="324"/>
      <c r="D74" s="324"/>
      <c r="E74" s="324"/>
      <c r="F74" s="324"/>
      <c r="G74" s="324"/>
      <c r="H74" s="324"/>
      <c r="I74" s="324"/>
      <c r="J74" s="324"/>
      <c r="K74" s="324"/>
      <c r="L74" s="324"/>
      <c r="M74" s="324"/>
      <c r="N74" s="324"/>
      <c r="O74" s="324"/>
      <c r="P74" s="324"/>
      <c r="Q74" s="324"/>
      <c r="R74" s="324"/>
      <c r="S74" s="324"/>
      <c r="T74" s="324"/>
      <c r="U74" s="324"/>
      <c r="V74" s="324"/>
      <c r="W74" s="324"/>
      <c r="X74" s="325"/>
      <c r="Z74" s="308"/>
    </row>
    <row r="75" spans="1:26" s="307" customFormat="1" ht="13.5">
      <c r="A75" s="323"/>
      <c r="B75" s="323"/>
      <c r="C75" s="324"/>
      <c r="D75" s="324"/>
      <c r="E75" s="324"/>
      <c r="F75" s="324"/>
      <c r="G75" s="324"/>
      <c r="H75" s="324"/>
      <c r="I75" s="324"/>
      <c r="J75" s="324"/>
      <c r="K75" s="324"/>
      <c r="L75" s="324"/>
      <c r="M75" s="324"/>
      <c r="N75" s="324"/>
      <c r="O75" s="324"/>
      <c r="P75" s="324"/>
      <c r="Q75" s="324"/>
      <c r="R75" s="324"/>
      <c r="S75" s="324"/>
      <c r="T75" s="324"/>
      <c r="U75" s="324"/>
      <c r="V75" s="324"/>
      <c r="W75" s="324"/>
      <c r="X75" s="325"/>
      <c r="Z75" s="308"/>
    </row>
    <row r="76" spans="1:26" s="307" customFormat="1" ht="13.5">
      <c r="A76" s="323"/>
      <c r="B76" s="323"/>
      <c r="C76" s="324"/>
      <c r="D76" s="324"/>
      <c r="E76" s="324"/>
      <c r="F76" s="324"/>
      <c r="G76" s="324"/>
      <c r="H76" s="324"/>
      <c r="I76" s="324"/>
      <c r="J76" s="324"/>
      <c r="K76" s="324"/>
      <c r="L76" s="324"/>
      <c r="M76" s="324"/>
      <c r="N76" s="324"/>
      <c r="O76" s="324"/>
      <c r="P76" s="324"/>
      <c r="Q76" s="324"/>
      <c r="R76" s="324"/>
      <c r="S76" s="324"/>
      <c r="T76" s="324"/>
      <c r="U76" s="324"/>
      <c r="V76" s="324"/>
      <c r="W76" s="324"/>
      <c r="X76" s="325"/>
      <c r="Z76" s="308"/>
    </row>
    <row r="77" spans="1:26" s="307" customFormat="1" ht="13.5">
      <c r="A77" s="323"/>
      <c r="B77" s="323"/>
      <c r="C77" s="324"/>
      <c r="D77" s="324"/>
      <c r="E77" s="324"/>
      <c r="F77" s="324"/>
      <c r="G77" s="324"/>
      <c r="H77" s="324"/>
      <c r="I77" s="324"/>
      <c r="J77" s="324"/>
      <c r="K77" s="324"/>
      <c r="L77" s="324"/>
      <c r="M77" s="324"/>
      <c r="N77" s="324"/>
      <c r="O77" s="324"/>
      <c r="P77" s="324"/>
      <c r="Q77" s="324"/>
      <c r="R77" s="324"/>
      <c r="S77" s="324"/>
      <c r="T77" s="324"/>
      <c r="U77" s="324"/>
      <c r="V77" s="324"/>
      <c r="W77" s="324"/>
      <c r="X77" s="325"/>
      <c r="Z77" s="308"/>
    </row>
    <row r="78" spans="1:26" s="307" customFormat="1" ht="13.5">
      <c r="A78" s="323"/>
      <c r="B78" s="323"/>
      <c r="C78" s="324"/>
      <c r="D78" s="324"/>
      <c r="E78" s="324"/>
      <c r="F78" s="324"/>
      <c r="G78" s="324"/>
      <c r="H78" s="324"/>
      <c r="I78" s="324"/>
      <c r="J78" s="324"/>
      <c r="K78" s="324"/>
      <c r="L78" s="324"/>
      <c r="M78" s="324"/>
      <c r="N78" s="324"/>
      <c r="O78" s="324"/>
      <c r="P78" s="324"/>
      <c r="Q78" s="324"/>
      <c r="R78" s="324"/>
      <c r="S78" s="324"/>
      <c r="T78" s="324"/>
      <c r="U78" s="324"/>
      <c r="V78" s="324"/>
      <c r="W78" s="324"/>
      <c r="X78" s="325"/>
      <c r="Z78" s="308"/>
    </row>
    <row r="79" spans="1:26" s="307" customFormat="1" ht="13.5">
      <c r="A79" s="323"/>
      <c r="B79" s="323"/>
      <c r="C79" s="324"/>
      <c r="D79" s="324"/>
      <c r="E79" s="324"/>
      <c r="F79" s="324"/>
      <c r="G79" s="324"/>
      <c r="H79" s="324"/>
      <c r="I79" s="324"/>
      <c r="J79" s="324"/>
      <c r="K79" s="324"/>
      <c r="L79" s="324"/>
      <c r="M79" s="324"/>
      <c r="N79" s="324"/>
      <c r="O79" s="324"/>
      <c r="P79" s="324"/>
      <c r="Q79" s="324"/>
      <c r="R79" s="324"/>
      <c r="S79" s="324"/>
      <c r="T79" s="324"/>
      <c r="U79" s="324"/>
      <c r="V79" s="324"/>
      <c r="W79" s="324"/>
      <c r="X79" s="325"/>
      <c r="Z79" s="308"/>
    </row>
    <row r="80" spans="1:26" s="307" customFormat="1" ht="13.5">
      <c r="A80" s="323"/>
      <c r="B80" s="323"/>
      <c r="C80" s="324"/>
      <c r="D80" s="324"/>
      <c r="E80" s="324"/>
      <c r="F80" s="324"/>
      <c r="G80" s="324"/>
      <c r="H80" s="324"/>
      <c r="I80" s="324"/>
      <c r="J80" s="324"/>
      <c r="K80" s="324"/>
      <c r="L80" s="324"/>
      <c r="M80" s="324"/>
      <c r="N80" s="324"/>
      <c r="O80" s="324"/>
      <c r="P80" s="324"/>
      <c r="Q80" s="324"/>
      <c r="R80" s="324"/>
      <c r="S80" s="324"/>
      <c r="T80" s="324"/>
      <c r="U80" s="324"/>
      <c r="V80" s="324"/>
      <c r="W80" s="324"/>
      <c r="X80" s="325"/>
      <c r="Z80" s="308"/>
    </row>
    <row r="81" spans="1:26" s="307" customFormat="1" ht="13.5">
      <c r="A81" s="323"/>
      <c r="B81" s="323"/>
      <c r="C81" s="324"/>
      <c r="D81" s="324"/>
      <c r="E81" s="324"/>
      <c r="F81" s="324"/>
      <c r="G81" s="324"/>
      <c r="H81" s="324"/>
      <c r="I81" s="324"/>
      <c r="J81" s="324"/>
      <c r="K81" s="324"/>
      <c r="L81" s="324"/>
      <c r="M81" s="324"/>
      <c r="N81" s="324"/>
      <c r="O81" s="324"/>
      <c r="P81" s="324"/>
      <c r="Q81" s="324"/>
      <c r="R81" s="324"/>
      <c r="S81" s="324"/>
      <c r="T81" s="324"/>
      <c r="U81" s="324"/>
      <c r="V81" s="324"/>
      <c r="W81" s="324"/>
      <c r="X81" s="325"/>
      <c r="Z81" s="308"/>
    </row>
    <row r="82" spans="1:26" s="307" customFormat="1" ht="13.5">
      <c r="A82" s="323"/>
      <c r="B82" s="323"/>
      <c r="C82" s="324"/>
      <c r="D82" s="324"/>
      <c r="E82" s="324"/>
      <c r="F82" s="324"/>
      <c r="G82" s="324"/>
      <c r="H82" s="324"/>
      <c r="I82" s="324"/>
      <c r="J82" s="324"/>
      <c r="K82" s="324"/>
      <c r="L82" s="324"/>
      <c r="M82" s="324"/>
      <c r="N82" s="324"/>
      <c r="O82" s="324"/>
      <c r="P82" s="324"/>
      <c r="Q82" s="324"/>
      <c r="R82" s="324"/>
      <c r="S82" s="324"/>
      <c r="T82" s="324"/>
      <c r="U82" s="324"/>
      <c r="V82" s="324"/>
      <c r="W82" s="324"/>
      <c r="X82" s="325"/>
      <c r="Z82" s="308"/>
    </row>
    <row r="83" spans="1:26" s="307" customFormat="1" ht="13.5">
      <c r="A83" s="323"/>
      <c r="B83" s="323"/>
      <c r="C83" s="324"/>
      <c r="D83" s="324"/>
      <c r="E83" s="324"/>
      <c r="F83" s="324"/>
      <c r="G83" s="324"/>
      <c r="H83" s="324"/>
      <c r="I83" s="324"/>
      <c r="J83" s="324"/>
      <c r="K83" s="324"/>
      <c r="L83" s="324"/>
      <c r="M83" s="324"/>
      <c r="N83" s="324"/>
      <c r="O83" s="324"/>
      <c r="P83" s="324"/>
      <c r="Q83" s="324"/>
      <c r="R83" s="324"/>
      <c r="S83" s="324"/>
      <c r="T83" s="324"/>
      <c r="U83" s="324"/>
      <c r="V83" s="324"/>
      <c r="W83" s="324"/>
      <c r="X83" s="325"/>
      <c r="Z83" s="308"/>
    </row>
    <row r="84" spans="1:26" s="307" customFormat="1" ht="13.5">
      <c r="A84" s="323"/>
      <c r="B84" s="323"/>
      <c r="C84" s="324"/>
      <c r="D84" s="324"/>
      <c r="E84" s="324"/>
      <c r="F84" s="324"/>
      <c r="G84" s="324"/>
      <c r="H84" s="324"/>
      <c r="I84" s="324"/>
      <c r="J84" s="324"/>
      <c r="K84" s="324"/>
      <c r="L84" s="324"/>
      <c r="M84" s="324"/>
      <c r="N84" s="324"/>
      <c r="O84" s="324"/>
      <c r="P84" s="324"/>
      <c r="Q84" s="324"/>
      <c r="R84" s="324"/>
      <c r="S84" s="324"/>
      <c r="T84" s="324"/>
      <c r="U84" s="324"/>
      <c r="V84" s="324"/>
      <c r="W84" s="324"/>
      <c r="X84" s="325"/>
      <c r="Z84" s="308"/>
    </row>
    <row r="85" spans="1:26" s="307" customFormat="1" ht="13.5">
      <c r="A85" s="323"/>
      <c r="B85" s="323"/>
      <c r="C85" s="324"/>
      <c r="D85" s="324"/>
      <c r="E85" s="324"/>
      <c r="F85" s="324"/>
      <c r="G85" s="324"/>
      <c r="H85" s="324"/>
      <c r="I85" s="324"/>
      <c r="J85" s="324"/>
      <c r="K85" s="324"/>
      <c r="L85" s="324"/>
      <c r="M85" s="324"/>
      <c r="N85" s="324"/>
      <c r="O85" s="324"/>
      <c r="P85" s="324"/>
      <c r="Q85" s="324"/>
      <c r="R85" s="324"/>
      <c r="S85" s="324"/>
      <c r="T85" s="324"/>
      <c r="U85" s="324"/>
      <c r="V85" s="324"/>
      <c r="W85" s="324"/>
      <c r="X85" s="325"/>
      <c r="Z85" s="308"/>
    </row>
    <row r="86" spans="1:26" s="307" customFormat="1" ht="13.5">
      <c r="A86" s="323"/>
      <c r="B86" s="323"/>
      <c r="C86" s="324"/>
      <c r="D86" s="324"/>
      <c r="E86" s="324"/>
      <c r="F86" s="324"/>
      <c r="G86" s="324"/>
      <c r="H86" s="324"/>
      <c r="I86" s="324"/>
      <c r="J86" s="324"/>
      <c r="K86" s="324"/>
      <c r="L86" s="324"/>
      <c r="M86" s="324"/>
      <c r="N86" s="324"/>
      <c r="O86" s="324"/>
      <c r="P86" s="324"/>
      <c r="Q86" s="324"/>
      <c r="R86" s="324"/>
      <c r="S86" s="324"/>
      <c r="T86" s="324"/>
      <c r="U86" s="324"/>
      <c r="V86" s="324"/>
      <c r="W86" s="324"/>
      <c r="X86" s="325"/>
      <c r="Z86" s="308"/>
    </row>
    <row r="87" spans="1:26" s="307" customFormat="1" ht="13.5">
      <c r="A87" s="323"/>
      <c r="B87" s="323"/>
      <c r="C87" s="324"/>
      <c r="D87" s="324"/>
      <c r="E87" s="324"/>
      <c r="F87" s="324"/>
      <c r="G87" s="324"/>
      <c r="H87" s="324"/>
      <c r="I87" s="324"/>
      <c r="J87" s="324"/>
      <c r="K87" s="324"/>
      <c r="L87" s="324"/>
      <c r="M87" s="324"/>
      <c r="N87" s="324"/>
      <c r="O87" s="324"/>
      <c r="P87" s="324"/>
      <c r="Q87" s="324"/>
      <c r="R87" s="324"/>
      <c r="S87" s="324"/>
      <c r="T87" s="324"/>
      <c r="U87" s="324"/>
      <c r="V87" s="324"/>
      <c r="W87" s="324"/>
      <c r="X87" s="325"/>
      <c r="Z87" s="308"/>
    </row>
    <row r="88" spans="1:26" s="307" customFormat="1" ht="13.5">
      <c r="A88" s="323"/>
      <c r="B88" s="323"/>
      <c r="C88" s="324"/>
      <c r="D88" s="324"/>
      <c r="E88" s="324"/>
      <c r="F88" s="324"/>
      <c r="G88" s="324"/>
      <c r="H88" s="324"/>
      <c r="I88" s="324"/>
      <c r="J88" s="324"/>
      <c r="K88" s="324"/>
      <c r="L88" s="324"/>
      <c r="M88" s="324"/>
      <c r="N88" s="324"/>
      <c r="O88" s="324"/>
      <c r="P88" s="324"/>
      <c r="Q88" s="324"/>
      <c r="R88" s="324"/>
      <c r="S88" s="324"/>
      <c r="T88" s="324"/>
      <c r="U88" s="324"/>
      <c r="V88" s="324"/>
      <c r="W88" s="324"/>
      <c r="X88" s="325"/>
      <c r="Z88" s="308"/>
    </row>
  </sheetData>
  <sheetProtection/>
  <mergeCells count="16">
    <mergeCell ref="X3:X5"/>
    <mergeCell ref="A3:B5"/>
    <mergeCell ref="C3:C5"/>
    <mergeCell ref="D3:L3"/>
    <mergeCell ref="M3:M5"/>
    <mergeCell ref="D4:F4"/>
    <mergeCell ref="G4:I4"/>
    <mergeCell ref="J4:L4"/>
    <mergeCell ref="S4:S5"/>
    <mergeCell ref="W3:W5"/>
    <mergeCell ref="V3:V5"/>
    <mergeCell ref="N4:N5"/>
    <mergeCell ref="Q4:Q5"/>
    <mergeCell ref="N3:U3"/>
    <mergeCell ref="O4:O5"/>
    <mergeCell ref="R4:R5"/>
  </mergeCells>
  <conditionalFormatting sqref="X1:X30 W1:W5 V3:V5 C1:C2 A34:B39 A1:B31 A32 T4:T5 D1:P5 Q4:Q5 Q1:V2 C31:X39 A40:X65518">
    <cfRule type="cellIs" priority="11" dxfId="0" operator="equal" stopIfTrue="1">
      <formula>"X"</formula>
    </cfRule>
    <cfRule type="cellIs" priority="12" dxfId="99" operator="equal" stopIfTrue="1">
      <formula>0</formula>
    </cfRule>
  </conditionalFormatting>
  <conditionalFormatting sqref="S4:S5 U4:U5 C3:C5">
    <cfRule type="cellIs" priority="13" dxfId="0" operator="equal" stopIfTrue="1">
      <formula>"X"</formula>
    </cfRule>
    <cfRule type="cellIs" priority="14" dxfId="100" operator="equal" stopIfTrue="1">
      <formula>0</formula>
    </cfRule>
  </conditionalFormatting>
  <conditionalFormatting sqref="R4">
    <cfRule type="cellIs" priority="1" dxfId="0" operator="equal" stopIfTrue="1">
      <formula>"X"</formula>
    </cfRule>
    <cfRule type="cellIs" priority="2" dxfId="99" operator="equal" stopIfTrue="1">
      <formula>0</formula>
    </cfRule>
  </conditionalFormatting>
  <printOptions/>
  <pageMargins left="0.5905511811023623" right="0.5905511811023623" top="0.7874015748031497" bottom="0.7874015748031497" header="0.5118110236220472" footer="0.5118110236220472"/>
  <pageSetup horizontalDpi="600" verticalDpi="600" orientation="portrait" pageOrder="overThenDown" paperSize="9" r:id="rId2"/>
  <drawing r:id="rId1"/>
</worksheet>
</file>

<file path=xl/worksheets/sheet20.xml><?xml version="1.0" encoding="utf-8"?>
<worksheet xmlns="http://schemas.openxmlformats.org/spreadsheetml/2006/main" xmlns:r="http://schemas.openxmlformats.org/officeDocument/2006/relationships">
  <sheetPr>
    <tabColor indexed="57"/>
  </sheetPr>
  <dimension ref="A1:S19"/>
  <sheetViews>
    <sheetView zoomScale="80" zoomScaleNormal="80" zoomScalePageLayoutView="0" workbookViewId="0" topLeftCell="A1">
      <selection activeCell="U6" sqref="U6"/>
    </sheetView>
  </sheetViews>
  <sheetFormatPr defaultColWidth="9.00390625" defaultRowHeight="12.75" customHeight="1"/>
  <cols>
    <col min="1" max="1" width="3.125" style="10" customWidth="1"/>
    <col min="2" max="2" width="2.75390625" style="10" customWidth="1"/>
    <col min="3" max="3" width="3.625" style="10" customWidth="1"/>
    <col min="4" max="4" width="2.625" style="10" customWidth="1"/>
    <col min="5" max="5" width="7.375" style="10" customWidth="1"/>
    <col min="6" max="6" width="6.375" style="11" bestFit="1" customWidth="1"/>
    <col min="7" max="7" width="7.125" style="11" customWidth="1"/>
    <col min="8" max="9" width="2.125" style="11" customWidth="1"/>
    <col min="10" max="10" width="6.625" style="10" customWidth="1"/>
    <col min="11" max="11" width="2.125" style="10" customWidth="1"/>
    <col min="12" max="12" width="9.50390625" style="10" bestFit="1" customWidth="1"/>
    <col min="13" max="13" width="7.125" style="11" customWidth="1"/>
    <col min="14" max="14" width="3.625" style="11" customWidth="1"/>
    <col min="15" max="15" width="8.125" style="10" customWidth="1"/>
    <col min="16" max="16" width="10.00390625" style="10" bestFit="1" customWidth="1"/>
    <col min="17" max="17" width="7.125" style="11" customWidth="1"/>
    <col min="18" max="18" width="9.50390625" style="10" bestFit="1" customWidth="1"/>
    <col min="19" max="19" width="3.50390625" style="10" customWidth="1"/>
    <col min="20" max="20" width="7.50390625" style="10" customWidth="1"/>
    <col min="21" max="21" width="2.375" style="10" customWidth="1"/>
    <col min="22" max="22" width="1.00390625" style="10" customWidth="1"/>
    <col min="23" max="23" width="7.375" style="10" customWidth="1"/>
    <col min="24" max="24" width="7.625" style="10" customWidth="1"/>
    <col min="25" max="26" width="6.125" style="10" customWidth="1"/>
    <col min="27" max="27" width="3.875" style="10" customWidth="1"/>
    <col min="28" max="28" width="9.75390625" style="10" customWidth="1"/>
    <col min="29" max="30" width="6.125" style="10" customWidth="1"/>
    <col min="31" max="31" width="7.25390625" style="10" customWidth="1"/>
    <col min="32" max="32" width="7.375" style="10" customWidth="1"/>
    <col min="33" max="34" width="6.125" style="10" customWidth="1"/>
    <col min="35" max="16384" width="9.00390625" style="10" customWidth="1"/>
  </cols>
  <sheetData>
    <row r="1" spans="1:18" s="206" customFormat="1" ht="12.75" customHeight="1">
      <c r="A1" s="219" t="s">
        <v>56</v>
      </c>
      <c r="B1" s="413"/>
      <c r="C1" s="413"/>
      <c r="G1" s="207"/>
      <c r="H1" s="207"/>
      <c r="I1" s="207"/>
      <c r="J1" s="414"/>
      <c r="K1" s="414"/>
      <c r="O1" s="207"/>
      <c r="Q1" s="207"/>
      <c r="R1" s="207"/>
    </row>
    <row r="2" spans="1:18" ht="11.25" customHeight="1">
      <c r="A2" s="18"/>
      <c r="B2" s="18"/>
      <c r="C2" s="18"/>
      <c r="F2" s="10"/>
      <c r="J2" s="11"/>
      <c r="K2" s="11"/>
      <c r="M2" s="10"/>
      <c r="N2" s="10"/>
      <c r="O2" s="11"/>
      <c r="R2" s="11"/>
    </row>
    <row r="3" spans="1:19" s="5" customFormat="1" ht="13.5" customHeight="1">
      <c r="A3" s="184" t="s">
        <v>248</v>
      </c>
      <c r="Q3" s="7"/>
      <c r="R3" s="7"/>
      <c r="S3" s="7"/>
    </row>
    <row r="4" spans="1:16" s="5" customFormat="1" ht="12.75" customHeight="1">
      <c r="A4" s="886" t="s">
        <v>127</v>
      </c>
      <c r="B4" s="886"/>
      <c r="C4" s="886"/>
      <c r="D4" s="887"/>
      <c r="E4" s="890" t="s">
        <v>184</v>
      </c>
      <c r="F4" s="887"/>
      <c r="G4" s="858" t="s">
        <v>79</v>
      </c>
      <c r="H4" s="858"/>
      <c r="I4" s="858"/>
      <c r="J4" s="858"/>
      <c r="K4" s="858"/>
      <c r="L4" s="858"/>
      <c r="M4" s="858" t="s">
        <v>129</v>
      </c>
      <c r="N4" s="858"/>
      <c r="O4" s="858"/>
      <c r="P4" s="892"/>
    </row>
    <row r="5" spans="1:16" s="5" customFormat="1" ht="27" customHeight="1">
      <c r="A5" s="888"/>
      <c r="B5" s="888"/>
      <c r="C5" s="888"/>
      <c r="D5" s="889"/>
      <c r="E5" s="891"/>
      <c r="F5" s="889"/>
      <c r="G5" s="892" t="s">
        <v>9</v>
      </c>
      <c r="H5" s="893"/>
      <c r="I5" s="894"/>
      <c r="J5" s="897" t="s">
        <v>277</v>
      </c>
      <c r="K5" s="898"/>
      <c r="L5" s="533" t="s">
        <v>130</v>
      </c>
      <c r="M5" s="893" t="s">
        <v>9</v>
      </c>
      <c r="N5" s="894"/>
      <c r="O5" s="166" t="s">
        <v>277</v>
      </c>
      <c r="P5" s="538" t="s">
        <v>130</v>
      </c>
    </row>
    <row r="6" spans="1:16" s="188" customFormat="1" ht="15" customHeight="1">
      <c r="A6" s="429"/>
      <c r="B6" s="429"/>
      <c r="C6" s="429"/>
      <c r="D6" s="430"/>
      <c r="E6" s="539"/>
      <c r="F6" s="540" t="s">
        <v>125</v>
      </c>
      <c r="G6" s="539"/>
      <c r="H6" s="540"/>
      <c r="I6" s="540" t="s">
        <v>125</v>
      </c>
      <c r="J6" s="895" t="s">
        <v>92</v>
      </c>
      <c r="K6" s="896"/>
      <c r="L6" s="254" t="s">
        <v>126</v>
      </c>
      <c r="M6" s="189"/>
      <c r="N6" s="540" t="s">
        <v>125</v>
      </c>
      <c r="O6" s="431" t="s">
        <v>126</v>
      </c>
      <c r="P6" s="191" t="s">
        <v>126</v>
      </c>
    </row>
    <row r="7" spans="1:16" s="5" customFormat="1" ht="13.5" customHeight="1" hidden="1">
      <c r="A7" s="884" t="s">
        <v>128</v>
      </c>
      <c r="B7" s="884"/>
      <c r="C7" s="432">
        <v>9</v>
      </c>
      <c r="D7" s="433"/>
      <c r="E7" s="877">
        <v>49424381</v>
      </c>
      <c r="F7" s="878"/>
      <c r="G7" s="877">
        <v>31882416</v>
      </c>
      <c r="H7" s="879"/>
      <c r="I7" s="878"/>
      <c r="J7" s="880" t="e">
        <f>(G7-#REF!)/#REF!*100</f>
        <v>#REF!</v>
      </c>
      <c r="K7" s="881"/>
      <c r="L7" s="434">
        <f>G7*100/E7</f>
        <v>64.5074664668031</v>
      </c>
      <c r="M7" s="885">
        <v>17055070</v>
      </c>
      <c r="N7" s="883"/>
      <c r="O7" s="541" t="e">
        <f>(M7-#REF!)/#REF!*100</f>
        <v>#REF!</v>
      </c>
      <c r="P7" s="549">
        <f>M7*100/E7</f>
        <v>34.507402328417626</v>
      </c>
    </row>
    <row r="8" spans="1:16" s="5" customFormat="1" ht="13.5" customHeight="1">
      <c r="A8" s="884" t="s">
        <v>128</v>
      </c>
      <c r="B8" s="884"/>
      <c r="C8" s="432">
        <v>11</v>
      </c>
      <c r="D8" s="433"/>
      <c r="E8" s="877">
        <v>42388573</v>
      </c>
      <c r="F8" s="878"/>
      <c r="G8" s="877">
        <v>26833408</v>
      </c>
      <c r="H8" s="879"/>
      <c r="I8" s="878"/>
      <c r="J8" s="880">
        <v>-10.3</v>
      </c>
      <c r="K8" s="881"/>
      <c r="L8" s="434">
        <v>63.3</v>
      </c>
      <c r="M8" s="882">
        <v>14776802</v>
      </c>
      <c r="N8" s="883"/>
      <c r="O8" s="541">
        <v>-10.7</v>
      </c>
      <c r="P8" s="549">
        <v>34.9</v>
      </c>
    </row>
    <row r="9" spans="1:16" s="5" customFormat="1" ht="13.5" customHeight="1">
      <c r="A9" s="7"/>
      <c r="B9" s="7"/>
      <c r="C9" s="432">
        <v>12</v>
      </c>
      <c r="D9" s="433"/>
      <c r="E9" s="877">
        <v>43609519</v>
      </c>
      <c r="F9" s="878"/>
      <c r="G9" s="877">
        <v>27177637</v>
      </c>
      <c r="H9" s="879"/>
      <c r="I9" s="878"/>
      <c r="J9" s="880">
        <v>1.3</v>
      </c>
      <c r="K9" s="881"/>
      <c r="L9" s="434">
        <v>62.3</v>
      </c>
      <c r="M9" s="882">
        <v>15813969</v>
      </c>
      <c r="N9" s="883"/>
      <c r="O9" s="541">
        <v>7</v>
      </c>
      <c r="P9" s="549">
        <v>36.3</v>
      </c>
    </row>
    <row r="10" spans="1:16" s="5" customFormat="1" ht="13.5" customHeight="1">
      <c r="A10" s="7"/>
      <c r="B10" s="7"/>
      <c r="C10" s="432">
        <v>13</v>
      </c>
      <c r="D10" s="433"/>
      <c r="E10" s="877">
        <v>42725988</v>
      </c>
      <c r="F10" s="878"/>
      <c r="G10" s="877">
        <v>27586054</v>
      </c>
      <c r="H10" s="879"/>
      <c r="I10" s="878"/>
      <c r="J10" s="880">
        <v>1.5</v>
      </c>
      <c r="K10" s="881"/>
      <c r="L10" s="434">
        <v>64.6</v>
      </c>
      <c r="M10" s="882">
        <v>14940204</v>
      </c>
      <c r="N10" s="883"/>
      <c r="O10" s="541">
        <v>-5.5</v>
      </c>
      <c r="P10" s="549">
        <v>35</v>
      </c>
    </row>
    <row r="11" spans="1:16" s="5" customFormat="1" ht="13.5" customHeight="1">
      <c r="A11" s="7"/>
      <c r="B11" s="7"/>
      <c r="C11" s="432">
        <v>14</v>
      </c>
      <c r="D11" s="433"/>
      <c r="E11" s="877">
        <v>40203721</v>
      </c>
      <c r="F11" s="878"/>
      <c r="G11" s="877">
        <v>25695300</v>
      </c>
      <c r="H11" s="879"/>
      <c r="I11" s="878"/>
      <c r="J11" s="880">
        <v>-6.9</v>
      </c>
      <c r="K11" s="881"/>
      <c r="L11" s="434">
        <v>63.9</v>
      </c>
      <c r="M11" s="882">
        <v>14303870</v>
      </c>
      <c r="N11" s="883"/>
      <c r="O11" s="541">
        <v>-4.3</v>
      </c>
      <c r="P11" s="549">
        <v>35.6</v>
      </c>
    </row>
    <row r="12" spans="1:16" s="5" customFormat="1" ht="13.5" customHeight="1">
      <c r="A12" s="7"/>
      <c r="B12" s="7"/>
      <c r="C12" s="432">
        <v>15</v>
      </c>
      <c r="D12" s="433"/>
      <c r="E12" s="877">
        <v>42137720</v>
      </c>
      <c r="F12" s="878"/>
      <c r="G12" s="877">
        <v>27618973</v>
      </c>
      <c r="H12" s="879"/>
      <c r="I12" s="878"/>
      <c r="J12" s="880">
        <v>7.5</v>
      </c>
      <c r="K12" s="881"/>
      <c r="L12" s="434">
        <v>65.5</v>
      </c>
      <c r="M12" s="882">
        <v>14334942</v>
      </c>
      <c r="N12" s="883"/>
      <c r="O12" s="541">
        <v>0.2</v>
      </c>
      <c r="P12" s="549">
        <v>34</v>
      </c>
    </row>
    <row r="13" spans="1:16" s="5" customFormat="1" ht="13.5" customHeight="1">
      <c r="A13" s="7"/>
      <c r="B13" s="7"/>
      <c r="C13" s="432">
        <v>16</v>
      </c>
      <c r="D13" s="433"/>
      <c r="E13" s="877">
        <v>45074164</v>
      </c>
      <c r="F13" s="878"/>
      <c r="G13" s="877">
        <v>30177504</v>
      </c>
      <c r="H13" s="879"/>
      <c r="I13" s="878"/>
      <c r="J13" s="880">
        <v>9.3</v>
      </c>
      <c r="K13" s="881"/>
      <c r="L13" s="434">
        <v>67</v>
      </c>
      <c r="M13" s="882">
        <v>15043577</v>
      </c>
      <c r="N13" s="883"/>
      <c r="O13" s="541">
        <v>4.9</v>
      </c>
      <c r="P13" s="549">
        <v>33.4</v>
      </c>
    </row>
    <row r="14" spans="3:16" s="7" customFormat="1" ht="13.5" customHeight="1">
      <c r="C14" s="432">
        <v>17</v>
      </c>
      <c r="D14" s="433"/>
      <c r="E14" s="877">
        <v>46343192</v>
      </c>
      <c r="F14" s="878"/>
      <c r="G14" s="877">
        <v>31239162</v>
      </c>
      <c r="H14" s="879"/>
      <c r="I14" s="878"/>
      <c r="J14" s="880">
        <v>3.5</v>
      </c>
      <c r="K14" s="881"/>
      <c r="L14" s="434">
        <v>67.4</v>
      </c>
      <c r="M14" s="882">
        <v>15075191</v>
      </c>
      <c r="N14" s="883"/>
      <c r="O14" s="541">
        <v>0.2</v>
      </c>
      <c r="P14" s="549">
        <v>32.5</v>
      </c>
    </row>
    <row r="15" spans="3:16" s="7" customFormat="1" ht="13.5" customHeight="1">
      <c r="C15" s="432">
        <v>18</v>
      </c>
      <c r="D15" s="433"/>
      <c r="E15" s="877">
        <v>48841729</v>
      </c>
      <c r="F15" s="878"/>
      <c r="G15" s="877">
        <v>31541053</v>
      </c>
      <c r="H15" s="879"/>
      <c r="I15" s="878"/>
      <c r="J15" s="880">
        <v>1</v>
      </c>
      <c r="K15" s="881"/>
      <c r="L15" s="434">
        <v>64.6</v>
      </c>
      <c r="M15" s="882">
        <v>17289010</v>
      </c>
      <c r="N15" s="883"/>
      <c r="O15" s="541">
        <v>14.7</v>
      </c>
      <c r="P15" s="549">
        <v>35.4</v>
      </c>
    </row>
    <row r="16" spans="3:16" s="7" customFormat="1" ht="13.5" customHeight="1">
      <c r="C16" s="432">
        <v>19</v>
      </c>
      <c r="D16" s="433"/>
      <c r="E16" s="877">
        <v>58574523</v>
      </c>
      <c r="F16" s="878"/>
      <c r="G16" s="877">
        <v>34819375</v>
      </c>
      <c r="H16" s="879"/>
      <c r="I16" s="878"/>
      <c r="J16" s="880">
        <v>10.4</v>
      </c>
      <c r="K16" s="881"/>
      <c r="L16" s="434">
        <v>59.4</v>
      </c>
      <c r="M16" s="882">
        <v>19709028</v>
      </c>
      <c r="N16" s="883"/>
      <c r="O16" s="541">
        <v>14</v>
      </c>
      <c r="P16" s="549">
        <v>33.6</v>
      </c>
    </row>
    <row r="17" spans="1:16" s="5" customFormat="1" ht="13.5" customHeight="1">
      <c r="A17" s="7"/>
      <c r="B17" s="7"/>
      <c r="C17" s="432">
        <v>20</v>
      </c>
      <c r="D17" s="433"/>
      <c r="E17" s="877">
        <v>58914996</v>
      </c>
      <c r="F17" s="878"/>
      <c r="G17" s="877">
        <v>41235404</v>
      </c>
      <c r="H17" s="879"/>
      <c r="I17" s="878"/>
      <c r="J17" s="880">
        <v>18.4</v>
      </c>
      <c r="K17" s="881"/>
      <c r="L17" s="434">
        <v>70</v>
      </c>
      <c r="M17" s="882">
        <v>17091141</v>
      </c>
      <c r="N17" s="883"/>
      <c r="O17" s="541">
        <v>-13.3</v>
      </c>
      <c r="P17" s="549">
        <v>29</v>
      </c>
    </row>
    <row r="18" spans="1:16" s="5" customFormat="1" ht="13.5" customHeight="1">
      <c r="A18" s="7"/>
      <c r="B18" s="7"/>
      <c r="C18" s="432">
        <v>21</v>
      </c>
      <c r="D18" s="433"/>
      <c r="E18" s="877">
        <v>50365118</v>
      </c>
      <c r="F18" s="878"/>
      <c r="G18" s="877">
        <v>34406760</v>
      </c>
      <c r="H18" s="879"/>
      <c r="I18" s="878"/>
      <c r="J18" s="880">
        <v>-16.6</v>
      </c>
      <c r="K18" s="881"/>
      <c r="L18" s="434">
        <v>68.3</v>
      </c>
      <c r="M18" s="882">
        <v>15429448</v>
      </c>
      <c r="N18" s="883"/>
      <c r="O18" s="541">
        <v>-9.7</v>
      </c>
      <c r="P18" s="549">
        <v>30.6</v>
      </c>
    </row>
    <row r="19" spans="1:16" s="5" customFormat="1" ht="13.5" customHeight="1">
      <c r="A19" s="435"/>
      <c r="B19" s="435"/>
      <c r="C19" s="545">
        <v>22</v>
      </c>
      <c r="D19" s="436"/>
      <c r="E19" s="870">
        <v>51904031</v>
      </c>
      <c r="F19" s="871"/>
      <c r="G19" s="870">
        <v>32875679</v>
      </c>
      <c r="H19" s="872"/>
      <c r="I19" s="871"/>
      <c r="J19" s="873">
        <v>-4.4</v>
      </c>
      <c r="K19" s="874"/>
      <c r="L19" s="437">
        <v>63.3</v>
      </c>
      <c r="M19" s="875">
        <v>18418784</v>
      </c>
      <c r="N19" s="876"/>
      <c r="O19" s="546">
        <v>19.4</v>
      </c>
      <c r="P19" s="438">
        <v>35.5</v>
      </c>
    </row>
  </sheetData>
  <sheetProtection/>
  <mergeCells count="62">
    <mergeCell ref="A4:D5"/>
    <mergeCell ref="E4:F5"/>
    <mergeCell ref="G4:L4"/>
    <mergeCell ref="M4:P4"/>
    <mergeCell ref="G5:I5"/>
    <mergeCell ref="J6:K6"/>
    <mergeCell ref="J5:K5"/>
    <mergeCell ref="M5:N5"/>
    <mergeCell ref="A8:B8"/>
    <mergeCell ref="E8:F8"/>
    <mergeCell ref="G8:I8"/>
    <mergeCell ref="J8:K8"/>
    <mergeCell ref="M8:N8"/>
    <mergeCell ref="A7:B7"/>
    <mergeCell ref="E7:F7"/>
    <mergeCell ref="G7:I7"/>
    <mergeCell ref="J7:K7"/>
    <mergeCell ref="M7:N7"/>
    <mergeCell ref="E10:F10"/>
    <mergeCell ref="G10:I10"/>
    <mergeCell ref="J10:K10"/>
    <mergeCell ref="M10:N10"/>
    <mergeCell ref="E9:F9"/>
    <mergeCell ref="G9:I9"/>
    <mergeCell ref="J9:K9"/>
    <mergeCell ref="M9:N9"/>
    <mergeCell ref="E11:F11"/>
    <mergeCell ref="G11:I11"/>
    <mergeCell ref="J11:K11"/>
    <mergeCell ref="M11:N11"/>
    <mergeCell ref="E12:F12"/>
    <mergeCell ref="G12:I12"/>
    <mergeCell ref="J12:K12"/>
    <mergeCell ref="M12:N12"/>
    <mergeCell ref="E13:F13"/>
    <mergeCell ref="G13:I13"/>
    <mergeCell ref="J13:K13"/>
    <mergeCell ref="M13:N13"/>
    <mergeCell ref="E14:F14"/>
    <mergeCell ref="G14:I14"/>
    <mergeCell ref="J14:K14"/>
    <mergeCell ref="M14:N14"/>
    <mergeCell ref="J18:K18"/>
    <mergeCell ref="M18:N18"/>
    <mergeCell ref="E15:F15"/>
    <mergeCell ref="G15:I15"/>
    <mergeCell ref="J15:K15"/>
    <mergeCell ref="M15:N15"/>
    <mergeCell ref="E16:F16"/>
    <mergeCell ref="G16:I16"/>
    <mergeCell ref="J16:K16"/>
    <mergeCell ref="M16:N16"/>
    <mergeCell ref="E19:F19"/>
    <mergeCell ref="G19:I19"/>
    <mergeCell ref="J19:K19"/>
    <mergeCell ref="M19:N19"/>
    <mergeCell ref="E17:F17"/>
    <mergeCell ref="G17:I17"/>
    <mergeCell ref="J17:K17"/>
    <mergeCell ref="M17:N17"/>
    <mergeCell ref="E18:F18"/>
    <mergeCell ref="G18:I18"/>
  </mergeCells>
  <conditionalFormatting sqref="E1:O65499 P1:IV65536 A1:D65536">
    <cfRule type="cellIs" priority="1" dxfId="0" operator="equal" stopIfTrue="1">
      <formula>"X"</formula>
    </cfRule>
  </conditionalFormatting>
  <printOptions/>
  <pageMargins left="0.5905511811023623" right="0.5905511811023623" top="0.7874015748031497" bottom="0.7874015748031497" header="0.5118110236220472" footer="0.5118110236220472"/>
  <pageSetup horizontalDpi="600" verticalDpi="600" orientation="portrait" pageOrder="overThenDown" paperSize="9" r:id="rId1"/>
</worksheet>
</file>

<file path=xl/worksheets/sheet21.xml><?xml version="1.0" encoding="utf-8"?>
<worksheet xmlns="http://schemas.openxmlformats.org/spreadsheetml/2006/main" xmlns:r="http://schemas.openxmlformats.org/officeDocument/2006/relationships">
  <sheetPr>
    <tabColor indexed="57"/>
  </sheetPr>
  <dimension ref="A1:R19"/>
  <sheetViews>
    <sheetView zoomScale="80" zoomScaleNormal="80" zoomScalePageLayoutView="0" workbookViewId="0" topLeftCell="A1">
      <selection activeCell="G17" sqref="G17:H17"/>
    </sheetView>
  </sheetViews>
  <sheetFormatPr defaultColWidth="9.00390625" defaultRowHeight="12.75" customHeight="1"/>
  <cols>
    <col min="1" max="1" width="3.125" style="10" customWidth="1"/>
    <col min="2" max="2" width="2.75390625" style="10" customWidth="1"/>
    <col min="3" max="3" width="3.625" style="10" customWidth="1"/>
    <col min="4" max="4" width="2.625" style="10" customWidth="1"/>
    <col min="5" max="5" width="7.375" style="10" customWidth="1"/>
    <col min="6" max="6" width="6.375" style="11" bestFit="1" customWidth="1"/>
    <col min="7" max="7" width="7.125" style="11" customWidth="1"/>
    <col min="8" max="9" width="2.125" style="11" customWidth="1"/>
    <col min="10" max="10" width="6.625" style="10" customWidth="1"/>
    <col min="11" max="11" width="2.125" style="10" customWidth="1"/>
    <col min="12" max="12" width="9.50390625" style="10" bestFit="1" customWidth="1"/>
    <col min="13" max="13" width="7.125" style="11" customWidth="1"/>
    <col min="14" max="14" width="3.625" style="11" customWidth="1"/>
    <col min="15" max="15" width="8.125" style="10" customWidth="1"/>
    <col min="16" max="16" width="10.00390625" style="10" bestFit="1" customWidth="1"/>
    <col min="17" max="17" width="7.125" style="11" customWidth="1"/>
    <col min="18" max="18" width="9.50390625" style="10" bestFit="1" customWidth="1"/>
    <col min="19" max="19" width="3.50390625" style="10" customWidth="1"/>
    <col min="20" max="20" width="7.50390625" style="10" customWidth="1"/>
    <col min="21" max="21" width="2.375" style="10" customWidth="1"/>
    <col min="22" max="22" width="1.00390625" style="10" customWidth="1"/>
    <col min="23" max="23" width="7.375" style="10" customWidth="1"/>
    <col min="24" max="24" width="7.625" style="10" customWidth="1"/>
    <col min="25" max="26" width="6.125" style="10" customWidth="1"/>
    <col min="27" max="27" width="3.875" style="10" customWidth="1"/>
    <col min="28" max="28" width="9.75390625" style="10" customWidth="1"/>
    <col min="29" max="30" width="6.125" style="10" customWidth="1"/>
    <col min="31" max="31" width="7.25390625" style="10" customWidth="1"/>
    <col min="32" max="32" width="7.375" style="10" customWidth="1"/>
    <col min="33" max="34" width="6.125" style="10" customWidth="1"/>
    <col min="35" max="16384" width="9.00390625" style="10" customWidth="1"/>
  </cols>
  <sheetData>
    <row r="1" spans="1:18" s="206" customFormat="1" ht="12.75" customHeight="1">
      <c r="A1" s="219" t="s">
        <v>56</v>
      </c>
      <c r="B1" s="413"/>
      <c r="C1" s="413"/>
      <c r="G1" s="207"/>
      <c r="H1" s="207"/>
      <c r="I1" s="207"/>
      <c r="J1" s="414"/>
      <c r="K1" s="414"/>
      <c r="O1" s="207"/>
      <c r="Q1" s="207"/>
      <c r="R1" s="207"/>
    </row>
    <row r="2" spans="1:18" ht="12" customHeight="1">
      <c r="A2" s="18"/>
      <c r="B2" s="18"/>
      <c r="C2" s="18"/>
      <c r="F2" s="10"/>
      <c r="J2" s="11"/>
      <c r="K2" s="11"/>
      <c r="M2" s="10"/>
      <c r="N2" s="10"/>
      <c r="O2" s="11"/>
      <c r="R2" s="11"/>
    </row>
    <row r="3" spans="1:18" s="14" customFormat="1" ht="13.5" customHeight="1">
      <c r="A3" s="184" t="s">
        <v>249</v>
      </c>
      <c r="B3" s="83"/>
      <c r="C3" s="439"/>
      <c r="D3" s="439"/>
      <c r="E3" s="439"/>
      <c r="F3" s="439"/>
      <c r="G3" s="439"/>
      <c r="H3" s="439"/>
      <c r="I3" s="439"/>
      <c r="J3" s="439"/>
      <c r="K3" s="439"/>
      <c r="L3" s="439"/>
      <c r="M3" s="439"/>
      <c r="N3" s="439"/>
      <c r="O3" s="439"/>
      <c r="P3" s="439"/>
      <c r="Q3" s="83"/>
      <c r="R3" s="83"/>
    </row>
    <row r="4" spans="1:9" s="14" customFormat="1" ht="12.75" customHeight="1">
      <c r="A4" s="886" t="s">
        <v>127</v>
      </c>
      <c r="B4" s="886"/>
      <c r="C4" s="886"/>
      <c r="D4" s="887"/>
      <c r="E4" s="908" t="s">
        <v>80</v>
      </c>
      <c r="F4" s="908"/>
      <c r="G4" s="908"/>
      <c r="H4" s="909"/>
      <c r="I4" s="440"/>
    </row>
    <row r="5" spans="1:9" s="14" customFormat="1" ht="12.75" customHeight="1">
      <c r="A5" s="888"/>
      <c r="B5" s="888"/>
      <c r="C5" s="888"/>
      <c r="D5" s="889"/>
      <c r="E5" s="908" t="s">
        <v>9</v>
      </c>
      <c r="F5" s="908"/>
      <c r="G5" s="908" t="s">
        <v>277</v>
      </c>
      <c r="H5" s="909"/>
      <c r="I5" s="440"/>
    </row>
    <row r="6" spans="1:9" s="14" customFormat="1" ht="12.75" customHeight="1">
      <c r="A6" s="441"/>
      <c r="B6" s="441"/>
      <c r="C6" s="441"/>
      <c r="D6" s="441"/>
      <c r="E6" s="442"/>
      <c r="F6" s="443" t="s">
        <v>16</v>
      </c>
      <c r="G6" s="442"/>
      <c r="H6" s="444" t="s">
        <v>126</v>
      </c>
      <c r="I6" s="444"/>
    </row>
    <row r="7" spans="1:9" s="14" customFormat="1" ht="13.5" customHeight="1" hidden="1">
      <c r="A7" s="907" t="s">
        <v>128</v>
      </c>
      <c r="B7" s="907"/>
      <c r="C7" s="445">
        <v>9</v>
      </c>
      <c r="D7" s="439"/>
      <c r="E7" s="905">
        <v>6224844</v>
      </c>
      <c r="F7" s="906"/>
      <c r="G7" s="910" t="e">
        <f>E7*100/#REF!</f>
        <v>#REF!</v>
      </c>
      <c r="H7" s="911"/>
      <c r="I7" s="518"/>
    </row>
    <row r="8" spans="1:9" s="14" customFormat="1" ht="13.5" customHeight="1">
      <c r="A8" s="907" t="s">
        <v>128</v>
      </c>
      <c r="B8" s="907"/>
      <c r="C8" s="445">
        <v>11</v>
      </c>
      <c r="D8" s="439"/>
      <c r="E8" s="905">
        <v>5715330</v>
      </c>
      <c r="F8" s="906"/>
      <c r="G8" s="900">
        <v>-13.4</v>
      </c>
      <c r="H8" s="901"/>
      <c r="I8" s="518"/>
    </row>
    <row r="9" spans="1:9" s="14" customFormat="1" ht="13.5" customHeight="1">
      <c r="A9" s="548"/>
      <c r="B9" s="548"/>
      <c r="C9" s="445">
        <v>12</v>
      </c>
      <c r="D9" s="439"/>
      <c r="E9" s="905">
        <v>5231849</v>
      </c>
      <c r="F9" s="906"/>
      <c r="G9" s="900">
        <v>-8.5</v>
      </c>
      <c r="H9" s="901"/>
      <c r="I9" s="518"/>
    </row>
    <row r="10" spans="1:9" s="14" customFormat="1" ht="13.5" customHeight="1">
      <c r="A10" s="548"/>
      <c r="B10" s="548"/>
      <c r="C10" s="445">
        <v>13</v>
      </c>
      <c r="D10" s="439"/>
      <c r="E10" s="905">
        <v>5274810</v>
      </c>
      <c r="F10" s="906"/>
      <c r="G10" s="900">
        <v>0.8</v>
      </c>
      <c r="H10" s="901"/>
      <c r="I10" s="518"/>
    </row>
    <row r="11" spans="1:9" s="14" customFormat="1" ht="13.5" customHeight="1">
      <c r="A11" s="548"/>
      <c r="B11" s="548"/>
      <c r="C11" s="445">
        <v>14</v>
      </c>
      <c r="D11" s="439"/>
      <c r="E11" s="905">
        <v>4697304</v>
      </c>
      <c r="F11" s="906"/>
      <c r="G11" s="900">
        <v>-10.9</v>
      </c>
      <c r="H11" s="901"/>
      <c r="I11" s="518"/>
    </row>
    <row r="12" spans="1:9" s="14" customFormat="1" ht="13.5" customHeight="1">
      <c r="A12" s="548"/>
      <c r="B12" s="548"/>
      <c r="C12" s="445">
        <v>15</v>
      </c>
      <c r="D12" s="439"/>
      <c r="E12" s="905">
        <v>4591774</v>
      </c>
      <c r="F12" s="906"/>
      <c r="G12" s="900">
        <v>-2.2</v>
      </c>
      <c r="H12" s="901"/>
      <c r="I12" s="518"/>
    </row>
    <row r="13" spans="1:9" s="14" customFormat="1" ht="13.5" customHeight="1">
      <c r="A13" s="548"/>
      <c r="B13" s="548"/>
      <c r="C13" s="445">
        <v>16</v>
      </c>
      <c r="D13" s="439"/>
      <c r="E13" s="905">
        <v>3565718</v>
      </c>
      <c r="F13" s="906"/>
      <c r="G13" s="900">
        <v>-22.3</v>
      </c>
      <c r="H13" s="901"/>
      <c r="I13" s="518"/>
    </row>
    <row r="14" spans="1:9" s="14" customFormat="1" ht="13.5" customHeight="1">
      <c r="A14" s="548"/>
      <c r="B14" s="548"/>
      <c r="C14" s="445">
        <v>17</v>
      </c>
      <c r="D14" s="439"/>
      <c r="E14" s="905">
        <v>3509961</v>
      </c>
      <c r="F14" s="906"/>
      <c r="G14" s="900">
        <v>-1.6</v>
      </c>
      <c r="H14" s="901"/>
      <c r="I14" s="518"/>
    </row>
    <row r="15" spans="1:9" s="83" customFormat="1" ht="13.5" customHeight="1">
      <c r="A15" s="548"/>
      <c r="B15" s="548"/>
      <c r="C15" s="445">
        <v>18</v>
      </c>
      <c r="D15" s="439"/>
      <c r="E15" s="905">
        <v>3531064</v>
      </c>
      <c r="F15" s="906"/>
      <c r="G15" s="900">
        <v>0.6</v>
      </c>
      <c r="H15" s="901"/>
      <c r="I15" s="518"/>
    </row>
    <row r="16" spans="1:9" s="83" customFormat="1" ht="13.5" customHeight="1">
      <c r="A16" s="548"/>
      <c r="B16" s="548"/>
      <c r="C16" s="445">
        <v>19</v>
      </c>
      <c r="D16" s="439"/>
      <c r="E16" s="905">
        <v>5117173</v>
      </c>
      <c r="F16" s="906"/>
      <c r="G16" s="900">
        <v>44.9</v>
      </c>
      <c r="H16" s="901"/>
      <c r="I16" s="518"/>
    </row>
    <row r="17" spans="1:9" s="83" customFormat="1" ht="13.5" customHeight="1">
      <c r="A17" s="548"/>
      <c r="B17" s="548"/>
      <c r="C17" s="445">
        <v>20</v>
      </c>
      <c r="D17" s="439"/>
      <c r="E17" s="885">
        <v>5108116</v>
      </c>
      <c r="F17" s="883"/>
      <c r="G17" s="900">
        <v>-0.2</v>
      </c>
      <c r="H17" s="901"/>
      <c r="I17" s="518"/>
    </row>
    <row r="18" spans="1:9" s="83" customFormat="1" ht="13.5" customHeight="1">
      <c r="A18" s="548"/>
      <c r="B18" s="548"/>
      <c r="C18" s="445">
        <v>21</v>
      </c>
      <c r="D18" s="439"/>
      <c r="E18" s="885">
        <v>4863047</v>
      </c>
      <c r="F18" s="899"/>
      <c r="G18" s="900">
        <v>-4.8</v>
      </c>
      <c r="H18" s="901"/>
      <c r="I18" s="518"/>
    </row>
    <row r="19" spans="1:9" s="83" customFormat="1" ht="13.5" customHeight="1">
      <c r="A19" s="446"/>
      <c r="B19" s="446"/>
      <c r="C19" s="447">
        <v>22</v>
      </c>
      <c r="D19" s="448"/>
      <c r="E19" s="902">
        <v>5016867</v>
      </c>
      <c r="F19" s="876"/>
      <c r="G19" s="903">
        <v>3.2</v>
      </c>
      <c r="H19" s="904"/>
      <c r="I19" s="518"/>
    </row>
  </sheetData>
  <sheetProtection/>
  <mergeCells count="32">
    <mergeCell ref="A8:B8"/>
    <mergeCell ref="A4:D5"/>
    <mergeCell ref="E4:H4"/>
    <mergeCell ref="E5:F5"/>
    <mergeCell ref="G5:H5"/>
    <mergeCell ref="A7:B7"/>
    <mergeCell ref="E7:F7"/>
    <mergeCell ref="G7:H7"/>
    <mergeCell ref="E8:F8"/>
    <mergeCell ref="G8:H8"/>
    <mergeCell ref="E9:F9"/>
    <mergeCell ref="G9:H9"/>
    <mergeCell ref="E11:F11"/>
    <mergeCell ref="G11:H11"/>
    <mergeCell ref="E10:F10"/>
    <mergeCell ref="G10:H10"/>
    <mergeCell ref="E12:F12"/>
    <mergeCell ref="G12:H12"/>
    <mergeCell ref="E13:F13"/>
    <mergeCell ref="G13:H13"/>
    <mergeCell ref="E14:F14"/>
    <mergeCell ref="G14:H14"/>
    <mergeCell ref="E18:F18"/>
    <mergeCell ref="G18:H18"/>
    <mergeCell ref="E19:F19"/>
    <mergeCell ref="G19:H19"/>
    <mergeCell ref="E15:F15"/>
    <mergeCell ref="G15:H15"/>
    <mergeCell ref="E16:F16"/>
    <mergeCell ref="G16:H16"/>
    <mergeCell ref="E17:F17"/>
    <mergeCell ref="G17:H17"/>
  </mergeCells>
  <conditionalFormatting sqref="F20:H65500 E1:O2 E3:E65500 I3:O65500 F3:H7 P1:IV65536 A1:D65536 F8:F17 F19">
    <cfRule type="cellIs" priority="3" dxfId="0" operator="equal" stopIfTrue="1">
      <formula>"X"</formula>
    </cfRule>
  </conditionalFormatting>
  <conditionalFormatting sqref="G8:H19">
    <cfRule type="cellIs" priority="1" dxfId="23" operator="equal" stopIfTrue="1">
      <formula>"X"</formula>
    </cfRule>
  </conditionalFormatting>
  <printOptions/>
  <pageMargins left="0.5905511811023623" right="0.5905511811023623" top="0.7874015748031497" bottom="0.7874015748031497" header="0.5118110236220472" footer="0.5118110236220472"/>
  <pageSetup horizontalDpi="600" verticalDpi="600" orientation="portrait" pageOrder="overThenDown" paperSize="9" r:id="rId2"/>
  <drawing r:id="rId1"/>
</worksheet>
</file>

<file path=xl/worksheets/sheet22.xml><?xml version="1.0" encoding="utf-8"?>
<worksheet xmlns="http://schemas.openxmlformats.org/spreadsheetml/2006/main" xmlns:r="http://schemas.openxmlformats.org/officeDocument/2006/relationships">
  <sheetPr>
    <tabColor theme="5" tint="0.39998000860214233"/>
  </sheetPr>
  <dimension ref="A1:M31"/>
  <sheetViews>
    <sheetView zoomScale="80" zoomScaleNormal="80" zoomScalePageLayoutView="0" workbookViewId="0" topLeftCell="A1">
      <selection activeCell="M22" sqref="M22"/>
    </sheetView>
  </sheetViews>
  <sheetFormatPr defaultColWidth="9.00390625" defaultRowHeight="13.5"/>
  <cols>
    <col min="1" max="1" width="0.875" style="160" customWidth="1"/>
    <col min="2" max="2" width="3.125" style="160" customWidth="1"/>
    <col min="3" max="3" width="2.75390625" style="160" customWidth="1"/>
    <col min="4" max="4" width="3.625" style="160" customWidth="1"/>
    <col min="5" max="5" width="2.625" style="160" customWidth="1"/>
    <col min="6" max="6" width="9.625" style="160" customWidth="1"/>
    <col min="7" max="7" width="7.625" style="160" customWidth="1"/>
    <col min="8" max="8" width="9.625" style="160" customWidth="1"/>
    <col min="9" max="9" width="9.50390625" style="160" customWidth="1"/>
    <col min="10" max="10" width="10.625" style="160" customWidth="1"/>
    <col min="11" max="11" width="7.625" style="160" customWidth="1"/>
    <col min="12" max="12" width="10.625" style="160" customWidth="1"/>
    <col min="13" max="13" width="7.625" style="160" customWidth="1"/>
    <col min="14" max="16384" width="9.00390625" style="161" customWidth="1"/>
  </cols>
  <sheetData>
    <row r="1" spans="1:13" s="209" customFormat="1" ht="19.5" customHeight="1">
      <c r="A1" s="219" t="s">
        <v>57</v>
      </c>
      <c r="B1" s="219"/>
      <c r="C1" s="219"/>
      <c r="D1" s="219"/>
      <c r="E1" s="208"/>
      <c r="F1" s="208"/>
      <c r="G1" s="208"/>
      <c r="H1" s="208"/>
      <c r="I1" s="208"/>
      <c r="J1" s="208"/>
      <c r="K1" s="208"/>
      <c r="L1" s="208"/>
      <c r="M1" s="208"/>
    </row>
    <row r="2" ht="19.5" customHeight="1">
      <c r="A2" s="165"/>
    </row>
    <row r="3" spans="1:13" ht="19.5" customHeight="1">
      <c r="A3" s="184" t="s">
        <v>250</v>
      </c>
      <c r="D3" s="163"/>
      <c r="E3" s="163"/>
      <c r="F3" s="163"/>
      <c r="G3" s="163"/>
      <c r="H3" s="163"/>
      <c r="I3" s="163"/>
      <c r="J3" s="163"/>
      <c r="L3" s="163"/>
      <c r="M3" s="293" t="s">
        <v>362</v>
      </c>
    </row>
    <row r="4" spans="1:13" ht="19.5" customHeight="1">
      <c r="A4" s="915" t="s">
        <v>81</v>
      </c>
      <c r="B4" s="915"/>
      <c r="C4" s="915"/>
      <c r="D4" s="915"/>
      <c r="E4" s="915"/>
      <c r="F4" s="913" t="s">
        <v>182</v>
      </c>
      <c r="G4" s="917"/>
      <c r="H4" s="913" t="s">
        <v>179</v>
      </c>
      <c r="I4" s="917"/>
      <c r="J4" s="913" t="s">
        <v>184</v>
      </c>
      <c r="K4" s="914"/>
      <c r="L4" s="913" t="s">
        <v>186</v>
      </c>
      <c r="M4" s="914"/>
    </row>
    <row r="5" spans="1:13" ht="19.5" customHeight="1">
      <c r="A5" s="916"/>
      <c r="B5" s="916"/>
      <c r="C5" s="916"/>
      <c r="D5" s="916"/>
      <c r="E5" s="916"/>
      <c r="F5" s="162" t="s">
        <v>9</v>
      </c>
      <c r="G5" s="162" t="s">
        <v>10</v>
      </c>
      <c r="H5" s="162" t="s">
        <v>9</v>
      </c>
      <c r="I5" s="162" t="s">
        <v>10</v>
      </c>
      <c r="J5" s="162" t="s">
        <v>9</v>
      </c>
      <c r="K5" s="162" t="s">
        <v>10</v>
      </c>
      <c r="L5" s="162" t="s">
        <v>9</v>
      </c>
      <c r="M5" s="162" t="s">
        <v>10</v>
      </c>
    </row>
    <row r="6" spans="1:13" s="193" customFormat="1" ht="19.5" customHeight="1">
      <c r="A6" s="192"/>
      <c r="B6" s="192"/>
      <c r="C6" s="192"/>
      <c r="D6" s="192"/>
      <c r="E6" s="192"/>
      <c r="F6" s="217"/>
      <c r="G6" s="217" t="s">
        <v>393</v>
      </c>
      <c r="H6" s="217" t="s">
        <v>15</v>
      </c>
      <c r="I6" s="217" t="s">
        <v>126</v>
      </c>
      <c r="J6" s="217" t="s">
        <v>16</v>
      </c>
      <c r="K6" s="217" t="s">
        <v>126</v>
      </c>
      <c r="L6" s="217" t="s">
        <v>16</v>
      </c>
      <c r="M6" s="217" t="s">
        <v>126</v>
      </c>
    </row>
    <row r="7" spans="1:13" ht="19.5" customHeight="1">
      <c r="A7" s="164"/>
      <c r="B7" s="918" t="s">
        <v>107</v>
      </c>
      <c r="C7" s="918"/>
      <c r="D7" s="918"/>
      <c r="E7" s="918"/>
      <c r="F7" s="600">
        <v>352</v>
      </c>
      <c r="G7" s="238">
        <v>100</v>
      </c>
      <c r="H7" s="600">
        <v>13954</v>
      </c>
      <c r="I7" s="238">
        <v>100</v>
      </c>
      <c r="J7" s="600">
        <v>51904031</v>
      </c>
      <c r="K7" s="601"/>
      <c r="L7" s="600">
        <v>18418784</v>
      </c>
      <c r="M7" s="238">
        <v>100</v>
      </c>
    </row>
    <row r="8" spans="1:13" ht="19.5" customHeight="1">
      <c r="A8" s="602">
        <v>1</v>
      </c>
      <c r="B8" s="912" t="s">
        <v>35</v>
      </c>
      <c r="C8" s="912"/>
      <c r="D8" s="912"/>
      <c r="E8" s="912"/>
      <c r="F8" s="233">
        <v>9</v>
      </c>
      <c r="G8" s="238">
        <v>2.6</v>
      </c>
      <c r="H8" s="233">
        <v>198</v>
      </c>
      <c r="I8" s="238">
        <v>1.4</v>
      </c>
      <c r="J8" s="233">
        <v>170247</v>
      </c>
      <c r="K8" s="238">
        <v>0.3</v>
      </c>
      <c r="L8" s="233">
        <v>96301</v>
      </c>
      <c r="M8" s="238">
        <v>0.5</v>
      </c>
    </row>
    <row r="9" spans="1:13" ht="19.5" customHeight="1">
      <c r="A9" s="602">
        <v>2</v>
      </c>
      <c r="B9" s="912" t="s">
        <v>12</v>
      </c>
      <c r="C9" s="912"/>
      <c r="D9" s="912"/>
      <c r="E9" s="912"/>
      <c r="F9" s="233">
        <v>24</v>
      </c>
      <c r="G9" s="238">
        <v>6.8</v>
      </c>
      <c r="H9" s="233">
        <v>974</v>
      </c>
      <c r="I9" s="238">
        <v>7</v>
      </c>
      <c r="J9" s="233">
        <v>1618779</v>
      </c>
      <c r="K9" s="238">
        <v>3.1</v>
      </c>
      <c r="L9" s="233">
        <v>701067</v>
      </c>
      <c r="M9" s="238">
        <v>3.8</v>
      </c>
    </row>
    <row r="10" spans="1:13" ht="19.5" customHeight="1">
      <c r="A10" s="602">
        <v>3</v>
      </c>
      <c r="B10" s="912" t="s">
        <v>13</v>
      </c>
      <c r="C10" s="912"/>
      <c r="D10" s="912"/>
      <c r="E10" s="912"/>
      <c r="F10" s="233">
        <v>36</v>
      </c>
      <c r="G10" s="238">
        <v>10.2</v>
      </c>
      <c r="H10" s="233">
        <v>1381</v>
      </c>
      <c r="I10" s="238">
        <v>9.9</v>
      </c>
      <c r="J10" s="233">
        <v>5826446</v>
      </c>
      <c r="K10" s="238">
        <v>11.2</v>
      </c>
      <c r="L10" s="233">
        <v>2506690</v>
      </c>
      <c r="M10" s="238">
        <v>13.6</v>
      </c>
    </row>
    <row r="11" spans="1:13" ht="19.5" customHeight="1">
      <c r="A11" s="602">
        <v>4</v>
      </c>
      <c r="B11" s="912" t="s">
        <v>103</v>
      </c>
      <c r="C11" s="912"/>
      <c r="D11" s="912"/>
      <c r="E11" s="912"/>
      <c r="F11" s="233">
        <v>9</v>
      </c>
      <c r="G11" s="238">
        <v>2.6</v>
      </c>
      <c r="H11" s="233">
        <v>95</v>
      </c>
      <c r="I11" s="238">
        <v>0.7</v>
      </c>
      <c r="J11" s="233">
        <v>65040</v>
      </c>
      <c r="K11" s="238">
        <v>0.1</v>
      </c>
      <c r="L11" s="233">
        <v>45949</v>
      </c>
      <c r="M11" s="238">
        <v>0.2</v>
      </c>
    </row>
    <row r="12" spans="1:13" ht="19.5" customHeight="1">
      <c r="A12" s="602">
        <v>5</v>
      </c>
      <c r="B12" s="912" t="s">
        <v>104</v>
      </c>
      <c r="C12" s="912"/>
      <c r="D12" s="912"/>
      <c r="E12" s="912"/>
      <c r="F12" s="233">
        <v>4</v>
      </c>
      <c r="G12" s="238">
        <v>1.1</v>
      </c>
      <c r="H12" s="233">
        <v>114</v>
      </c>
      <c r="I12" s="238">
        <v>0.8</v>
      </c>
      <c r="J12" s="233">
        <v>60349</v>
      </c>
      <c r="K12" s="238">
        <v>0.1</v>
      </c>
      <c r="L12" s="233">
        <v>42142</v>
      </c>
      <c r="M12" s="238">
        <v>0.2</v>
      </c>
    </row>
    <row r="13" spans="1:13" ht="19.5" customHeight="1">
      <c r="A13" s="602">
        <v>6</v>
      </c>
      <c r="B13" s="912" t="s">
        <v>105</v>
      </c>
      <c r="C13" s="912"/>
      <c r="D13" s="912"/>
      <c r="E13" s="912"/>
      <c r="F13" s="233">
        <v>2</v>
      </c>
      <c r="G13" s="238">
        <v>0.6</v>
      </c>
      <c r="H13" s="233">
        <v>20</v>
      </c>
      <c r="I13" s="238">
        <v>0.1</v>
      </c>
      <c r="J13" s="662" t="s">
        <v>402</v>
      </c>
      <c r="K13" s="662" t="s">
        <v>402</v>
      </c>
      <c r="L13" s="662" t="s">
        <v>402</v>
      </c>
      <c r="M13" s="662" t="s">
        <v>402</v>
      </c>
    </row>
    <row r="14" spans="1:13" ht="19.5" customHeight="1">
      <c r="A14" s="602">
        <v>7</v>
      </c>
      <c r="B14" s="912" t="s">
        <v>287</v>
      </c>
      <c r="C14" s="912"/>
      <c r="D14" s="912"/>
      <c r="E14" s="912"/>
      <c r="F14" s="233">
        <v>20</v>
      </c>
      <c r="G14" s="238">
        <v>5.7</v>
      </c>
      <c r="H14" s="233">
        <v>324</v>
      </c>
      <c r="I14" s="238">
        <v>2.3</v>
      </c>
      <c r="J14" s="233">
        <v>332727</v>
      </c>
      <c r="K14" s="238">
        <v>0.6</v>
      </c>
      <c r="L14" s="233">
        <v>142370</v>
      </c>
      <c r="M14" s="238">
        <v>0.8</v>
      </c>
    </row>
    <row r="15" spans="1:13" ht="19.5" customHeight="1">
      <c r="A15" s="602">
        <v>8</v>
      </c>
      <c r="B15" s="912" t="s">
        <v>288</v>
      </c>
      <c r="C15" s="912"/>
      <c r="D15" s="912"/>
      <c r="E15" s="912"/>
      <c r="F15" s="233">
        <v>47</v>
      </c>
      <c r="G15" s="238">
        <v>13.4</v>
      </c>
      <c r="H15" s="233">
        <v>1563</v>
      </c>
      <c r="I15" s="238">
        <v>11.2</v>
      </c>
      <c r="J15" s="233">
        <v>2904402</v>
      </c>
      <c r="K15" s="238">
        <v>5.6</v>
      </c>
      <c r="L15" s="233">
        <v>638764</v>
      </c>
      <c r="M15" s="238">
        <v>3.5</v>
      </c>
    </row>
    <row r="16" spans="1:13" ht="19.5" customHeight="1">
      <c r="A16" s="602">
        <v>9</v>
      </c>
      <c r="B16" s="912" t="s">
        <v>289</v>
      </c>
      <c r="C16" s="912"/>
      <c r="D16" s="912"/>
      <c r="E16" s="912"/>
      <c r="F16" s="233">
        <v>15</v>
      </c>
      <c r="G16" s="238">
        <v>4.3</v>
      </c>
      <c r="H16" s="233">
        <v>625</v>
      </c>
      <c r="I16" s="238">
        <v>4.5</v>
      </c>
      <c r="J16" s="233">
        <v>1286358</v>
      </c>
      <c r="K16" s="238">
        <v>2.5</v>
      </c>
      <c r="L16" s="233">
        <v>367796</v>
      </c>
      <c r="M16" s="238">
        <v>2</v>
      </c>
    </row>
    <row r="17" spans="1:13" ht="19.5" customHeight="1">
      <c r="A17" s="602">
        <v>10</v>
      </c>
      <c r="B17" s="912" t="s">
        <v>290</v>
      </c>
      <c r="C17" s="912"/>
      <c r="D17" s="912"/>
      <c r="E17" s="912"/>
      <c r="F17" s="233">
        <v>4</v>
      </c>
      <c r="G17" s="238">
        <v>1.1</v>
      </c>
      <c r="H17" s="233">
        <v>99</v>
      </c>
      <c r="I17" s="238">
        <v>0.7</v>
      </c>
      <c r="J17" s="662" t="s">
        <v>402</v>
      </c>
      <c r="K17" s="662" t="s">
        <v>402</v>
      </c>
      <c r="L17" s="662" t="s">
        <v>402</v>
      </c>
      <c r="M17" s="662" t="s">
        <v>402</v>
      </c>
    </row>
    <row r="18" spans="1:13" ht="19.5" customHeight="1">
      <c r="A18" s="602">
        <v>11</v>
      </c>
      <c r="B18" s="912" t="s">
        <v>291</v>
      </c>
      <c r="C18" s="912"/>
      <c r="D18" s="912"/>
      <c r="E18" s="912"/>
      <c r="F18" s="233">
        <v>5</v>
      </c>
      <c r="G18" s="238">
        <v>1.4</v>
      </c>
      <c r="H18" s="233">
        <v>107</v>
      </c>
      <c r="I18" s="238">
        <v>0.8</v>
      </c>
      <c r="J18" s="233">
        <v>134425</v>
      </c>
      <c r="K18" s="238">
        <v>0.3</v>
      </c>
      <c r="L18" s="233">
        <v>74494</v>
      </c>
      <c r="M18" s="238">
        <v>0.4</v>
      </c>
    </row>
    <row r="19" spans="1:13" ht="19.5" customHeight="1">
      <c r="A19" s="602">
        <v>12</v>
      </c>
      <c r="B19" s="912" t="s">
        <v>292</v>
      </c>
      <c r="C19" s="912"/>
      <c r="D19" s="912"/>
      <c r="E19" s="912"/>
      <c r="F19" s="233">
        <v>12</v>
      </c>
      <c r="G19" s="238">
        <v>3.4</v>
      </c>
      <c r="H19" s="233">
        <v>232</v>
      </c>
      <c r="I19" s="238">
        <v>1.7</v>
      </c>
      <c r="J19" s="233">
        <v>237962</v>
      </c>
      <c r="K19" s="238">
        <v>0.5</v>
      </c>
      <c r="L19" s="233">
        <v>113116</v>
      </c>
      <c r="M19" s="238">
        <v>0.6</v>
      </c>
    </row>
    <row r="20" spans="1:13" ht="19.5" customHeight="1">
      <c r="A20" s="602">
        <v>13</v>
      </c>
      <c r="B20" s="912" t="s">
        <v>293</v>
      </c>
      <c r="C20" s="912"/>
      <c r="D20" s="912"/>
      <c r="E20" s="912"/>
      <c r="F20" s="233">
        <v>68</v>
      </c>
      <c r="G20" s="238">
        <v>19.3</v>
      </c>
      <c r="H20" s="233">
        <v>3935</v>
      </c>
      <c r="I20" s="238">
        <v>28.2</v>
      </c>
      <c r="J20" s="233">
        <v>9011783</v>
      </c>
      <c r="K20" s="238">
        <v>17.4</v>
      </c>
      <c r="L20" s="233">
        <v>3091971</v>
      </c>
      <c r="M20" s="238">
        <v>16.8</v>
      </c>
    </row>
    <row r="21" spans="1:13" ht="19.5" customHeight="1">
      <c r="A21" s="602">
        <v>14</v>
      </c>
      <c r="B21" s="912" t="s">
        <v>294</v>
      </c>
      <c r="C21" s="912"/>
      <c r="D21" s="912"/>
      <c r="E21" s="912"/>
      <c r="F21" s="233">
        <v>8</v>
      </c>
      <c r="G21" s="238">
        <v>2.3</v>
      </c>
      <c r="H21" s="233">
        <v>149</v>
      </c>
      <c r="I21" s="238">
        <v>1.1</v>
      </c>
      <c r="J21" s="233">
        <v>586528</v>
      </c>
      <c r="K21" s="238">
        <v>1.1</v>
      </c>
      <c r="L21" s="233">
        <v>212121</v>
      </c>
      <c r="M21" s="238">
        <v>1.2</v>
      </c>
    </row>
    <row r="22" spans="1:13" ht="19.5" customHeight="1">
      <c r="A22" s="602">
        <v>15</v>
      </c>
      <c r="B22" s="912" t="s">
        <v>295</v>
      </c>
      <c r="C22" s="912"/>
      <c r="D22" s="912"/>
      <c r="E22" s="912"/>
      <c r="F22" s="233">
        <v>1</v>
      </c>
      <c r="G22" s="238">
        <v>0.3</v>
      </c>
      <c r="H22" s="233">
        <v>6</v>
      </c>
      <c r="I22" s="649">
        <v>0</v>
      </c>
      <c r="J22" s="662" t="s">
        <v>402</v>
      </c>
      <c r="K22" s="662" t="s">
        <v>402</v>
      </c>
      <c r="L22" s="662" t="s">
        <v>402</v>
      </c>
      <c r="M22" s="662" t="s">
        <v>402</v>
      </c>
    </row>
    <row r="23" spans="1:13" ht="19.5" customHeight="1">
      <c r="A23" s="602">
        <v>16</v>
      </c>
      <c r="B23" s="912" t="s">
        <v>296</v>
      </c>
      <c r="C23" s="912"/>
      <c r="D23" s="912"/>
      <c r="E23" s="912"/>
      <c r="F23" s="233">
        <v>23</v>
      </c>
      <c r="G23" s="238">
        <v>6.5</v>
      </c>
      <c r="H23" s="233">
        <v>546</v>
      </c>
      <c r="I23" s="238">
        <v>3.9</v>
      </c>
      <c r="J23" s="233">
        <v>1445224</v>
      </c>
      <c r="K23" s="238">
        <v>2.8</v>
      </c>
      <c r="L23" s="233">
        <v>525033</v>
      </c>
      <c r="M23" s="238">
        <v>2.9</v>
      </c>
    </row>
    <row r="24" spans="1:13" ht="19.5" customHeight="1">
      <c r="A24" s="602">
        <v>17</v>
      </c>
      <c r="B24" s="912" t="s">
        <v>297</v>
      </c>
      <c r="C24" s="912"/>
      <c r="D24" s="912"/>
      <c r="E24" s="912"/>
      <c r="F24" s="233">
        <v>60</v>
      </c>
      <c r="G24" s="238">
        <v>17</v>
      </c>
      <c r="H24" s="233">
        <v>3512</v>
      </c>
      <c r="I24" s="238">
        <v>25.2</v>
      </c>
      <c r="J24" s="233">
        <v>28021956</v>
      </c>
      <c r="K24" s="238">
        <v>54</v>
      </c>
      <c r="L24" s="233">
        <v>9771684</v>
      </c>
      <c r="M24" s="238">
        <v>53.1</v>
      </c>
    </row>
    <row r="25" spans="1:13" ht="19.5" customHeight="1">
      <c r="A25" s="602">
        <v>18</v>
      </c>
      <c r="B25" s="919" t="s">
        <v>298</v>
      </c>
      <c r="C25" s="919"/>
      <c r="D25" s="919"/>
      <c r="E25" s="919"/>
      <c r="F25" s="482">
        <v>5</v>
      </c>
      <c r="G25" s="239">
        <v>1.4</v>
      </c>
      <c r="H25" s="482">
        <v>74</v>
      </c>
      <c r="I25" s="239">
        <v>0.5</v>
      </c>
      <c r="J25" s="482">
        <v>90353</v>
      </c>
      <c r="K25" s="239">
        <v>0.2</v>
      </c>
      <c r="L25" s="482">
        <v>51549</v>
      </c>
      <c r="M25" s="239">
        <v>0.27987189599487133</v>
      </c>
    </row>
    <row r="26" ht="19.5" customHeight="1">
      <c r="B26" s="98" t="s">
        <v>22</v>
      </c>
    </row>
    <row r="27" ht="19.5" customHeight="1"/>
    <row r="28" ht="19.5" customHeight="1"/>
    <row r="31" spans="6:13" ht="12">
      <c r="F31" s="603"/>
      <c r="G31" s="603">
        <f>SUM(G8:G25)</f>
        <v>100</v>
      </c>
      <c r="H31" s="603"/>
      <c r="I31" s="603">
        <f>SUM(I8:I25)</f>
        <v>100.00000000000001</v>
      </c>
      <c r="J31" s="603"/>
      <c r="K31" s="603"/>
      <c r="L31" s="603"/>
      <c r="M31" s="603">
        <f>SUM(M8:M25)</f>
        <v>99.87987189599487</v>
      </c>
    </row>
  </sheetData>
  <sheetProtection/>
  <mergeCells count="24">
    <mergeCell ref="B25:E25"/>
    <mergeCell ref="B16:E16"/>
    <mergeCell ref="B18:E18"/>
    <mergeCell ref="B19:E19"/>
    <mergeCell ref="B20:E20"/>
    <mergeCell ref="B24:E24"/>
    <mergeCell ref="B23:E23"/>
    <mergeCell ref="B17:E17"/>
    <mergeCell ref="B21:E21"/>
    <mergeCell ref="B22:E22"/>
    <mergeCell ref="B14:E14"/>
    <mergeCell ref="B9:E9"/>
    <mergeCell ref="B10:E10"/>
    <mergeCell ref="B11:E11"/>
    <mergeCell ref="B12:E12"/>
    <mergeCell ref="B15:E15"/>
    <mergeCell ref="B13:E13"/>
    <mergeCell ref="B8:E8"/>
    <mergeCell ref="L4:M4"/>
    <mergeCell ref="A4:E5"/>
    <mergeCell ref="F4:G4"/>
    <mergeCell ref="H4:I4"/>
    <mergeCell ref="B7:E7"/>
    <mergeCell ref="J4:K4"/>
  </mergeCells>
  <printOptions/>
  <pageMargins left="0.5905511811023623" right="0.5905511811023623" top="0.7874015748031497" bottom="0.7874015748031497" header="0.5118110236220472" footer="0.5118110236220472"/>
  <pageSetup horizontalDpi="600" verticalDpi="600" orientation="portrait" pageOrder="overThenDown" paperSize="9" r:id="rId1"/>
</worksheet>
</file>

<file path=xl/worksheets/sheet23.xml><?xml version="1.0" encoding="utf-8"?>
<worksheet xmlns="http://schemas.openxmlformats.org/spreadsheetml/2006/main" xmlns:r="http://schemas.openxmlformats.org/officeDocument/2006/relationships">
  <sheetPr>
    <tabColor theme="5" tint="0.39998000860214233"/>
  </sheetPr>
  <dimension ref="A1:V31"/>
  <sheetViews>
    <sheetView zoomScale="80" zoomScaleNormal="80" zoomScalePageLayoutView="0" workbookViewId="0" topLeftCell="C3">
      <selection activeCell="I17" sqref="I17"/>
    </sheetView>
  </sheetViews>
  <sheetFormatPr defaultColWidth="9.00390625" defaultRowHeight="21.75" customHeight="1"/>
  <cols>
    <col min="1" max="1" width="4.00390625" style="157" bestFit="1" customWidth="1"/>
    <col min="2" max="2" width="12.625" style="157" customWidth="1"/>
    <col min="3" max="3" width="10.125" style="503" customWidth="1"/>
    <col min="4" max="4" width="7.875" style="503" customWidth="1"/>
    <col min="5" max="6" width="8.125" style="503" customWidth="1"/>
    <col min="7" max="10" width="7.875" style="503" customWidth="1"/>
    <col min="11" max="12" width="8.125" style="503" customWidth="1"/>
    <col min="13" max="15" width="7.875" style="503" customWidth="1"/>
    <col min="16" max="16" width="9.125" style="503" bestFit="1" customWidth="1"/>
    <col min="17" max="19" width="7.875" style="503" customWidth="1"/>
    <col min="20" max="20" width="8.875" style="503" customWidth="1"/>
    <col min="21" max="21" width="8.375" style="503" customWidth="1"/>
    <col min="22" max="22" width="5.50390625" style="244" customWidth="1"/>
    <col min="23" max="16384" width="9.00390625" style="157" customWidth="1"/>
  </cols>
  <sheetData>
    <row r="1" spans="1:22" ht="21.75" customHeight="1">
      <c r="A1" s="184" t="s">
        <v>251</v>
      </c>
      <c r="B1" s="240"/>
      <c r="V1" s="294"/>
    </row>
    <row r="2" spans="1:22" s="266" customFormat="1" ht="21.75" customHeight="1">
      <c r="A2" s="267"/>
      <c r="B2" s="326"/>
      <c r="C2" s="504"/>
      <c r="D2" s="504"/>
      <c r="E2" s="504"/>
      <c r="F2" s="504"/>
      <c r="G2" s="504"/>
      <c r="H2" s="504"/>
      <c r="I2" s="504"/>
      <c r="J2" s="504"/>
      <c r="K2" s="504"/>
      <c r="L2" s="504"/>
      <c r="M2" s="504"/>
      <c r="N2" s="504"/>
      <c r="O2" s="504"/>
      <c r="P2" s="504"/>
      <c r="Q2" s="504"/>
      <c r="R2" s="504"/>
      <c r="S2" s="504"/>
      <c r="T2" s="504"/>
      <c r="U2" s="504"/>
      <c r="V2" s="327"/>
    </row>
    <row r="3" spans="1:22" ht="19.5" customHeight="1">
      <c r="A3" s="924" t="s">
        <v>88</v>
      </c>
      <c r="B3" s="925"/>
      <c r="C3" s="922" t="s">
        <v>107</v>
      </c>
      <c r="D3" s="922" t="s">
        <v>89</v>
      </c>
      <c r="E3" s="922" t="s">
        <v>90</v>
      </c>
      <c r="F3" s="922" t="s">
        <v>91</v>
      </c>
      <c r="G3" s="922" t="s">
        <v>216</v>
      </c>
      <c r="H3" s="922" t="s">
        <v>217</v>
      </c>
      <c r="I3" s="922" t="s">
        <v>218</v>
      </c>
      <c r="J3" s="922" t="s">
        <v>219</v>
      </c>
      <c r="K3" s="922" t="s">
        <v>220</v>
      </c>
      <c r="L3" s="922" t="s">
        <v>221</v>
      </c>
      <c r="M3" s="922" t="s">
        <v>222</v>
      </c>
      <c r="N3" s="922" t="s">
        <v>223</v>
      </c>
      <c r="O3" s="922" t="s">
        <v>224</v>
      </c>
      <c r="P3" s="922" t="s">
        <v>225</v>
      </c>
      <c r="Q3" s="922" t="s">
        <v>226</v>
      </c>
      <c r="R3" s="922" t="s">
        <v>227</v>
      </c>
      <c r="S3" s="922" t="s">
        <v>228</v>
      </c>
      <c r="T3" s="922" t="s">
        <v>229</v>
      </c>
      <c r="U3" s="922" t="s">
        <v>230</v>
      </c>
      <c r="V3" s="920" t="s">
        <v>204</v>
      </c>
    </row>
    <row r="4" spans="1:22" ht="19.5" customHeight="1">
      <c r="A4" s="926" t="s">
        <v>96</v>
      </c>
      <c r="B4" s="927"/>
      <c r="C4" s="923"/>
      <c r="D4" s="923"/>
      <c r="E4" s="923"/>
      <c r="F4" s="923"/>
      <c r="G4" s="923"/>
      <c r="H4" s="923"/>
      <c r="I4" s="923"/>
      <c r="J4" s="923"/>
      <c r="K4" s="923"/>
      <c r="L4" s="923"/>
      <c r="M4" s="923"/>
      <c r="N4" s="923"/>
      <c r="O4" s="923"/>
      <c r="P4" s="923"/>
      <c r="Q4" s="923"/>
      <c r="R4" s="923"/>
      <c r="S4" s="923"/>
      <c r="T4" s="923"/>
      <c r="U4" s="923"/>
      <c r="V4" s="921"/>
    </row>
    <row r="5" spans="1:22" ht="24.75" customHeight="1">
      <c r="A5" s="243"/>
      <c r="B5" s="158"/>
      <c r="C5" s="505"/>
      <c r="D5" s="506"/>
      <c r="E5" s="506"/>
      <c r="F5" s="506"/>
      <c r="G5" s="506"/>
      <c r="H5" s="506"/>
      <c r="I5" s="506"/>
      <c r="J5" s="506"/>
      <c r="K5" s="506"/>
      <c r="L5" s="506"/>
      <c r="M5" s="506"/>
      <c r="N5" s="506"/>
      <c r="O5" s="506"/>
      <c r="P5" s="506"/>
      <c r="Q5" s="506"/>
      <c r="R5" s="506"/>
      <c r="S5" s="506"/>
      <c r="T5" s="506"/>
      <c r="U5" s="507"/>
      <c r="V5" s="246"/>
    </row>
    <row r="6" spans="1:22" ht="25.5" customHeight="1">
      <c r="A6" s="243"/>
      <c r="B6" s="158" t="s">
        <v>17</v>
      </c>
      <c r="C6" s="221">
        <v>352</v>
      </c>
      <c r="D6" s="221">
        <v>9</v>
      </c>
      <c r="E6" s="221">
        <v>24</v>
      </c>
      <c r="F6" s="221">
        <v>36</v>
      </c>
      <c r="G6" s="221">
        <v>9</v>
      </c>
      <c r="H6" s="221">
        <v>4</v>
      </c>
      <c r="I6" s="221">
        <v>2</v>
      </c>
      <c r="J6" s="280">
        <v>20</v>
      </c>
      <c r="K6" s="280">
        <v>47</v>
      </c>
      <c r="L6" s="280">
        <v>15</v>
      </c>
      <c r="M6" s="221">
        <v>4</v>
      </c>
      <c r="N6" s="221">
        <v>5</v>
      </c>
      <c r="O6" s="221">
        <v>12</v>
      </c>
      <c r="P6" s="221">
        <v>68</v>
      </c>
      <c r="Q6" s="221">
        <v>8</v>
      </c>
      <c r="R6" s="221">
        <v>1</v>
      </c>
      <c r="S6" s="221">
        <v>23</v>
      </c>
      <c r="T6" s="221">
        <v>60</v>
      </c>
      <c r="U6" s="282">
        <v>5</v>
      </c>
      <c r="V6" s="246" t="s">
        <v>17</v>
      </c>
    </row>
    <row r="7" spans="1:22" ht="25.5" customHeight="1">
      <c r="A7" s="268">
        <v>9</v>
      </c>
      <c r="B7" s="283" t="s">
        <v>318</v>
      </c>
      <c r="C7" s="221">
        <v>113</v>
      </c>
      <c r="D7" s="221">
        <v>5</v>
      </c>
      <c r="E7" s="221">
        <v>6</v>
      </c>
      <c r="F7" s="221">
        <v>9</v>
      </c>
      <c r="G7" s="221">
        <v>6</v>
      </c>
      <c r="H7" s="221">
        <v>3</v>
      </c>
      <c r="I7" s="221" t="s">
        <v>119</v>
      </c>
      <c r="J7" s="221">
        <v>13</v>
      </c>
      <c r="K7" s="221">
        <v>32</v>
      </c>
      <c r="L7" s="280">
        <v>9</v>
      </c>
      <c r="M7" s="221">
        <v>3</v>
      </c>
      <c r="N7" s="221">
        <v>1</v>
      </c>
      <c r="O7" s="221">
        <v>2</v>
      </c>
      <c r="P7" s="221">
        <v>13</v>
      </c>
      <c r="Q7" s="221">
        <v>1</v>
      </c>
      <c r="R7" s="221">
        <v>1</v>
      </c>
      <c r="S7" s="221">
        <v>3</v>
      </c>
      <c r="T7" s="221">
        <v>5</v>
      </c>
      <c r="U7" s="221">
        <v>1</v>
      </c>
      <c r="V7" s="246">
        <v>9</v>
      </c>
    </row>
    <row r="8" spans="1:22" ht="25.5" customHeight="1">
      <c r="A8" s="268">
        <v>10</v>
      </c>
      <c r="B8" s="283" t="s">
        <v>319</v>
      </c>
      <c r="C8" s="221">
        <v>20</v>
      </c>
      <c r="D8" s="221">
        <v>1</v>
      </c>
      <c r="E8" s="221" t="s">
        <v>400</v>
      </c>
      <c r="F8" s="221">
        <v>3</v>
      </c>
      <c r="G8" s="221" t="s">
        <v>119</v>
      </c>
      <c r="H8" s="221" t="s">
        <v>119</v>
      </c>
      <c r="I8" s="221" t="s">
        <v>119</v>
      </c>
      <c r="J8" s="221">
        <v>2</v>
      </c>
      <c r="K8" s="221">
        <v>2</v>
      </c>
      <c r="L8" s="280" t="s">
        <v>119</v>
      </c>
      <c r="M8" s="221" t="s">
        <v>119</v>
      </c>
      <c r="N8" s="221" t="s">
        <v>119</v>
      </c>
      <c r="O8" s="221" t="s">
        <v>119</v>
      </c>
      <c r="P8" s="221">
        <v>5</v>
      </c>
      <c r="Q8" s="221" t="s">
        <v>119</v>
      </c>
      <c r="R8" s="221" t="s">
        <v>119</v>
      </c>
      <c r="S8" s="221" t="s">
        <v>119</v>
      </c>
      <c r="T8" s="221">
        <v>7</v>
      </c>
      <c r="U8" s="221" t="s">
        <v>119</v>
      </c>
      <c r="V8" s="246">
        <v>10</v>
      </c>
    </row>
    <row r="9" spans="1:22" ht="25.5" customHeight="1">
      <c r="A9" s="268">
        <v>11</v>
      </c>
      <c r="B9" s="283" t="s">
        <v>320</v>
      </c>
      <c r="C9" s="221">
        <v>15</v>
      </c>
      <c r="D9" s="221">
        <v>1</v>
      </c>
      <c r="E9" s="221">
        <v>2</v>
      </c>
      <c r="F9" s="221" t="s">
        <v>119</v>
      </c>
      <c r="G9" s="221" t="s">
        <v>119</v>
      </c>
      <c r="H9" s="221" t="s">
        <v>119</v>
      </c>
      <c r="I9" s="221">
        <v>1</v>
      </c>
      <c r="J9" s="221">
        <v>2</v>
      </c>
      <c r="K9" s="221">
        <v>3</v>
      </c>
      <c r="L9" s="280">
        <v>1</v>
      </c>
      <c r="M9" s="221" t="s">
        <v>119</v>
      </c>
      <c r="N9" s="221" t="s">
        <v>119</v>
      </c>
      <c r="O9" s="221">
        <v>3</v>
      </c>
      <c r="P9" s="221" t="s">
        <v>119</v>
      </c>
      <c r="Q9" s="221" t="s">
        <v>119</v>
      </c>
      <c r="R9" s="221" t="s">
        <v>119</v>
      </c>
      <c r="S9" s="221" t="s">
        <v>119</v>
      </c>
      <c r="T9" s="221">
        <v>2</v>
      </c>
      <c r="U9" s="221" t="s">
        <v>119</v>
      </c>
      <c r="V9" s="246">
        <v>11</v>
      </c>
    </row>
    <row r="10" spans="1:22" ht="25.5" customHeight="1">
      <c r="A10" s="268">
        <v>12</v>
      </c>
      <c r="B10" s="283" t="s">
        <v>321</v>
      </c>
      <c r="C10" s="221">
        <v>9</v>
      </c>
      <c r="D10" s="221" t="s">
        <v>119</v>
      </c>
      <c r="E10" s="221" t="s">
        <v>119</v>
      </c>
      <c r="F10" s="221">
        <v>1</v>
      </c>
      <c r="G10" s="221" t="s">
        <v>119</v>
      </c>
      <c r="H10" s="221" t="s">
        <v>119</v>
      </c>
      <c r="I10" s="221" t="s">
        <v>119</v>
      </c>
      <c r="J10" s="221" t="s">
        <v>119</v>
      </c>
      <c r="K10" s="221" t="s">
        <v>119</v>
      </c>
      <c r="L10" s="280">
        <v>1</v>
      </c>
      <c r="M10" s="221" t="s">
        <v>119</v>
      </c>
      <c r="N10" s="221" t="s">
        <v>119</v>
      </c>
      <c r="O10" s="221">
        <v>1</v>
      </c>
      <c r="P10" s="221">
        <v>1</v>
      </c>
      <c r="Q10" s="221">
        <v>2</v>
      </c>
      <c r="R10" s="221" t="s">
        <v>119</v>
      </c>
      <c r="S10" s="221">
        <v>1</v>
      </c>
      <c r="T10" s="221">
        <v>2</v>
      </c>
      <c r="U10" s="221" t="s">
        <v>119</v>
      </c>
      <c r="V10" s="246">
        <v>12</v>
      </c>
    </row>
    <row r="11" spans="1:22" ht="25.5" customHeight="1">
      <c r="A11" s="268">
        <v>13</v>
      </c>
      <c r="B11" s="283" t="s">
        <v>322</v>
      </c>
      <c r="C11" s="221">
        <v>7</v>
      </c>
      <c r="D11" s="221" t="s">
        <v>119</v>
      </c>
      <c r="E11" s="221" t="s">
        <v>119</v>
      </c>
      <c r="F11" s="221">
        <v>1</v>
      </c>
      <c r="G11" s="221" t="s">
        <v>119</v>
      </c>
      <c r="H11" s="221" t="s">
        <v>119</v>
      </c>
      <c r="I11" s="221">
        <v>1</v>
      </c>
      <c r="J11" s="221" t="s">
        <v>119</v>
      </c>
      <c r="K11" s="221" t="s">
        <v>119</v>
      </c>
      <c r="L11" s="280" t="s">
        <v>119</v>
      </c>
      <c r="M11" s="221" t="s">
        <v>119</v>
      </c>
      <c r="N11" s="221" t="s">
        <v>119</v>
      </c>
      <c r="O11" s="221" t="s">
        <v>119</v>
      </c>
      <c r="P11" s="221">
        <v>1</v>
      </c>
      <c r="Q11" s="221">
        <v>1</v>
      </c>
      <c r="R11" s="221" t="s">
        <v>119</v>
      </c>
      <c r="S11" s="221">
        <v>2</v>
      </c>
      <c r="T11" s="221" t="s">
        <v>119</v>
      </c>
      <c r="U11" s="221">
        <v>1</v>
      </c>
      <c r="V11" s="246">
        <v>13</v>
      </c>
    </row>
    <row r="12" spans="1:22" ht="25.5" customHeight="1">
      <c r="A12" s="268">
        <v>14</v>
      </c>
      <c r="B12" s="283" t="s">
        <v>323</v>
      </c>
      <c r="C12" s="221">
        <v>6</v>
      </c>
      <c r="D12" s="221" t="s">
        <v>119</v>
      </c>
      <c r="E12" s="221" t="s">
        <v>119</v>
      </c>
      <c r="F12" s="221">
        <v>1</v>
      </c>
      <c r="G12" s="221" t="s">
        <v>119</v>
      </c>
      <c r="H12" s="221" t="s">
        <v>119</v>
      </c>
      <c r="I12" s="221" t="s">
        <v>119</v>
      </c>
      <c r="J12" s="221" t="s">
        <v>119</v>
      </c>
      <c r="K12" s="221" t="s">
        <v>119</v>
      </c>
      <c r="L12" s="280" t="s">
        <v>119</v>
      </c>
      <c r="M12" s="221" t="s">
        <v>119</v>
      </c>
      <c r="N12" s="221" t="s">
        <v>119</v>
      </c>
      <c r="O12" s="221" t="s">
        <v>119</v>
      </c>
      <c r="P12" s="221" t="s">
        <v>119</v>
      </c>
      <c r="Q12" s="221">
        <v>1</v>
      </c>
      <c r="R12" s="221" t="s">
        <v>119</v>
      </c>
      <c r="S12" s="221">
        <v>1</v>
      </c>
      <c r="T12" s="221">
        <v>3</v>
      </c>
      <c r="U12" s="221" t="s">
        <v>119</v>
      </c>
      <c r="V12" s="246">
        <v>14</v>
      </c>
    </row>
    <row r="13" spans="1:22" ht="25.5" customHeight="1">
      <c r="A13" s="268">
        <v>15</v>
      </c>
      <c r="B13" s="283" t="s">
        <v>37</v>
      </c>
      <c r="C13" s="221">
        <v>23</v>
      </c>
      <c r="D13" s="221">
        <v>2</v>
      </c>
      <c r="E13" s="221">
        <v>6</v>
      </c>
      <c r="F13" s="221">
        <v>4</v>
      </c>
      <c r="G13" s="221">
        <v>1</v>
      </c>
      <c r="H13" s="221" t="s">
        <v>119</v>
      </c>
      <c r="I13" s="221" t="s">
        <v>119</v>
      </c>
      <c r="J13" s="221" t="s">
        <v>119</v>
      </c>
      <c r="K13" s="221" t="s">
        <v>119</v>
      </c>
      <c r="L13" s="280" t="s">
        <v>119</v>
      </c>
      <c r="M13" s="221" t="s">
        <v>119</v>
      </c>
      <c r="N13" s="221" t="s">
        <v>119</v>
      </c>
      <c r="O13" s="221">
        <v>1</v>
      </c>
      <c r="P13" s="221">
        <v>2</v>
      </c>
      <c r="Q13" s="221">
        <v>1</v>
      </c>
      <c r="R13" s="221" t="s">
        <v>119</v>
      </c>
      <c r="S13" s="221">
        <v>4</v>
      </c>
      <c r="T13" s="221">
        <v>2</v>
      </c>
      <c r="U13" s="221" t="s">
        <v>119</v>
      </c>
      <c r="V13" s="246">
        <v>15</v>
      </c>
    </row>
    <row r="14" spans="1:22" ht="25.5" customHeight="1">
      <c r="A14" s="268">
        <v>16</v>
      </c>
      <c r="B14" s="283" t="s">
        <v>324</v>
      </c>
      <c r="C14" s="221">
        <v>9</v>
      </c>
      <c r="D14" s="221" t="s">
        <v>119</v>
      </c>
      <c r="E14" s="221">
        <v>1</v>
      </c>
      <c r="F14" s="221">
        <v>3</v>
      </c>
      <c r="G14" s="221" t="s">
        <v>119</v>
      </c>
      <c r="H14" s="221" t="s">
        <v>119</v>
      </c>
      <c r="I14" s="221" t="s">
        <v>119</v>
      </c>
      <c r="J14" s="221" t="s">
        <v>119</v>
      </c>
      <c r="K14" s="221" t="s">
        <v>119</v>
      </c>
      <c r="L14" s="280" t="s">
        <v>119</v>
      </c>
      <c r="M14" s="221" t="s">
        <v>119</v>
      </c>
      <c r="N14" s="221" t="s">
        <v>119</v>
      </c>
      <c r="O14" s="221" t="s">
        <v>119</v>
      </c>
      <c r="P14" s="221">
        <v>1</v>
      </c>
      <c r="Q14" s="221" t="s">
        <v>119</v>
      </c>
      <c r="R14" s="221" t="s">
        <v>119</v>
      </c>
      <c r="S14" s="221" t="s">
        <v>119</v>
      </c>
      <c r="T14" s="221">
        <v>4</v>
      </c>
      <c r="U14" s="221" t="s">
        <v>119</v>
      </c>
      <c r="V14" s="246">
        <v>16</v>
      </c>
    </row>
    <row r="15" spans="1:22" ht="25.5" customHeight="1">
      <c r="A15" s="268">
        <v>17</v>
      </c>
      <c r="B15" s="283" t="s">
        <v>325</v>
      </c>
      <c r="C15" s="221">
        <v>3</v>
      </c>
      <c r="D15" s="221" t="s">
        <v>119</v>
      </c>
      <c r="E15" s="221">
        <v>1</v>
      </c>
      <c r="F15" s="221" t="s">
        <v>119</v>
      </c>
      <c r="G15" s="221" t="s">
        <v>119</v>
      </c>
      <c r="H15" s="221" t="s">
        <v>119</v>
      </c>
      <c r="I15" s="221" t="s">
        <v>119</v>
      </c>
      <c r="J15" s="221" t="s">
        <v>119</v>
      </c>
      <c r="K15" s="221" t="s">
        <v>119</v>
      </c>
      <c r="L15" s="280" t="s">
        <v>119</v>
      </c>
      <c r="M15" s="221" t="s">
        <v>119</v>
      </c>
      <c r="N15" s="221" t="s">
        <v>119</v>
      </c>
      <c r="O15" s="221">
        <v>1</v>
      </c>
      <c r="P15" s="221">
        <v>1</v>
      </c>
      <c r="Q15" s="221" t="s">
        <v>119</v>
      </c>
      <c r="R15" s="221" t="s">
        <v>119</v>
      </c>
      <c r="S15" s="221" t="s">
        <v>119</v>
      </c>
      <c r="T15" s="221" t="s">
        <v>119</v>
      </c>
      <c r="U15" s="221" t="s">
        <v>119</v>
      </c>
      <c r="V15" s="246">
        <v>17</v>
      </c>
    </row>
    <row r="16" spans="1:22" ht="25.5" customHeight="1">
      <c r="A16" s="268">
        <v>18</v>
      </c>
      <c r="B16" s="283" t="s">
        <v>326</v>
      </c>
      <c r="C16" s="221">
        <v>4</v>
      </c>
      <c r="D16" s="221" t="s">
        <v>119</v>
      </c>
      <c r="E16" s="221" t="s">
        <v>119</v>
      </c>
      <c r="F16" s="221" t="s">
        <v>119</v>
      </c>
      <c r="G16" s="221" t="s">
        <v>119</v>
      </c>
      <c r="H16" s="221" t="s">
        <v>119</v>
      </c>
      <c r="I16" s="221" t="s">
        <v>119</v>
      </c>
      <c r="J16" s="221" t="s">
        <v>119</v>
      </c>
      <c r="K16" s="221">
        <v>1</v>
      </c>
      <c r="L16" s="280" t="s">
        <v>119</v>
      </c>
      <c r="M16" s="221" t="s">
        <v>119</v>
      </c>
      <c r="N16" s="221" t="s">
        <v>119</v>
      </c>
      <c r="O16" s="221" t="s">
        <v>119</v>
      </c>
      <c r="P16" s="221">
        <v>3</v>
      </c>
      <c r="Q16" s="221" t="s">
        <v>119</v>
      </c>
      <c r="R16" s="221" t="s">
        <v>119</v>
      </c>
      <c r="S16" s="221" t="s">
        <v>119</v>
      </c>
      <c r="T16" s="221" t="s">
        <v>119</v>
      </c>
      <c r="U16" s="221" t="s">
        <v>119</v>
      </c>
      <c r="V16" s="246">
        <v>18</v>
      </c>
    </row>
    <row r="17" spans="1:22" ht="25.5" customHeight="1">
      <c r="A17" s="268">
        <v>19</v>
      </c>
      <c r="B17" s="283" t="s">
        <v>327</v>
      </c>
      <c r="C17" s="221">
        <v>2</v>
      </c>
      <c r="D17" s="221" t="s">
        <v>119</v>
      </c>
      <c r="E17" s="221" t="s">
        <v>119</v>
      </c>
      <c r="F17" s="221" t="s">
        <v>119</v>
      </c>
      <c r="G17" s="221" t="s">
        <v>119</v>
      </c>
      <c r="H17" s="221" t="s">
        <v>119</v>
      </c>
      <c r="I17" s="221" t="s">
        <v>119</v>
      </c>
      <c r="J17" s="221" t="s">
        <v>119</v>
      </c>
      <c r="K17" s="221" t="s">
        <v>119</v>
      </c>
      <c r="L17" s="280" t="s">
        <v>119</v>
      </c>
      <c r="M17" s="221" t="s">
        <v>119</v>
      </c>
      <c r="N17" s="221" t="s">
        <v>119</v>
      </c>
      <c r="O17" s="221">
        <v>1</v>
      </c>
      <c r="P17" s="221" t="s">
        <v>119</v>
      </c>
      <c r="Q17" s="221" t="s">
        <v>119</v>
      </c>
      <c r="R17" s="221" t="s">
        <v>119</v>
      </c>
      <c r="S17" s="221" t="s">
        <v>119</v>
      </c>
      <c r="T17" s="221">
        <v>1</v>
      </c>
      <c r="U17" s="221" t="s">
        <v>119</v>
      </c>
      <c r="V17" s="246">
        <v>19</v>
      </c>
    </row>
    <row r="18" spans="1:22" ht="25.5" customHeight="1">
      <c r="A18" s="268">
        <v>20</v>
      </c>
      <c r="B18" s="283" t="s">
        <v>328</v>
      </c>
      <c r="C18" s="221" t="s">
        <v>400</v>
      </c>
      <c r="D18" s="221" t="s">
        <v>119</v>
      </c>
      <c r="E18" s="221" t="s">
        <v>119</v>
      </c>
      <c r="F18" s="221" t="s">
        <v>119</v>
      </c>
      <c r="G18" s="221" t="s">
        <v>119</v>
      </c>
      <c r="H18" s="221" t="s">
        <v>119</v>
      </c>
      <c r="I18" s="221" t="s">
        <v>119</v>
      </c>
      <c r="J18" s="221" t="s">
        <v>119</v>
      </c>
      <c r="K18" s="221" t="s">
        <v>119</v>
      </c>
      <c r="L18" s="280" t="s">
        <v>119</v>
      </c>
      <c r="M18" s="221" t="s">
        <v>119</v>
      </c>
      <c r="N18" s="221" t="s">
        <v>119</v>
      </c>
      <c r="O18" s="221" t="s">
        <v>119</v>
      </c>
      <c r="P18" s="221" t="s">
        <v>119</v>
      </c>
      <c r="Q18" s="221" t="s">
        <v>119</v>
      </c>
      <c r="R18" s="221" t="s">
        <v>119</v>
      </c>
      <c r="S18" s="221" t="s">
        <v>119</v>
      </c>
      <c r="T18" s="221" t="s">
        <v>119</v>
      </c>
      <c r="U18" s="221" t="s">
        <v>119</v>
      </c>
      <c r="V18" s="246">
        <v>20</v>
      </c>
    </row>
    <row r="19" spans="1:22" ht="25.5" customHeight="1">
      <c r="A19" s="268">
        <v>21</v>
      </c>
      <c r="B19" s="283" t="s">
        <v>329</v>
      </c>
      <c r="C19" s="221">
        <v>17</v>
      </c>
      <c r="D19" s="221" t="s">
        <v>119</v>
      </c>
      <c r="E19" s="221" t="s">
        <v>119</v>
      </c>
      <c r="F19" s="221">
        <v>3</v>
      </c>
      <c r="G19" s="221" t="s">
        <v>119</v>
      </c>
      <c r="H19" s="221" t="s">
        <v>119</v>
      </c>
      <c r="I19" s="221" t="s">
        <v>119</v>
      </c>
      <c r="J19" s="221" t="s">
        <v>119</v>
      </c>
      <c r="K19" s="221" t="s">
        <v>119</v>
      </c>
      <c r="L19" s="280" t="s">
        <v>119</v>
      </c>
      <c r="M19" s="221" t="s">
        <v>119</v>
      </c>
      <c r="N19" s="221">
        <v>1</v>
      </c>
      <c r="O19" s="221">
        <v>1</v>
      </c>
      <c r="P19" s="221">
        <v>4</v>
      </c>
      <c r="Q19" s="221" t="s">
        <v>119</v>
      </c>
      <c r="R19" s="221" t="s">
        <v>119</v>
      </c>
      <c r="S19" s="221">
        <v>3</v>
      </c>
      <c r="T19" s="221">
        <v>5</v>
      </c>
      <c r="U19" s="221" t="s">
        <v>119</v>
      </c>
      <c r="V19" s="246">
        <v>21</v>
      </c>
    </row>
    <row r="20" spans="1:22" ht="25.5" customHeight="1">
      <c r="A20" s="268">
        <v>22</v>
      </c>
      <c r="B20" s="283" t="s">
        <v>299</v>
      </c>
      <c r="C20" s="221">
        <v>15</v>
      </c>
      <c r="D20" s="221" t="s">
        <v>119</v>
      </c>
      <c r="E20" s="221">
        <v>3</v>
      </c>
      <c r="F20" s="221" t="s">
        <v>119</v>
      </c>
      <c r="G20" s="221" t="s">
        <v>119</v>
      </c>
      <c r="H20" s="221" t="s">
        <v>119</v>
      </c>
      <c r="I20" s="221" t="s">
        <v>119</v>
      </c>
      <c r="J20" s="221" t="s">
        <v>119</v>
      </c>
      <c r="K20" s="221" t="s">
        <v>119</v>
      </c>
      <c r="L20" s="280" t="s">
        <v>119</v>
      </c>
      <c r="M20" s="221" t="s">
        <v>119</v>
      </c>
      <c r="N20" s="221" t="s">
        <v>119</v>
      </c>
      <c r="O20" s="221">
        <v>1</v>
      </c>
      <c r="P20" s="221">
        <v>4</v>
      </c>
      <c r="Q20" s="221">
        <v>1</v>
      </c>
      <c r="R20" s="221" t="s">
        <v>119</v>
      </c>
      <c r="S20" s="221" t="s">
        <v>119</v>
      </c>
      <c r="T20" s="221">
        <v>6</v>
      </c>
      <c r="U20" s="221" t="s">
        <v>119</v>
      </c>
      <c r="V20" s="246">
        <v>22</v>
      </c>
    </row>
    <row r="21" spans="1:22" ht="25.5" customHeight="1">
      <c r="A21" s="268">
        <v>23</v>
      </c>
      <c r="B21" s="283" t="s">
        <v>330</v>
      </c>
      <c r="C21" s="221">
        <v>7</v>
      </c>
      <c r="D21" s="221" t="s">
        <v>119</v>
      </c>
      <c r="E21" s="221" t="s">
        <v>119</v>
      </c>
      <c r="F21" s="221" t="s">
        <v>119</v>
      </c>
      <c r="G21" s="221" t="s">
        <v>119</v>
      </c>
      <c r="H21" s="221" t="s">
        <v>119</v>
      </c>
      <c r="I21" s="221" t="s">
        <v>119</v>
      </c>
      <c r="J21" s="221" t="s">
        <v>119</v>
      </c>
      <c r="K21" s="221" t="s">
        <v>119</v>
      </c>
      <c r="L21" s="280" t="s">
        <v>119</v>
      </c>
      <c r="M21" s="221" t="s">
        <v>119</v>
      </c>
      <c r="N21" s="221" t="s">
        <v>119</v>
      </c>
      <c r="O21" s="221" t="s">
        <v>119</v>
      </c>
      <c r="P21" s="221">
        <v>2</v>
      </c>
      <c r="Q21" s="221" t="s">
        <v>119</v>
      </c>
      <c r="R21" s="221" t="s">
        <v>119</v>
      </c>
      <c r="S21" s="221" t="s">
        <v>119</v>
      </c>
      <c r="T21" s="221">
        <v>5</v>
      </c>
      <c r="U21" s="221" t="s">
        <v>119</v>
      </c>
      <c r="V21" s="246">
        <v>23</v>
      </c>
    </row>
    <row r="22" spans="1:22" ht="25.5" customHeight="1">
      <c r="A22" s="268">
        <v>24</v>
      </c>
      <c r="B22" s="283" t="s">
        <v>331</v>
      </c>
      <c r="C22" s="221">
        <v>42</v>
      </c>
      <c r="D22" s="221" t="s">
        <v>119</v>
      </c>
      <c r="E22" s="221" t="s">
        <v>119</v>
      </c>
      <c r="F22" s="221">
        <v>2</v>
      </c>
      <c r="G22" s="221">
        <v>1</v>
      </c>
      <c r="H22" s="221">
        <v>1</v>
      </c>
      <c r="I22" s="221" t="s">
        <v>119</v>
      </c>
      <c r="J22" s="221" t="s">
        <v>119</v>
      </c>
      <c r="K22" s="221">
        <v>6</v>
      </c>
      <c r="L22" s="280">
        <v>2</v>
      </c>
      <c r="M22" s="221" t="s">
        <v>119</v>
      </c>
      <c r="N22" s="221">
        <v>1</v>
      </c>
      <c r="O22" s="221">
        <v>1</v>
      </c>
      <c r="P22" s="221">
        <v>9</v>
      </c>
      <c r="Q22" s="221">
        <v>1</v>
      </c>
      <c r="R22" s="221" t="s">
        <v>119</v>
      </c>
      <c r="S22" s="221">
        <v>6</v>
      </c>
      <c r="T22" s="221">
        <v>10</v>
      </c>
      <c r="U22" s="221">
        <v>2</v>
      </c>
      <c r="V22" s="246">
        <v>24</v>
      </c>
    </row>
    <row r="23" spans="1:22" ht="25.5" customHeight="1">
      <c r="A23" s="268">
        <v>25</v>
      </c>
      <c r="B23" s="283" t="s">
        <v>332</v>
      </c>
      <c r="C23" s="221">
        <v>8</v>
      </c>
      <c r="D23" s="221" t="s">
        <v>119</v>
      </c>
      <c r="E23" s="221" t="s">
        <v>119</v>
      </c>
      <c r="F23" s="221">
        <v>1</v>
      </c>
      <c r="G23" s="221" t="s">
        <v>119</v>
      </c>
      <c r="H23" s="221" t="s">
        <v>119</v>
      </c>
      <c r="I23" s="221" t="s">
        <v>119</v>
      </c>
      <c r="J23" s="221">
        <v>1</v>
      </c>
      <c r="K23" s="221" t="s">
        <v>119</v>
      </c>
      <c r="L23" s="280" t="s">
        <v>119</v>
      </c>
      <c r="M23" s="221" t="s">
        <v>119</v>
      </c>
      <c r="N23" s="221" t="s">
        <v>119</v>
      </c>
      <c r="O23" s="221" t="s">
        <v>119</v>
      </c>
      <c r="P23" s="221">
        <v>2</v>
      </c>
      <c r="Q23" s="221" t="s">
        <v>119</v>
      </c>
      <c r="R23" s="221" t="s">
        <v>119</v>
      </c>
      <c r="S23" s="221">
        <v>1</v>
      </c>
      <c r="T23" s="221">
        <v>3</v>
      </c>
      <c r="U23" s="221" t="s">
        <v>119</v>
      </c>
      <c r="V23" s="246">
        <v>25</v>
      </c>
    </row>
    <row r="24" spans="1:22" ht="25.5" customHeight="1">
      <c r="A24" s="268">
        <v>26</v>
      </c>
      <c r="B24" s="283" t="s">
        <v>333</v>
      </c>
      <c r="C24" s="221">
        <v>18</v>
      </c>
      <c r="D24" s="221" t="s">
        <v>119</v>
      </c>
      <c r="E24" s="221" t="s">
        <v>119</v>
      </c>
      <c r="F24" s="221">
        <v>2</v>
      </c>
      <c r="G24" s="221" t="s">
        <v>119</v>
      </c>
      <c r="H24" s="221" t="s">
        <v>119</v>
      </c>
      <c r="I24" s="221" t="s">
        <v>119</v>
      </c>
      <c r="J24" s="221">
        <v>1</v>
      </c>
      <c r="K24" s="221">
        <v>3</v>
      </c>
      <c r="L24" s="280" t="s">
        <v>119</v>
      </c>
      <c r="M24" s="221" t="s">
        <v>119</v>
      </c>
      <c r="N24" s="221">
        <v>1</v>
      </c>
      <c r="O24" s="221" t="s">
        <v>119</v>
      </c>
      <c r="P24" s="221">
        <v>8</v>
      </c>
      <c r="Q24" s="221" t="s">
        <v>119</v>
      </c>
      <c r="R24" s="221" t="s">
        <v>119</v>
      </c>
      <c r="S24" s="221" t="s">
        <v>119</v>
      </c>
      <c r="T24" s="221">
        <v>2</v>
      </c>
      <c r="U24" s="221">
        <v>1</v>
      </c>
      <c r="V24" s="246">
        <v>26</v>
      </c>
    </row>
    <row r="25" spans="1:22" ht="25.5" customHeight="1">
      <c r="A25" s="268">
        <v>27</v>
      </c>
      <c r="B25" s="283" t="s">
        <v>334</v>
      </c>
      <c r="C25" s="221" t="s">
        <v>119</v>
      </c>
      <c r="D25" s="221" t="s">
        <v>119</v>
      </c>
      <c r="E25" s="221" t="s">
        <v>119</v>
      </c>
      <c r="F25" s="221" t="s">
        <v>119</v>
      </c>
      <c r="G25" s="221" t="s">
        <v>119</v>
      </c>
      <c r="H25" s="221" t="s">
        <v>119</v>
      </c>
      <c r="I25" s="221" t="s">
        <v>119</v>
      </c>
      <c r="J25" s="221" t="s">
        <v>119</v>
      </c>
      <c r="K25" s="221" t="s">
        <v>119</v>
      </c>
      <c r="L25" s="280" t="s">
        <v>119</v>
      </c>
      <c r="M25" s="221" t="s">
        <v>119</v>
      </c>
      <c r="N25" s="221" t="s">
        <v>119</v>
      </c>
      <c r="O25" s="221" t="s">
        <v>119</v>
      </c>
      <c r="P25" s="221" t="s">
        <v>119</v>
      </c>
      <c r="Q25" s="221" t="s">
        <v>119</v>
      </c>
      <c r="R25" s="221" t="s">
        <v>119</v>
      </c>
      <c r="S25" s="221" t="s">
        <v>119</v>
      </c>
      <c r="T25" s="221" t="s">
        <v>119</v>
      </c>
      <c r="U25" s="221" t="s">
        <v>119</v>
      </c>
      <c r="V25" s="246">
        <v>27</v>
      </c>
    </row>
    <row r="26" spans="1:22" ht="25.5" customHeight="1">
      <c r="A26" s="268">
        <v>28</v>
      </c>
      <c r="B26" s="283" t="s">
        <v>335</v>
      </c>
      <c r="C26" s="221">
        <v>6</v>
      </c>
      <c r="D26" s="221" t="s">
        <v>119</v>
      </c>
      <c r="E26" s="221" t="s">
        <v>119</v>
      </c>
      <c r="F26" s="221" t="s">
        <v>119</v>
      </c>
      <c r="G26" s="221" t="s">
        <v>119</v>
      </c>
      <c r="H26" s="221" t="s">
        <v>119</v>
      </c>
      <c r="I26" s="221" t="s">
        <v>119</v>
      </c>
      <c r="J26" s="221" t="s">
        <v>119</v>
      </c>
      <c r="K26" s="221" t="s">
        <v>119</v>
      </c>
      <c r="L26" s="280" t="s">
        <v>119</v>
      </c>
      <c r="M26" s="221" t="s">
        <v>119</v>
      </c>
      <c r="N26" s="221" t="s">
        <v>119</v>
      </c>
      <c r="O26" s="221" t="s">
        <v>119</v>
      </c>
      <c r="P26" s="221">
        <v>4</v>
      </c>
      <c r="Q26" s="221" t="s">
        <v>119</v>
      </c>
      <c r="R26" s="221" t="s">
        <v>119</v>
      </c>
      <c r="S26" s="221">
        <v>2</v>
      </c>
      <c r="T26" s="221" t="s">
        <v>119</v>
      </c>
      <c r="U26" s="221" t="s">
        <v>119</v>
      </c>
      <c r="V26" s="246">
        <v>28</v>
      </c>
    </row>
    <row r="27" spans="1:22" ht="25.5" customHeight="1">
      <c r="A27" s="268">
        <v>29</v>
      </c>
      <c r="B27" s="283" t="s">
        <v>336</v>
      </c>
      <c r="C27" s="221">
        <v>6</v>
      </c>
      <c r="D27" s="221" t="s">
        <v>119</v>
      </c>
      <c r="E27" s="221" t="s">
        <v>119</v>
      </c>
      <c r="F27" s="221" t="s">
        <v>119</v>
      </c>
      <c r="G27" s="221" t="s">
        <v>119</v>
      </c>
      <c r="H27" s="221" t="s">
        <v>119</v>
      </c>
      <c r="I27" s="221" t="s">
        <v>119</v>
      </c>
      <c r="J27" s="221" t="s">
        <v>119</v>
      </c>
      <c r="K27" s="221" t="s">
        <v>119</v>
      </c>
      <c r="L27" s="280" t="s">
        <v>119</v>
      </c>
      <c r="M27" s="221" t="s">
        <v>119</v>
      </c>
      <c r="N27" s="221" t="s">
        <v>119</v>
      </c>
      <c r="O27" s="221" t="s">
        <v>119</v>
      </c>
      <c r="P27" s="221">
        <v>4</v>
      </c>
      <c r="Q27" s="221" t="s">
        <v>119</v>
      </c>
      <c r="R27" s="221" t="s">
        <v>119</v>
      </c>
      <c r="S27" s="221" t="s">
        <v>119</v>
      </c>
      <c r="T27" s="221">
        <v>2</v>
      </c>
      <c r="U27" s="221" t="s">
        <v>119</v>
      </c>
      <c r="V27" s="246">
        <v>29</v>
      </c>
    </row>
    <row r="28" spans="1:22" ht="25.5" customHeight="1">
      <c r="A28" s="268">
        <v>30</v>
      </c>
      <c r="B28" s="283" t="s">
        <v>337</v>
      </c>
      <c r="C28" s="221">
        <v>2</v>
      </c>
      <c r="D28" s="221" t="s">
        <v>119</v>
      </c>
      <c r="E28" s="221" t="s">
        <v>119</v>
      </c>
      <c r="F28" s="221" t="s">
        <v>119</v>
      </c>
      <c r="G28" s="221" t="s">
        <v>119</v>
      </c>
      <c r="H28" s="221" t="s">
        <v>119</v>
      </c>
      <c r="I28" s="221" t="s">
        <v>119</v>
      </c>
      <c r="J28" s="221" t="s">
        <v>119</v>
      </c>
      <c r="K28" s="221" t="s">
        <v>119</v>
      </c>
      <c r="L28" s="280">
        <v>1</v>
      </c>
      <c r="M28" s="221" t="s">
        <v>119</v>
      </c>
      <c r="N28" s="221" t="s">
        <v>119</v>
      </c>
      <c r="O28" s="221" t="s">
        <v>119</v>
      </c>
      <c r="P28" s="221">
        <v>1</v>
      </c>
      <c r="Q28" s="221" t="s">
        <v>119</v>
      </c>
      <c r="R28" s="221" t="s">
        <v>119</v>
      </c>
      <c r="S28" s="221" t="s">
        <v>119</v>
      </c>
      <c r="T28" s="221" t="s">
        <v>119</v>
      </c>
      <c r="U28" s="221" t="s">
        <v>119</v>
      </c>
      <c r="V28" s="246">
        <v>30</v>
      </c>
    </row>
    <row r="29" spans="1:22" ht="25.5" customHeight="1">
      <c r="A29" s="268">
        <v>31</v>
      </c>
      <c r="B29" s="283" t="s">
        <v>338</v>
      </c>
      <c r="C29" s="221">
        <v>13</v>
      </c>
      <c r="D29" s="221" t="s">
        <v>119</v>
      </c>
      <c r="E29" s="221">
        <v>4</v>
      </c>
      <c r="F29" s="221">
        <v>6</v>
      </c>
      <c r="G29" s="221" t="s">
        <v>119</v>
      </c>
      <c r="H29" s="221" t="s">
        <v>119</v>
      </c>
      <c r="I29" s="221" t="s">
        <v>119</v>
      </c>
      <c r="J29" s="221">
        <v>1</v>
      </c>
      <c r="K29" s="221" t="s">
        <v>119</v>
      </c>
      <c r="L29" s="280">
        <v>1</v>
      </c>
      <c r="M29" s="221" t="s">
        <v>119</v>
      </c>
      <c r="N29" s="221" t="s">
        <v>119</v>
      </c>
      <c r="O29" s="221" t="s">
        <v>119</v>
      </c>
      <c r="P29" s="221">
        <v>0</v>
      </c>
      <c r="Q29" s="221" t="s">
        <v>119</v>
      </c>
      <c r="R29" s="221" t="s">
        <v>119</v>
      </c>
      <c r="S29" s="221" t="s">
        <v>119</v>
      </c>
      <c r="T29" s="221">
        <v>1</v>
      </c>
      <c r="U29" s="221" t="s">
        <v>119</v>
      </c>
      <c r="V29" s="246">
        <v>31</v>
      </c>
    </row>
    <row r="30" spans="1:22" ht="25.5" customHeight="1">
      <c r="A30" s="269">
        <v>32</v>
      </c>
      <c r="B30" s="454" t="s">
        <v>339</v>
      </c>
      <c r="C30" s="222">
        <v>7</v>
      </c>
      <c r="D30" s="222" t="s">
        <v>119</v>
      </c>
      <c r="E30" s="222">
        <v>1</v>
      </c>
      <c r="F30" s="222" t="s">
        <v>119</v>
      </c>
      <c r="G30" s="222">
        <v>1</v>
      </c>
      <c r="H30" s="222" t="s">
        <v>119</v>
      </c>
      <c r="I30" s="222" t="s">
        <v>119</v>
      </c>
      <c r="J30" s="222" t="s">
        <v>119</v>
      </c>
      <c r="K30" s="222" t="s">
        <v>119</v>
      </c>
      <c r="L30" s="281" t="s">
        <v>119</v>
      </c>
      <c r="M30" s="222">
        <v>1</v>
      </c>
      <c r="N30" s="222">
        <v>1</v>
      </c>
      <c r="O30" s="222" t="s">
        <v>119</v>
      </c>
      <c r="P30" s="222">
        <v>3</v>
      </c>
      <c r="Q30" s="222" t="s">
        <v>119</v>
      </c>
      <c r="R30" s="222" t="s">
        <v>119</v>
      </c>
      <c r="S30" s="222" t="s">
        <v>119</v>
      </c>
      <c r="T30" s="222" t="s">
        <v>119</v>
      </c>
      <c r="U30" s="222" t="s">
        <v>119</v>
      </c>
      <c r="V30" s="247">
        <v>32</v>
      </c>
    </row>
    <row r="31" spans="1:21" ht="17.25" customHeight="1">
      <c r="A31" s="240"/>
      <c r="B31" s="240"/>
      <c r="U31" s="508"/>
    </row>
  </sheetData>
  <sheetProtection/>
  <mergeCells count="22">
    <mergeCell ref="A3:B3"/>
    <mergeCell ref="A4:B4"/>
    <mergeCell ref="C3:C4"/>
    <mergeCell ref="D3:D4"/>
    <mergeCell ref="E3:E4"/>
    <mergeCell ref="M3:M4"/>
    <mergeCell ref="P3:P4"/>
    <mergeCell ref="J3:J4"/>
    <mergeCell ref="K3:K4"/>
    <mergeCell ref="S3:S4"/>
    <mergeCell ref="N3:N4"/>
    <mergeCell ref="Q3:Q4"/>
    <mergeCell ref="V3:V4"/>
    <mergeCell ref="U3:U4"/>
    <mergeCell ref="F3:F4"/>
    <mergeCell ref="G3:G4"/>
    <mergeCell ref="H3:H4"/>
    <mergeCell ref="I3:I4"/>
    <mergeCell ref="L3:L4"/>
    <mergeCell ref="T3:T4"/>
    <mergeCell ref="R3:R4"/>
    <mergeCell ref="O3:O4"/>
  </mergeCells>
  <conditionalFormatting sqref="A5:B6 V1:V3 A2:B2 A7:A30 A31:B65442 V5:V65442 W1:IV65536">
    <cfRule type="cellIs" priority="4" dxfId="99" operator="equal" stopIfTrue="1">
      <formula>0</formula>
    </cfRule>
  </conditionalFormatting>
  <conditionalFormatting sqref="A1">
    <cfRule type="cellIs" priority="5" dxfId="0" operator="equal" stopIfTrue="1">
      <formula>"X"</formula>
    </cfRule>
    <cfRule type="cellIs" priority="6" dxfId="99" operator="equal" stopIfTrue="1">
      <formula>0</formula>
    </cfRule>
  </conditionalFormatting>
  <conditionalFormatting sqref="B7:B30">
    <cfRule type="cellIs" priority="1" dxfId="0" operator="equal" stopIfTrue="1">
      <formula>"X"</formula>
    </cfRule>
  </conditionalFormatting>
  <printOptions/>
  <pageMargins left="0.5905511811023623" right="0.5905511811023623" top="0.7874015748031497" bottom="0.7874015748031497" header="0.5118110236220472" footer="0.5118110236220472"/>
  <pageSetup horizontalDpi="600" verticalDpi="600" orientation="portrait" pageOrder="overThenDown" paperSize="9" r:id="rId2"/>
  <drawing r:id="rId1"/>
</worksheet>
</file>

<file path=xl/worksheets/sheet24.xml><?xml version="1.0" encoding="utf-8"?>
<worksheet xmlns="http://schemas.openxmlformats.org/spreadsheetml/2006/main" xmlns:r="http://schemas.openxmlformats.org/officeDocument/2006/relationships">
  <sheetPr>
    <tabColor theme="5" tint="0.39998000860214233"/>
  </sheetPr>
  <dimension ref="A1:V31"/>
  <sheetViews>
    <sheetView zoomScale="80" zoomScaleNormal="80" zoomScalePageLayoutView="0" workbookViewId="0" topLeftCell="A16">
      <selection activeCell="G17" sqref="G17"/>
    </sheetView>
  </sheetViews>
  <sheetFormatPr defaultColWidth="9.00390625" defaultRowHeight="21.75" customHeight="1"/>
  <cols>
    <col min="1" max="1" width="4.00390625" style="157" bestFit="1" customWidth="1"/>
    <col min="2" max="2" width="12.625" style="157" customWidth="1"/>
    <col min="3" max="3" width="10.125" style="503" customWidth="1"/>
    <col min="4" max="4" width="7.875" style="503" customWidth="1"/>
    <col min="5" max="6" width="8.125" style="503" customWidth="1"/>
    <col min="7" max="10" width="7.875" style="503" customWidth="1"/>
    <col min="11" max="12" width="8.125" style="503" customWidth="1"/>
    <col min="13" max="15" width="7.875" style="503" customWidth="1"/>
    <col min="16" max="16" width="9.125" style="503" bestFit="1" customWidth="1"/>
    <col min="17" max="19" width="7.875" style="503" customWidth="1"/>
    <col min="20" max="20" width="8.875" style="503" customWidth="1"/>
    <col min="21" max="21" width="8.00390625" style="503" customWidth="1"/>
    <col min="22" max="22" width="5.50390625" style="244" customWidth="1"/>
    <col min="23" max="16384" width="9.00390625" style="157" customWidth="1"/>
  </cols>
  <sheetData>
    <row r="1" spans="1:22" ht="21.75" customHeight="1">
      <c r="A1" s="184" t="s">
        <v>252</v>
      </c>
      <c r="B1" s="240"/>
      <c r="U1" s="508"/>
      <c r="V1" s="294"/>
    </row>
    <row r="2" spans="1:22" s="159" customFormat="1" ht="21.75" customHeight="1">
      <c r="A2" s="241"/>
      <c r="B2" s="242"/>
      <c r="C2" s="504"/>
      <c r="D2" s="504"/>
      <c r="E2" s="504"/>
      <c r="F2" s="504"/>
      <c r="G2" s="504"/>
      <c r="H2" s="504"/>
      <c r="I2" s="504"/>
      <c r="J2" s="504"/>
      <c r="K2" s="504"/>
      <c r="L2" s="504"/>
      <c r="M2" s="504"/>
      <c r="N2" s="504"/>
      <c r="O2" s="504"/>
      <c r="P2" s="504"/>
      <c r="Q2" s="504"/>
      <c r="R2" s="504"/>
      <c r="S2" s="504"/>
      <c r="T2" s="504"/>
      <c r="U2" s="504"/>
      <c r="V2" s="245"/>
    </row>
    <row r="3" spans="1:22" ht="19.5" customHeight="1">
      <c r="A3" s="924" t="s">
        <v>88</v>
      </c>
      <c r="B3" s="925"/>
      <c r="C3" s="922" t="s">
        <v>107</v>
      </c>
      <c r="D3" s="922" t="s">
        <v>89</v>
      </c>
      <c r="E3" s="922" t="s">
        <v>90</v>
      </c>
      <c r="F3" s="922" t="s">
        <v>91</v>
      </c>
      <c r="G3" s="922" t="s">
        <v>216</v>
      </c>
      <c r="H3" s="922" t="s">
        <v>217</v>
      </c>
      <c r="I3" s="922" t="s">
        <v>218</v>
      </c>
      <c r="J3" s="922" t="s">
        <v>219</v>
      </c>
      <c r="K3" s="922" t="s">
        <v>220</v>
      </c>
      <c r="L3" s="922" t="s">
        <v>221</v>
      </c>
      <c r="M3" s="922" t="s">
        <v>222</v>
      </c>
      <c r="N3" s="922" t="s">
        <v>223</v>
      </c>
      <c r="O3" s="922" t="s">
        <v>224</v>
      </c>
      <c r="P3" s="922" t="s">
        <v>225</v>
      </c>
      <c r="Q3" s="922" t="s">
        <v>226</v>
      </c>
      <c r="R3" s="922" t="s">
        <v>227</v>
      </c>
      <c r="S3" s="922" t="s">
        <v>228</v>
      </c>
      <c r="T3" s="922" t="s">
        <v>229</v>
      </c>
      <c r="U3" s="922" t="s">
        <v>230</v>
      </c>
      <c r="V3" s="920" t="s">
        <v>204</v>
      </c>
    </row>
    <row r="4" spans="1:22" ht="19.5" customHeight="1">
      <c r="A4" s="926" t="s">
        <v>96</v>
      </c>
      <c r="B4" s="927"/>
      <c r="C4" s="923"/>
      <c r="D4" s="923"/>
      <c r="E4" s="923"/>
      <c r="F4" s="923"/>
      <c r="G4" s="923"/>
      <c r="H4" s="923"/>
      <c r="I4" s="923"/>
      <c r="J4" s="923"/>
      <c r="K4" s="923"/>
      <c r="L4" s="923"/>
      <c r="M4" s="923"/>
      <c r="N4" s="923"/>
      <c r="O4" s="923"/>
      <c r="P4" s="923"/>
      <c r="Q4" s="923"/>
      <c r="R4" s="923"/>
      <c r="S4" s="923"/>
      <c r="T4" s="923"/>
      <c r="U4" s="923"/>
      <c r="V4" s="921"/>
    </row>
    <row r="5" spans="1:22" ht="24.75" customHeight="1">
      <c r="A5" s="243"/>
      <c r="B5" s="158"/>
      <c r="C5" s="505"/>
      <c r="D5" s="506"/>
      <c r="E5" s="506"/>
      <c r="F5" s="506"/>
      <c r="G5" s="506"/>
      <c r="H5" s="506"/>
      <c r="I5" s="506"/>
      <c r="J5" s="506"/>
      <c r="K5" s="506"/>
      <c r="L5" s="506"/>
      <c r="M5" s="506"/>
      <c r="N5" s="506"/>
      <c r="O5" s="506"/>
      <c r="P5" s="506"/>
      <c r="Q5" s="506"/>
      <c r="R5" s="506"/>
      <c r="S5" s="506"/>
      <c r="T5" s="506"/>
      <c r="U5" s="507"/>
      <c r="V5" s="246"/>
    </row>
    <row r="6" spans="1:22" ht="25.5" customHeight="1">
      <c r="A6" s="243"/>
      <c r="B6" s="158" t="s">
        <v>17</v>
      </c>
      <c r="C6" s="221">
        <v>13954</v>
      </c>
      <c r="D6" s="221">
        <v>198</v>
      </c>
      <c r="E6" s="221">
        <v>974</v>
      </c>
      <c r="F6" s="221">
        <v>1381</v>
      </c>
      <c r="G6" s="221">
        <v>95</v>
      </c>
      <c r="H6" s="221">
        <v>114</v>
      </c>
      <c r="I6" s="221">
        <v>20</v>
      </c>
      <c r="J6" s="280">
        <v>324</v>
      </c>
      <c r="K6" s="280">
        <v>1563</v>
      </c>
      <c r="L6" s="280">
        <v>625</v>
      </c>
      <c r="M6" s="221">
        <v>99</v>
      </c>
      <c r="N6" s="221">
        <v>107</v>
      </c>
      <c r="O6" s="221">
        <v>232</v>
      </c>
      <c r="P6" s="221">
        <v>3935</v>
      </c>
      <c r="Q6" s="221">
        <v>149</v>
      </c>
      <c r="R6" s="221">
        <v>6</v>
      </c>
      <c r="S6" s="221">
        <v>546</v>
      </c>
      <c r="T6" s="221">
        <v>3512</v>
      </c>
      <c r="U6" s="282">
        <v>74</v>
      </c>
      <c r="V6" s="246" t="s">
        <v>17</v>
      </c>
    </row>
    <row r="7" spans="1:22" ht="25.5" customHeight="1">
      <c r="A7" s="268">
        <v>9</v>
      </c>
      <c r="B7" s="283" t="s">
        <v>318</v>
      </c>
      <c r="C7" s="221">
        <v>5160</v>
      </c>
      <c r="D7" s="221">
        <v>158</v>
      </c>
      <c r="E7" s="221">
        <v>365</v>
      </c>
      <c r="F7" s="221">
        <v>383</v>
      </c>
      <c r="G7" s="221">
        <v>77</v>
      </c>
      <c r="H7" s="221">
        <v>95</v>
      </c>
      <c r="I7" s="221" t="s">
        <v>119</v>
      </c>
      <c r="J7" s="221">
        <v>234</v>
      </c>
      <c r="K7" s="221">
        <v>1387</v>
      </c>
      <c r="L7" s="280">
        <v>425</v>
      </c>
      <c r="M7" s="221">
        <v>78</v>
      </c>
      <c r="N7" s="221">
        <v>39</v>
      </c>
      <c r="O7" s="221">
        <v>53</v>
      </c>
      <c r="P7" s="221">
        <v>1667</v>
      </c>
      <c r="Q7" s="221">
        <v>6</v>
      </c>
      <c r="R7" s="221">
        <v>6</v>
      </c>
      <c r="S7" s="221">
        <v>101</v>
      </c>
      <c r="T7" s="221">
        <v>81</v>
      </c>
      <c r="U7" s="221">
        <v>5</v>
      </c>
      <c r="V7" s="246">
        <v>9</v>
      </c>
    </row>
    <row r="8" spans="1:22" ht="25.5" customHeight="1">
      <c r="A8" s="268">
        <v>10</v>
      </c>
      <c r="B8" s="283" t="s">
        <v>319</v>
      </c>
      <c r="C8" s="221">
        <v>396</v>
      </c>
      <c r="D8" s="221">
        <v>16</v>
      </c>
      <c r="E8" s="221" t="s">
        <v>400</v>
      </c>
      <c r="F8" s="221">
        <v>29</v>
      </c>
      <c r="G8" s="221" t="s">
        <v>119</v>
      </c>
      <c r="H8" s="221" t="s">
        <v>119</v>
      </c>
      <c r="I8" s="221" t="s">
        <v>119</v>
      </c>
      <c r="J8" s="221">
        <v>50</v>
      </c>
      <c r="K8" s="221">
        <v>24</v>
      </c>
      <c r="L8" s="280" t="s">
        <v>119</v>
      </c>
      <c r="M8" s="221" t="s">
        <v>119</v>
      </c>
      <c r="N8" s="221" t="s">
        <v>119</v>
      </c>
      <c r="O8" s="221" t="s">
        <v>119</v>
      </c>
      <c r="P8" s="221">
        <v>68</v>
      </c>
      <c r="Q8" s="221" t="s">
        <v>119</v>
      </c>
      <c r="R8" s="221" t="s">
        <v>119</v>
      </c>
      <c r="S8" s="221" t="s">
        <v>119</v>
      </c>
      <c r="T8" s="221">
        <v>209</v>
      </c>
      <c r="U8" s="221" t="s">
        <v>119</v>
      </c>
      <c r="V8" s="246">
        <v>10</v>
      </c>
    </row>
    <row r="9" spans="1:22" ht="25.5" customHeight="1">
      <c r="A9" s="268">
        <v>11</v>
      </c>
      <c r="B9" s="283" t="s">
        <v>320</v>
      </c>
      <c r="C9" s="221">
        <v>242</v>
      </c>
      <c r="D9" s="221">
        <v>11</v>
      </c>
      <c r="E9" s="221">
        <v>22</v>
      </c>
      <c r="F9" s="221">
        <v>0</v>
      </c>
      <c r="G9" s="221" t="s">
        <v>119</v>
      </c>
      <c r="H9" s="221" t="s">
        <v>119</v>
      </c>
      <c r="I9" s="221">
        <v>6</v>
      </c>
      <c r="J9" s="221">
        <v>11</v>
      </c>
      <c r="K9" s="221">
        <v>32</v>
      </c>
      <c r="L9" s="280">
        <v>27</v>
      </c>
      <c r="M9" s="221" t="s">
        <v>119</v>
      </c>
      <c r="N9" s="221" t="s">
        <v>119</v>
      </c>
      <c r="O9" s="221">
        <v>113</v>
      </c>
      <c r="P9" s="221" t="s">
        <v>119</v>
      </c>
      <c r="Q9" s="221" t="s">
        <v>119</v>
      </c>
      <c r="R9" s="221" t="s">
        <v>119</v>
      </c>
      <c r="S9" s="221" t="s">
        <v>119</v>
      </c>
      <c r="T9" s="221">
        <v>20</v>
      </c>
      <c r="U9" s="221" t="s">
        <v>119</v>
      </c>
      <c r="V9" s="246">
        <v>11</v>
      </c>
    </row>
    <row r="10" spans="1:22" ht="25.5" customHeight="1">
      <c r="A10" s="268">
        <v>12</v>
      </c>
      <c r="B10" s="283" t="s">
        <v>321</v>
      </c>
      <c r="C10" s="221">
        <v>108</v>
      </c>
      <c r="D10" s="221" t="s">
        <v>119</v>
      </c>
      <c r="E10" s="221" t="s">
        <v>119</v>
      </c>
      <c r="F10" s="221">
        <v>11</v>
      </c>
      <c r="G10" s="221" t="s">
        <v>119</v>
      </c>
      <c r="H10" s="221" t="s">
        <v>119</v>
      </c>
      <c r="I10" s="221" t="s">
        <v>119</v>
      </c>
      <c r="J10" s="221" t="s">
        <v>119</v>
      </c>
      <c r="K10" s="221" t="s">
        <v>119</v>
      </c>
      <c r="L10" s="280">
        <v>5</v>
      </c>
      <c r="M10" s="221" t="s">
        <v>119</v>
      </c>
      <c r="N10" s="221" t="s">
        <v>119</v>
      </c>
      <c r="O10" s="221">
        <v>11</v>
      </c>
      <c r="P10" s="221">
        <v>15</v>
      </c>
      <c r="Q10" s="221">
        <v>20</v>
      </c>
      <c r="R10" s="221" t="s">
        <v>119</v>
      </c>
      <c r="S10" s="221">
        <v>6</v>
      </c>
      <c r="T10" s="221">
        <v>40</v>
      </c>
      <c r="U10" s="221" t="s">
        <v>119</v>
      </c>
      <c r="V10" s="246">
        <v>12</v>
      </c>
    </row>
    <row r="11" spans="1:22" ht="25.5" customHeight="1">
      <c r="A11" s="268">
        <v>13</v>
      </c>
      <c r="B11" s="283" t="s">
        <v>322</v>
      </c>
      <c r="C11" s="221">
        <v>86</v>
      </c>
      <c r="D11" s="221" t="s">
        <v>119</v>
      </c>
      <c r="E11" s="221" t="s">
        <v>119</v>
      </c>
      <c r="F11" s="221">
        <v>11</v>
      </c>
      <c r="G11" s="221" t="s">
        <v>119</v>
      </c>
      <c r="H11" s="221" t="s">
        <v>119</v>
      </c>
      <c r="I11" s="221">
        <v>14</v>
      </c>
      <c r="J11" s="221" t="s">
        <v>119</v>
      </c>
      <c r="K11" s="221" t="s">
        <v>119</v>
      </c>
      <c r="L11" s="280" t="s">
        <v>119</v>
      </c>
      <c r="M11" s="221" t="s">
        <v>119</v>
      </c>
      <c r="N11" s="221" t="s">
        <v>119</v>
      </c>
      <c r="O11" s="221" t="s">
        <v>119</v>
      </c>
      <c r="P11" s="221">
        <v>10</v>
      </c>
      <c r="Q11" s="221">
        <v>14</v>
      </c>
      <c r="R11" s="221" t="s">
        <v>119</v>
      </c>
      <c r="S11" s="221">
        <v>30</v>
      </c>
      <c r="T11" s="221" t="s">
        <v>119</v>
      </c>
      <c r="U11" s="221">
        <v>7</v>
      </c>
      <c r="V11" s="246">
        <v>13</v>
      </c>
    </row>
    <row r="12" spans="1:22" ht="25.5" customHeight="1">
      <c r="A12" s="268">
        <v>14</v>
      </c>
      <c r="B12" s="283" t="s">
        <v>323</v>
      </c>
      <c r="C12" s="221">
        <v>1159</v>
      </c>
      <c r="D12" s="221" t="s">
        <v>119</v>
      </c>
      <c r="E12" s="221" t="s">
        <v>119</v>
      </c>
      <c r="F12" s="221">
        <v>13</v>
      </c>
      <c r="G12" s="221" t="s">
        <v>119</v>
      </c>
      <c r="H12" s="221" t="s">
        <v>119</v>
      </c>
      <c r="I12" s="221" t="s">
        <v>119</v>
      </c>
      <c r="J12" s="221" t="s">
        <v>119</v>
      </c>
      <c r="K12" s="221" t="s">
        <v>119</v>
      </c>
      <c r="L12" s="280" t="s">
        <v>119</v>
      </c>
      <c r="M12" s="221" t="s">
        <v>119</v>
      </c>
      <c r="N12" s="221" t="s">
        <v>119</v>
      </c>
      <c r="O12" s="221" t="s">
        <v>119</v>
      </c>
      <c r="P12" s="221" t="s">
        <v>119</v>
      </c>
      <c r="Q12" s="221">
        <v>85</v>
      </c>
      <c r="R12" s="221" t="s">
        <v>119</v>
      </c>
      <c r="S12" s="221">
        <v>15</v>
      </c>
      <c r="T12" s="221">
        <v>1046</v>
      </c>
      <c r="U12" s="221" t="s">
        <v>119</v>
      </c>
      <c r="V12" s="246">
        <v>14</v>
      </c>
    </row>
    <row r="13" spans="1:22" ht="25.5" customHeight="1">
      <c r="A13" s="268">
        <v>15</v>
      </c>
      <c r="B13" s="283" t="s">
        <v>37</v>
      </c>
      <c r="C13" s="221">
        <v>312</v>
      </c>
      <c r="D13" s="221">
        <v>13</v>
      </c>
      <c r="E13" s="221">
        <v>86</v>
      </c>
      <c r="F13" s="221">
        <v>21</v>
      </c>
      <c r="G13" s="221">
        <v>7</v>
      </c>
      <c r="H13" s="221" t="s">
        <v>119</v>
      </c>
      <c r="I13" s="221" t="s">
        <v>119</v>
      </c>
      <c r="J13" s="221" t="s">
        <v>119</v>
      </c>
      <c r="K13" s="221" t="s">
        <v>119</v>
      </c>
      <c r="L13" s="280" t="s">
        <v>119</v>
      </c>
      <c r="M13" s="221" t="s">
        <v>119</v>
      </c>
      <c r="N13" s="221" t="s">
        <v>119</v>
      </c>
      <c r="O13" s="221">
        <v>16</v>
      </c>
      <c r="P13" s="221">
        <v>82</v>
      </c>
      <c r="Q13" s="221">
        <v>5</v>
      </c>
      <c r="R13" s="221" t="s">
        <v>119</v>
      </c>
      <c r="S13" s="221">
        <v>59</v>
      </c>
      <c r="T13" s="221">
        <v>23</v>
      </c>
      <c r="U13" s="221" t="s">
        <v>119</v>
      </c>
      <c r="V13" s="246">
        <v>15</v>
      </c>
    </row>
    <row r="14" spans="1:22" ht="25.5" customHeight="1">
      <c r="A14" s="268">
        <v>16</v>
      </c>
      <c r="B14" s="283" t="s">
        <v>324</v>
      </c>
      <c r="C14" s="221">
        <v>351</v>
      </c>
      <c r="D14" s="221" t="s">
        <v>119</v>
      </c>
      <c r="E14" s="221">
        <v>94</v>
      </c>
      <c r="F14" s="221">
        <v>203</v>
      </c>
      <c r="G14" s="221" t="s">
        <v>119</v>
      </c>
      <c r="H14" s="221" t="s">
        <v>119</v>
      </c>
      <c r="I14" s="221" t="s">
        <v>119</v>
      </c>
      <c r="J14" s="221" t="s">
        <v>119</v>
      </c>
      <c r="K14" s="221" t="s">
        <v>119</v>
      </c>
      <c r="L14" s="280" t="s">
        <v>119</v>
      </c>
      <c r="M14" s="221" t="s">
        <v>119</v>
      </c>
      <c r="N14" s="221" t="s">
        <v>119</v>
      </c>
      <c r="O14" s="221" t="s">
        <v>119</v>
      </c>
      <c r="P14" s="221">
        <v>21</v>
      </c>
      <c r="Q14" s="221" t="s">
        <v>119</v>
      </c>
      <c r="R14" s="221" t="s">
        <v>119</v>
      </c>
      <c r="S14" s="221" t="s">
        <v>119</v>
      </c>
      <c r="T14" s="221">
        <v>33</v>
      </c>
      <c r="U14" s="221" t="s">
        <v>119</v>
      </c>
      <c r="V14" s="246">
        <v>16</v>
      </c>
    </row>
    <row r="15" spans="1:22" ht="25.5" customHeight="1">
      <c r="A15" s="268">
        <v>17</v>
      </c>
      <c r="B15" s="283" t="s">
        <v>325</v>
      </c>
      <c r="C15" s="221">
        <v>23</v>
      </c>
      <c r="D15" s="221" t="s">
        <v>119</v>
      </c>
      <c r="E15" s="221">
        <v>5</v>
      </c>
      <c r="F15" s="221" t="s">
        <v>119</v>
      </c>
      <c r="G15" s="221" t="s">
        <v>119</v>
      </c>
      <c r="H15" s="221" t="s">
        <v>119</v>
      </c>
      <c r="I15" s="221" t="s">
        <v>119</v>
      </c>
      <c r="J15" s="221" t="s">
        <v>119</v>
      </c>
      <c r="K15" s="221" t="s">
        <v>119</v>
      </c>
      <c r="L15" s="280" t="s">
        <v>119</v>
      </c>
      <c r="M15" s="221" t="s">
        <v>119</v>
      </c>
      <c r="N15" s="221" t="s">
        <v>119</v>
      </c>
      <c r="O15" s="221">
        <v>6</v>
      </c>
      <c r="P15" s="221">
        <v>12</v>
      </c>
      <c r="Q15" s="221" t="s">
        <v>119</v>
      </c>
      <c r="R15" s="221" t="s">
        <v>119</v>
      </c>
      <c r="S15" s="221" t="s">
        <v>119</v>
      </c>
      <c r="T15" s="221" t="s">
        <v>119</v>
      </c>
      <c r="U15" s="221" t="s">
        <v>119</v>
      </c>
      <c r="V15" s="246">
        <v>17</v>
      </c>
    </row>
    <row r="16" spans="1:22" ht="25.5" customHeight="1">
      <c r="A16" s="268">
        <v>18</v>
      </c>
      <c r="B16" s="283" t="s">
        <v>326</v>
      </c>
      <c r="C16" s="221">
        <v>122</v>
      </c>
      <c r="D16" s="221" t="s">
        <v>119</v>
      </c>
      <c r="E16" s="221" t="s">
        <v>119</v>
      </c>
      <c r="F16" s="221" t="s">
        <v>119</v>
      </c>
      <c r="G16" s="221" t="s">
        <v>119</v>
      </c>
      <c r="H16" s="221" t="s">
        <v>119</v>
      </c>
      <c r="I16" s="221" t="s">
        <v>119</v>
      </c>
      <c r="J16" s="221" t="s">
        <v>119</v>
      </c>
      <c r="K16" s="221">
        <v>6</v>
      </c>
      <c r="L16" s="280" t="s">
        <v>119</v>
      </c>
      <c r="M16" s="221" t="s">
        <v>119</v>
      </c>
      <c r="N16" s="221" t="s">
        <v>119</v>
      </c>
      <c r="O16" s="221" t="s">
        <v>119</v>
      </c>
      <c r="P16" s="221">
        <v>116</v>
      </c>
      <c r="Q16" s="221" t="s">
        <v>119</v>
      </c>
      <c r="R16" s="221" t="s">
        <v>119</v>
      </c>
      <c r="S16" s="221" t="s">
        <v>119</v>
      </c>
      <c r="T16" s="221" t="s">
        <v>119</v>
      </c>
      <c r="U16" s="221" t="s">
        <v>119</v>
      </c>
      <c r="V16" s="246">
        <v>18</v>
      </c>
    </row>
    <row r="17" spans="1:22" ht="25.5" customHeight="1">
      <c r="A17" s="268">
        <v>19</v>
      </c>
      <c r="B17" s="283" t="s">
        <v>327</v>
      </c>
      <c r="C17" s="221">
        <v>10</v>
      </c>
      <c r="D17" s="221" t="s">
        <v>119</v>
      </c>
      <c r="E17" s="221" t="s">
        <v>119</v>
      </c>
      <c r="F17" s="221" t="s">
        <v>119</v>
      </c>
      <c r="G17" s="221" t="s">
        <v>119</v>
      </c>
      <c r="H17" s="221" t="s">
        <v>119</v>
      </c>
      <c r="I17" s="221" t="s">
        <v>119</v>
      </c>
      <c r="J17" s="221" t="s">
        <v>119</v>
      </c>
      <c r="K17" s="221" t="s">
        <v>119</v>
      </c>
      <c r="L17" s="280" t="s">
        <v>119</v>
      </c>
      <c r="M17" s="221" t="s">
        <v>119</v>
      </c>
      <c r="N17" s="221" t="s">
        <v>119</v>
      </c>
      <c r="O17" s="221">
        <v>5</v>
      </c>
      <c r="P17" s="221" t="s">
        <v>119</v>
      </c>
      <c r="Q17" s="221" t="s">
        <v>119</v>
      </c>
      <c r="R17" s="221" t="s">
        <v>119</v>
      </c>
      <c r="S17" s="221" t="s">
        <v>119</v>
      </c>
      <c r="T17" s="221">
        <v>5</v>
      </c>
      <c r="U17" s="221" t="s">
        <v>119</v>
      </c>
      <c r="V17" s="246">
        <v>19</v>
      </c>
    </row>
    <row r="18" spans="1:22" ht="25.5" customHeight="1">
      <c r="A18" s="268">
        <v>20</v>
      </c>
      <c r="B18" s="283" t="s">
        <v>328</v>
      </c>
      <c r="C18" s="221" t="s">
        <v>119</v>
      </c>
      <c r="D18" s="221" t="s">
        <v>119</v>
      </c>
      <c r="E18" s="221" t="s">
        <v>119</v>
      </c>
      <c r="F18" s="221" t="s">
        <v>119</v>
      </c>
      <c r="G18" s="221" t="s">
        <v>119</v>
      </c>
      <c r="H18" s="221" t="s">
        <v>119</v>
      </c>
      <c r="I18" s="221" t="s">
        <v>119</v>
      </c>
      <c r="J18" s="221" t="s">
        <v>119</v>
      </c>
      <c r="K18" s="221" t="s">
        <v>119</v>
      </c>
      <c r="L18" s="280" t="s">
        <v>119</v>
      </c>
      <c r="M18" s="221" t="s">
        <v>119</v>
      </c>
      <c r="N18" s="221" t="s">
        <v>119</v>
      </c>
      <c r="O18" s="221" t="s">
        <v>119</v>
      </c>
      <c r="P18" s="221" t="s">
        <v>119</v>
      </c>
      <c r="Q18" s="221" t="s">
        <v>119</v>
      </c>
      <c r="R18" s="221" t="s">
        <v>119</v>
      </c>
      <c r="S18" s="221" t="s">
        <v>119</v>
      </c>
      <c r="T18" s="221" t="s">
        <v>119</v>
      </c>
      <c r="U18" s="221" t="s">
        <v>119</v>
      </c>
      <c r="V18" s="246">
        <v>20</v>
      </c>
    </row>
    <row r="19" spans="1:22" ht="25.5" customHeight="1">
      <c r="A19" s="268">
        <v>21</v>
      </c>
      <c r="B19" s="283" t="s">
        <v>329</v>
      </c>
      <c r="C19" s="221">
        <v>361</v>
      </c>
      <c r="D19" s="221" t="s">
        <v>119</v>
      </c>
      <c r="E19" s="221" t="s">
        <v>119</v>
      </c>
      <c r="F19" s="221">
        <v>74</v>
      </c>
      <c r="G19" s="221" t="s">
        <v>119</v>
      </c>
      <c r="H19" s="221" t="s">
        <v>119</v>
      </c>
      <c r="I19" s="221" t="s">
        <v>119</v>
      </c>
      <c r="J19" s="221" t="s">
        <v>119</v>
      </c>
      <c r="K19" s="221" t="s">
        <v>119</v>
      </c>
      <c r="L19" s="280" t="s">
        <v>119</v>
      </c>
      <c r="M19" s="221" t="s">
        <v>119</v>
      </c>
      <c r="N19" s="221">
        <v>19</v>
      </c>
      <c r="O19" s="221">
        <v>4</v>
      </c>
      <c r="P19" s="221">
        <v>88</v>
      </c>
      <c r="Q19" s="221" t="s">
        <v>119</v>
      </c>
      <c r="R19" s="221" t="s">
        <v>119</v>
      </c>
      <c r="S19" s="221">
        <v>95</v>
      </c>
      <c r="T19" s="221">
        <v>81</v>
      </c>
      <c r="U19" s="221" t="s">
        <v>119</v>
      </c>
      <c r="V19" s="246">
        <v>21</v>
      </c>
    </row>
    <row r="20" spans="1:22" ht="25.5" customHeight="1">
      <c r="A20" s="268">
        <v>22</v>
      </c>
      <c r="B20" s="283" t="s">
        <v>299</v>
      </c>
      <c r="C20" s="221">
        <v>1282</v>
      </c>
      <c r="D20" s="221" t="s">
        <v>119</v>
      </c>
      <c r="E20" s="221">
        <v>347</v>
      </c>
      <c r="F20" s="221" t="s">
        <v>119</v>
      </c>
      <c r="G20" s="221" t="s">
        <v>119</v>
      </c>
      <c r="H20" s="221" t="s">
        <v>119</v>
      </c>
      <c r="I20" s="221" t="s">
        <v>119</v>
      </c>
      <c r="J20" s="221" t="s">
        <v>119</v>
      </c>
      <c r="K20" s="221" t="s">
        <v>119</v>
      </c>
      <c r="L20" s="280" t="s">
        <v>119</v>
      </c>
      <c r="M20" s="221" t="s">
        <v>119</v>
      </c>
      <c r="N20" s="221" t="s">
        <v>119</v>
      </c>
      <c r="O20" s="221">
        <v>19</v>
      </c>
      <c r="P20" s="221">
        <v>107</v>
      </c>
      <c r="Q20" s="221">
        <v>10</v>
      </c>
      <c r="R20" s="221" t="s">
        <v>119</v>
      </c>
      <c r="S20" s="221" t="s">
        <v>119</v>
      </c>
      <c r="T20" s="221">
        <v>799</v>
      </c>
      <c r="U20" s="221" t="s">
        <v>119</v>
      </c>
      <c r="V20" s="246">
        <v>22</v>
      </c>
    </row>
    <row r="21" spans="1:22" ht="25.5" customHeight="1">
      <c r="A21" s="268">
        <v>23</v>
      </c>
      <c r="B21" s="283" t="s">
        <v>330</v>
      </c>
      <c r="C21" s="221">
        <v>821</v>
      </c>
      <c r="D21" s="221" t="s">
        <v>119</v>
      </c>
      <c r="E21" s="221" t="s">
        <v>119</v>
      </c>
      <c r="F21" s="221" t="s">
        <v>119</v>
      </c>
      <c r="G21" s="221" t="s">
        <v>119</v>
      </c>
      <c r="H21" s="221" t="s">
        <v>119</v>
      </c>
      <c r="I21" s="221" t="s">
        <v>119</v>
      </c>
      <c r="J21" s="221" t="s">
        <v>119</v>
      </c>
      <c r="K21" s="221" t="s">
        <v>119</v>
      </c>
      <c r="L21" s="280" t="s">
        <v>119</v>
      </c>
      <c r="M21" s="221" t="s">
        <v>119</v>
      </c>
      <c r="N21" s="221" t="s">
        <v>119</v>
      </c>
      <c r="O21" s="221" t="s">
        <v>119</v>
      </c>
      <c r="P21" s="221">
        <v>183</v>
      </c>
      <c r="Q21" s="221" t="s">
        <v>119</v>
      </c>
      <c r="R21" s="221" t="s">
        <v>119</v>
      </c>
      <c r="S21" s="221" t="s">
        <v>119</v>
      </c>
      <c r="T21" s="221">
        <v>638</v>
      </c>
      <c r="U21" s="221" t="s">
        <v>119</v>
      </c>
      <c r="V21" s="246">
        <v>23</v>
      </c>
    </row>
    <row r="22" spans="1:22" ht="25.5" customHeight="1">
      <c r="A22" s="268">
        <v>24</v>
      </c>
      <c r="B22" s="283" t="s">
        <v>331</v>
      </c>
      <c r="C22" s="221">
        <v>805</v>
      </c>
      <c r="D22" s="221" t="s">
        <v>119</v>
      </c>
      <c r="E22" s="221" t="s">
        <v>119</v>
      </c>
      <c r="F22" s="221">
        <v>11</v>
      </c>
      <c r="G22" s="221">
        <v>4</v>
      </c>
      <c r="H22" s="221">
        <v>19</v>
      </c>
      <c r="I22" s="221" t="s">
        <v>119</v>
      </c>
      <c r="J22" s="221" t="s">
        <v>119</v>
      </c>
      <c r="K22" s="221" t="s">
        <v>119</v>
      </c>
      <c r="L22" s="280">
        <v>90</v>
      </c>
      <c r="M22" s="221" t="s">
        <v>119</v>
      </c>
      <c r="N22" s="221">
        <v>30</v>
      </c>
      <c r="O22" s="221">
        <v>5</v>
      </c>
      <c r="P22" s="221">
        <v>129</v>
      </c>
      <c r="Q22" s="221">
        <v>9</v>
      </c>
      <c r="R22" s="221" t="s">
        <v>119</v>
      </c>
      <c r="S22" s="221">
        <v>42</v>
      </c>
      <c r="T22" s="221">
        <v>347</v>
      </c>
      <c r="U22" s="221">
        <v>51</v>
      </c>
      <c r="V22" s="246">
        <v>24</v>
      </c>
    </row>
    <row r="23" spans="1:22" ht="25.5" customHeight="1">
      <c r="A23" s="268">
        <v>25</v>
      </c>
      <c r="B23" s="283" t="s">
        <v>332</v>
      </c>
      <c r="C23" s="221">
        <v>82</v>
      </c>
      <c r="D23" s="221" t="s">
        <v>119</v>
      </c>
      <c r="E23" s="221" t="s">
        <v>119</v>
      </c>
      <c r="F23" s="221">
        <v>13</v>
      </c>
      <c r="G23" s="221" t="s">
        <v>119</v>
      </c>
      <c r="H23" s="221" t="s">
        <v>119</v>
      </c>
      <c r="I23" s="221" t="s">
        <v>119</v>
      </c>
      <c r="J23" s="221">
        <v>6</v>
      </c>
      <c r="K23" s="221" t="s">
        <v>119</v>
      </c>
      <c r="L23" s="280" t="s">
        <v>119</v>
      </c>
      <c r="M23" s="221" t="s">
        <v>119</v>
      </c>
      <c r="N23" s="221" t="s">
        <v>119</v>
      </c>
      <c r="O23" s="221" t="s">
        <v>119</v>
      </c>
      <c r="P23" s="221">
        <v>26</v>
      </c>
      <c r="Q23" s="221" t="s">
        <v>119</v>
      </c>
      <c r="R23" s="221" t="s">
        <v>119</v>
      </c>
      <c r="S23" s="221">
        <v>8</v>
      </c>
      <c r="T23" s="221">
        <v>29</v>
      </c>
      <c r="U23" s="221" t="s">
        <v>119</v>
      </c>
      <c r="V23" s="246">
        <v>25</v>
      </c>
    </row>
    <row r="24" spans="1:22" ht="25.5" customHeight="1">
      <c r="A24" s="268">
        <v>26</v>
      </c>
      <c r="B24" s="283" t="s">
        <v>333</v>
      </c>
      <c r="C24" s="221">
        <v>952</v>
      </c>
      <c r="D24" s="221" t="s">
        <v>119</v>
      </c>
      <c r="E24" s="221" t="s">
        <v>119</v>
      </c>
      <c r="F24" s="221">
        <v>26</v>
      </c>
      <c r="G24" s="221" t="s">
        <v>119</v>
      </c>
      <c r="H24" s="221" t="s">
        <v>119</v>
      </c>
      <c r="I24" s="221" t="s">
        <v>119</v>
      </c>
      <c r="J24" s="221">
        <v>19</v>
      </c>
      <c r="K24" s="221">
        <v>46</v>
      </c>
      <c r="L24" s="280" t="s">
        <v>119</v>
      </c>
      <c r="M24" s="221" t="s">
        <v>119</v>
      </c>
      <c r="N24" s="221">
        <v>14</v>
      </c>
      <c r="O24" s="221" t="s">
        <v>119</v>
      </c>
      <c r="P24" s="221">
        <v>765</v>
      </c>
      <c r="Q24" s="221" t="s">
        <v>119</v>
      </c>
      <c r="R24" s="221" t="s">
        <v>119</v>
      </c>
      <c r="S24" s="221" t="s">
        <v>119</v>
      </c>
      <c r="T24" s="221">
        <v>71</v>
      </c>
      <c r="U24" s="221">
        <v>11</v>
      </c>
      <c r="V24" s="246">
        <v>26</v>
      </c>
    </row>
    <row r="25" spans="1:22" ht="25.5" customHeight="1">
      <c r="A25" s="268">
        <v>27</v>
      </c>
      <c r="B25" s="283" t="s">
        <v>334</v>
      </c>
      <c r="C25" s="221" t="s">
        <v>119</v>
      </c>
      <c r="D25" s="221" t="s">
        <v>119</v>
      </c>
      <c r="E25" s="221" t="s">
        <v>119</v>
      </c>
      <c r="F25" s="221" t="s">
        <v>119</v>
      </c>
      <c r="G25" s="221" t="s">
        <v>119</v>
      </c>
      <c r="H25" s="221" t="s">
        <v>119</v>
      </c>
      <c r="I25" s="221" t="s">
        <v>119</v>
      </c>
      <c r="J25" s="221" t="s">
        <v>119</v>
      </c>
      <c r="K25" s="221" t="s">
        <v>119</v>
      </c>
      <c r="L25" s="280" t="s">
        <v>119</v>
      </c>
      <c r="M25" s="221" t="s">
        <v>119</v>
      </c>
      <c r="N25" s="221" t="s">
        <v>119</v>
      </c>
      <c r="O25" s="221" t="s">
        <v>119</v>
      </c>
      <c r="P25" s="221">
        <v>0</v>
      </c>
      <c r="Q25" s="221" t="s">
        <v>119</v>
      </c>
      <c r="R25" s="221" t="s">
        <v>119</v>
      </c>
      <c r="S25" s="221" t="s">
        <v>119</v>
      </c>
      <c r="T25" s="221" t="s">
        <v>119</v>
      </c>
      <c r="U25" s="221" t="s">
        <v>119</v>
      </c>
      <c r="V25" s="246">
        <v>27</v>
      </c>
    </row>
    <row r="26" spans="1:22" ht="25.5" customHeight="1">
      <c r="A26" s="268">
        <v>28</v>
      </c>
      <c r="B26" s="283" t="s">
        <v>335</v>
      </c>
      <c r="C26" s="221">
        <v>569</v>
      </c>
      <c r="D26" s="221" t="s">
        <v>119</v>
      </c>
      <c r="E26" s="221" t="s">
        <v>119</v>
      </c>
      <c r="F26" s="221" t="s">
        <v>119</v>
      </c>
      <c r="G26" s="221" t="s">
        <v>119</v>
      </c>
      <c r="H26" s="221" t="s">
        <v>119</v>
      </c>
      <c r="I26" s="221" t="s">
        <v>119</v>
      </c>
      <c r="J26" s="221" t="s">
        <v>119</v>
      </c>
      <c r="K26" s="221" t="s">
        <v>119</v>
      </c>
      <c r="L26" s="280" t="s">
        <v>119</v>
      </c>
      <c r="M26" s="221" t="s">
        <v>119</v>
      </c>
      <c r="N26" s="221" t="s">
        <v>119</v>
      </c>
      <c r="O26" s="221" t="s">
        <v>119</v>
      </c>
      <c r="P26" s="221">
        <v>379</v>
      </c>
      <c r="Q26" s="221" t="s">
        <v>119</v>
      </c>
      <c r="R26" s="221" t="s">
        <v>119</v>
      </c>
      <c r="S26" s="221">
        <v>190</v>
      </c>
      <c r="T26" s="221" t="s">
        <v>119</v>
      </c>
      <c r="U26" s="221" t="s">
        <v>119</v>
      </c>
      <c r="V26" s="246">
        <v>28</v>
      </c>
    </row>
    <row r="27" spans="1:22" ht="25.5" customHeight="1">
      <c r="A27" s="268">
        <v>29</v>
      </c>
      <c r="B27" s="283" t="s">
        <v>336</v>
      </c>
      <c r="C27" s="221">
        <v>189</v>
      </c>
      <c r="D27" s="221" t="s">
        <v>119</v>
      </c>
      <c r="E27" s="221" t="s">
        <v>119</v>
      </c>
      <c r="F27" s="221" t="s">
        <v>119</v>
      </c>
      <c r="G27" s="221" t="s">
        <v>119</v>
      </c>
      <c r="H27" s="221" t="s">
        <v>119</v>
      </c>
      <c r="I27" s="221" t="s">
        <v>119</v>
      </c>
      <c r="J27" s="221" t="s">
        <v>119</v>
      </c>
      <c r="K27" s="221" t="s">
        <v>119</v>
      </c>
      <c r="L27" s="280" t="s">
        <v>119</v>
      </c>
      <c r="M27" s="221" t="s">
        <v>119</v>
      </c>
      <c r="N27" s="221" t="s">
        <v>119</v>
      </c>
      <c r="O27" s="221" t="s">
        <v>119</v>
      </c>
      <c r="P27" s="221">
        <v>147</v>
      </c>
      <c r="Q27" s="221" t="s">
        <v>119</v>
      </c>
      <c r="R27" s="221" t="s">
        <v>119</v>
      </c>
      <c r="S27" s="221" t="s">
        <v>119</v>
      </c>
      <c r="T27" s="221">
        <v>42</v>
      </c>
      <c r="U27" s="221" t="s">
        <v>119</v>
      </c>
      <c r="V27" s="246">
        <v>29</v>
      </c>
    </row>
    <row r="28" spans="1:22" ht="25.5" customHeight="1">
      <c r="A28" s="268">
        <v>30</v>
      </c>
      <c r="B28" s="283" t="s">
        <v>337</v>
      </c>
      <c r="C28" s="221">
        <v>160</v>
      </c>
      <c r="D28" s="221" t="s">
        <v>119</v>
      </c>
      <c r="E28" s="221" t="s">
        <v>119</v>
      </c>
      <c r="F28" s="221" t="s">
        <v>119</v>
      </c>
      <c r="G28" s="221" t="s">
        <v>119</v>
      </c>
      <c r="H28" s="221" t="s">
        <v>119</v>
      </c>
      <c r="I28" s="221" t="s">
        <v>119</v>
      </c>
      <c r="J28" s="221" t="s">
        <v>119</v>
      </c>
      <c r="K28" s="221" t="s">
        <v>119</v>
      </c>
      <c r="L28" s="280">
        <v>71</v>
      </c>
      <c r="M28" s="221" t="s">
        <v>119</v>
      </c>
      <c r="N28" s="221" t="s">
        <v>119</v>
      </c>
      <c r="O28" s="221" t="s">
        <v>119</v>
      </c>
      <c r="P28" s="221">
        <v>89</v>
      </c>
      <c r="Q28" s="221" t="s">
        <v>119</v>
      </c>
      <c r="R28" s="221" t="s">
        <v>119</v>
      </c>
      <c r="S28" s="221" t="s">
        <v>119</v>
      </c>
      <c r="T28" s="221" t="s">
        <v>119</v>
      </c>
      <c r="U28" s="221" t="s">
        <v>119</v>
      </c>
      <c r="V28" s="246">
        <v>30</v>
      </c>
    </row>
    <row r="29" spans="1:22" ht="25.5" customHeight="1">
      <c r="A29" s="268">
        <v>31</v>
      </c>
      <c r="B29" s="283" t="s">
        <v>338</v>
      </c>
      <c r="C29" s="221">
        <v>694</v>
      </c>
      <c r="D29" s="221" t="s">
        <v>119</v>
      </c>
      <c r="E29" s="221">
        <v>49</v>
      </c>
      <c r="F29" s="221">
        <v>586</v>
      </c>
      <c r="G29" s="221" t="s">
        <v>119</v>
      </c>
      <c r="H29" s="221" t="s">
        <v>119</v>
      </c>
      <c r="I29" s="221" t="s">
        <v>119</v>
      </c>
      <c r="J29" s="221">
        <v>4</v>
      </c>
      <c r="K29" s="221" t="s">
        <v>119</v>
      </c>
      <c r="L29" s="280">
        <v>7</v>
      </c>
      <c r="M29" s="221" t="s">
        <v>119</v>
      </c>
      <c r="N29" s="221" t="s">
        <v>119</v>
      </c>
      <c r="O29" s="221" t="s">
        <v>119</v>
      </c>
      <c r="P29" s="221" t="s">
        <v>119</v>
      </c>
      <c r="Q29" s="221" t="s">
        <v>119</v>
      </c>
      <c r="R29" s="221" t="s">
        <v>119</v>
      </c>
      <c r="S29" s="221" t="s">
        <v>119</v>
      </c>
      <c r="T29" s="221">
        <v>48</v>
      </c>
      <c r="U29" s="221" t="s">
        <v>119</v>
      </c>
      <c r="V29" s="246">
        <v>31</v>
      </c>
    </row>
    <row r="30" spans="1:22" ht="25.5" customHeight="1">
      <c r="A30" s="269">
        <v>32</v>
      </c>
      <c r="B30" s="454" t="s">
        <v>339</v>
      </c>
      <c r="C30" s="222">
        <v>70</v>
      </c>
      <c r="D30" s="222" t="s">
        <v>119</v>
      </c>
      <c r="E30" s="222">
        <v>6</v>
      </c>
      <c r="F30" s="222" t="s">
        <v>119</v>
      </c>
      <c r="G30" s="222">
        <v>7</v>
      </c>
      <c r="H30" s="222" t="s">
        <v>119</v>
      </c>
      <c r="I30" s="222" t="s">
        <v>119</v>
      </c>
      <c r="J30" s="222" t="s">
        <v>119</v>
      </c>
      <c r="K30" s="222" t="s">
        <v>119</v>
      </c>
      <c r="L30" s="281" t="s">
        <v>119</v>
      </c>
      <c r="M30" s="222">
        <v>21</v>
      </c>
      <c r="N30" s="222">
        <v>5</v>
      </c>
      <c r="O30" s="222" t="s">
        <v>119</v>
      </c>
      <c r="P30" s="222">
        <v>31</v>
      </c>
      <c r="Q30" s="222" t="s">
        <v>119</v>
      </c>
      <c r="R30" s="222" t="s">
        <v>119</v>
      </c>
      <c r="S30" s="222" t="s">
        <v>119</v>
      </c>
      <c r="T30" s="222" t="s">
        <v>119</v>
      </c>
      <c r="U30" s="222" t="s">
        <v>119</v>
      </c>
      <c r="V30" s="247">
        <v>32</v>
      </c>
    </row>
    <row r="31" spans="1:21" ht="17.25" customHeight="1">
      <c r="A31" s="240"/>
      <c r="B31" s="240"/>
      <c r="U31" s="508"/>
    </row>
  </sheetData>
  <sheetProtection/>
  <mergeCells count="22">
    <mergeCell ref="G3:G4"/>
    <mergeCell ref="A3:B3"/>
    <mergeCell ref="C3:C4"/>
    <mergeCell ref="D3:D4"/>
    <mergeCell ref="E3:E4"/>
    <mergeCell ref="F3:F4"/>
    <mergeCell ref="T3:T4"/>
    <mergeCell ref="U3:U4"/>
    <mergeCell ref="V3:V4"/>
    <mergeCell ref="A4:B4"/>
    <mergeCell ref="N3:N4"/>
    <mergeCell ref="O3:O4"/>
    <mergeCell ref="P3:P4"/>
    <mergeCell ref="Q3:Q4"/>
    <mergeCell ref="R3:R4"/>
    <mergeCell ref="S3:S4"/>
    <mergeCell ref="H3:H4"/>
    <mergeCell ref="I3:I4"/>
    <mergeCell ref="J3:J4"/>
    <mergeCell ref="K3:K4"/>
    <mergeCell ref="L3:L4"/>
    <mergeCell ref="M3:M4"/>
  </mergeCells>
  <conditionalFormatting sqref="A2:B2 A5:B6 A7:A30 V1:V3 A31:B65441 V5:V65441 W1:IV65536">
    <cfRule type="cellIs" priority="4" dxfId="99" operator="equal" stopIfTrue="1">
      <formula>0</formula>
    </cfRule>
  </conditionalFormatting>
  <conditionalFormatting sqref="A1">
    <cfRule type="cellIs" priority="5" dxfId="0" operator="equal" stopIfTrue="1">
      <formula>"X"</formula>
    </cfRule>
    <cfRule type="cellIs" priority="6" dxfId="99" operator="equal" stopIfTrue="1">
      <formula>0</formula>
    </cfRule>
  </conditionalFormatting>
  <conditionalFormatting sqref="B7:B30">
    <cfRule type="cellIs" priority="2" dxfId="0" operator="equal" stopIfTrue="1">
      <formula>"X"</formula>
    </cfRule>
  </conditionalFormatting>
  <printOptions/>
  <pageMargins left="0.5905511811023623" right="0.5905511811023623" top="0.7874015748031497" bottom="0.7874015748031497" header="0.5118110236220472" footer="0.5118110236220472"/>
  <pageSetup horizontalDpi="600" verticalDpi="600" orientation="portrait" pageOrder="overThenDown" paperSize="9" r:id="rId2"/>
  <drawing r:id="rId1"/>
</worksheet>
</file>

<file path=xl/worksheets/sheet25.xml><?xml version="1.0" encoding="utf-8"?>
<worksheet xmlns="http://schemas.openxmlformats.org/spreadsheetml/2006/main" xmlns:r="http://schemas.openxmlformats.org/officeDocument/2006/relationships">
  <sheetPr>
    <tabColor theme="5" tint="0.39998000860214233"/>
  </sheetPr>
  <dimension ref="A1:V31"/>
  <sheetViews>
    <sheetView zoomScale="85" zoomScaleNormal="85" zoomScalePageLayoutView="0" workbookViewId="0" topLeftCell="N3">
      <selection activeCell="R7" sqref="R7"/>
    </sheetView>
  </sheetViews>
  <sheetFormatPr defaultColWidth="9.00390625" defaultRowHeight="21.75" customHeight="1"/>
  <cols>
    <col min="1" max="1" width="4.00390625" style="157" bestFit="1" customWidth="1"/>
    <col min="2" max="2" width="12.625" style="157" customWidth="1"/>
    <col min="3" max="3" width="10.125" style="503" customWidth="1"/>
    <col min="4" max="4" width="7.875" style="503" customWidth="1"/>
    <col min="5" max="6" width="8.125" style="503" customWidth="1"/>
    <col min="7" max="10" width="7.875" style="503" customWidth="1"/>
    <col min="11" max="12" width="8.125" style="503" customWidth="1"/>
    <col min="13" max="15" width="7.875" style="503" customWidth="1"/>
    <col min="16" max="16" width="9.125" style="503" bestFit="1" customWidth="1"/>
    <col min="17" max="19" width="7.875" style="503" customWidth="1"/>
    <col min="20" max="20" width="9.625" style="503" customWidth="1"/>
    <col min="21" max="21" width="8.375" style="503" customWidth="1"/>
    <col min="22" max="22" width="5.50390625" style="244" customWidth="1"/>
    <col min="23" max="16384" width="9.00390625" style="157" customWidth="1"/>
  </cols>
  <sheetData>
    <row r="1" spans="1:21" ht="21.75" customHeight="1">
      <c r="A1" s="184" t="s">
        <v>253</v>
      </c>
      <c r="B1" s="240"/>
      <c r="U1" s="508"/>
    </row>
    <row r="2" spans="1:22" s="159" customFormat="1" ht="17.25" customHeight="1">
      <c r="A2" s="241"/>
      <c r="B2" s="242"/>
      <c r="C2" s="504"/>
      <c r="D2" s="504"/>
      <c r="E2" s="504"/>
      <c r="F2" s="504"/>
      <c r="G2" s="504"/>
      <c r="H2" s="504"/>
      <c r="I2" s="504"/>
      <c r="J2" s="504"/>
      <c r="K2" s="504"/>
      <c r="L2" s="504"/>
      <c r="M2" s="504"/>
      <c r="N2" s="504"/>
      <c r="O2" s="504"/>
      <c r="P2" s="504"/>
      <c r="Q2" s="504"/>
      <c r="R2" s="504"/>
      <c r="S2" s="504"/>
      <c r="T2" s="504"/>
      <c r="U2" s="504"/>
      <c r="V2" s="245"/>
    </row>
    <row r="3" spans="1:22" ht="19.5" customHeight="1">
      <c r="A3" s="924" t="s">
        <v>88</v>
      </c>
      <c r="B3" s="925"/>
      <c r="C3" s="922" t="s">
        <v>107</v>
      </c>
      <c r="D3" s="922" t="s">
        <v>89</v>
      </c>
      <c r="E3" s="922" t="s">
        <v>90</v>
      </c>
      <c r="F3" s="922" t="s">
        <v>91</v>
      </c>
      <c r="G3" s="922" t="s">
        <v>216</v>
      </c>
      <c r="H3" s="922" t="s">
        <v>217</v>
      </c>
      <c r="I3" s="922" t="s">
        <v>218</v>
      </c>
      <c r="J3" s="922" t="s">
        <v>219</v>
      </c>
      <c r="K3" s="922" t="s">
        <v>220</v>
      </c>
      <c r="L3" s="922" t="s">
        <v>221</v>
      </c>
      <c r="M3" s="922" t="s">
        <v>222</v>
      </c>
      <c r="N3" s="922" t="s">
        <v>223</v>
      </c>
      <c r="O3" s="922" t="s">
        <v>224</v>
      </c>
      <c r="P3" s="922" t="s">
        <v>225</v>
      </c>
      <c r="Q3" s="922" t="s">
        <v>226</v>
      </c>
      <c r="R3" s="922" t="s">
        <v>227</v>
      </c>
      <c r="S3" s="922" t="s">
        <v>228</v>
      </c>
      <c r="T3" s="922" t="s">
        <v>229</v>
      </c>
      <c r="U3" s="922" t="s">
        <v>230</v>
      </c>
      <c r="V3" s="920" t="s">
        <v>204</v>
      </c>
    </row>
    <row r="4" spans="1:22" ht="19.5" customHeight="1">
      <c r="A4" s="926" t="s">
        <v>96</v>
      </c>
      <c r="B4" s="927"/>
      <c r="C4" s="923"/>
      <c r="D4" s="923"/>
      <c r="E4" s="923"/>
      <c r="F4" s="923"/>
      <c r="G4" s="923"/>
      <c r="H4" s="923"/>
      <c r="I4" s="923"/>
      <c r="J4" s="923"/>
      <c r="K4" s="923"/>
      <c r="L4" s="923"/>
      <c r="M4" s="923"/>
      <c r="N4" s="923"/>
      <c r="O4" s="923"/>
      <c r="P4" s="923"/>
      <c r="Q4" s="923"/>
      <c r="R4" s="923"/>
      <c r="S4" s="923"/>
      <c r="T4" s="923"/>
      <c r="U4" s="923"/>
      <c r="V4" s="921"/>
    </row>
    <row r="5" spans="1:22" ht="25.5" customHeight="1">
      <c r="A5" s="243"/>
      <c r="B5" s="158"/>
      <c r="C5" s="505"/>
      <c r="D5" s="506"/>
      <c r="E5" s="506"/>
      <c r="F5" s="506"/>
      <c r="G5" s="506"/>
      <c r="H5" s="506"/>
      <c r="I5" s="506"/>
      <c r="J5" s="506"/>
      <c r="K5" s="506"/>
      <c r="L5" s="506"/>
      <c r="M5" s="506"/>
      <c r="N5" s="506"/>
      <c r="O5" s="506"/>
      <c r="P5" s="506"/>
      <c r="Q5" s="506"/>
      <c r="R5" s="506"/>
      <c r="S5" s="506"/>
      <c r="T5" s="506"/>
      <c r="U5" s="506"/>
      <c r="V5" s="246"/>
    </row>
    <row r="6" spans="1:22" ht="25.5" customHeight="1">
      <c r="A6" s="243"/>
      <c r="B6" s="158" t="s">
        <v>17</v>
      </c>
      <c r="C6" s="627">
        <v>51904031</v>
      </c>
      <c r="D6" s="628">
        <v>170247</v>
      </c>
      <c r="E6" s="628">
        <v>1618779</v>
      </c>
      <c r="F6" s="628">
        <v>5826446</v>
      </c>
      <c r="G6" s="628">
        <v>65040</v>
      </c>
      <c r="H6" s="628">
        <v>60349</v>
      </c>
      <c r="I6" s="663" t="s">
        <v>402</v>
      </c>
      <c r="J6" s="628">
        <v>332727</v>
      </c>
      <c r="K6" s="628">
        <v>2904402</v>
      </c>
      <c r="L6" s="628">
        <v>1286358</v>
      </c>
      <c r="M6" s="663" t="s">
        <v>402</v>
      </c>
      <c r="N6" s="628">
        <v>134425</v>
      </c>
      <c r="O6" s="628">
        <v>237962</v>
      </c>
      <c r="P6" s="628">
        <v>9011783</v>
      </c>
      <c r="Q6" s="628">
        <v>586528</v>
      </c>
      <c r="R6" s="663" t="s">
        <v>402</v>
      </c>
      <c r="S6" s="628">
        <v>1445224</v>
      </c>
      <c r="T6" s="628">
        <v>28021956</v>
      </c>
      <c r="U6" s="628">
        <v>90353</v>
      </c>
      <c r="V6" s="246" t="s">
        <v>17</v>
      </c>
    </row>
    <row r="7" spans="1:22" ht="25.5" customHeight="1">
      <c r="A7" s="268">
        <v>9</v>
      </c>
      <c r="B7" s="283" t="s">
        <v>318</v>
      </c>
      <c r="C7" s="629">
        <v>9325454</v>
      </c>
      <c r="D7" s="630">
        <v>135674</v>
      </c>
      <c r="E7" s="630">
        <v>360255</v>
      </c>
      <c r="F7" s="630">
        <v>801248</v>
      </c>
      <c r="G7" s="630">
        <v>55609</v>
      </c>
      <c r="H7" s="663" t="s">
        <v>402</v>
      </c>
      <c r="I7" s="630" t="s">
        <v>119</v>
      </c>
      <c r="J7" s="630">
        <v>249163</v>
      </c>
      <c r="K7" s="630">
        <v>2761067</v>
      </c>
      <c r="L7" s="630">
        <v>882104</v>
      </c>
      <c r="M7" s="663" t="s">
        <v>402</v>
      </c>
      <c r="N7" s="663" t="s">
        <v>402</v>
      </c>
      <c r="O7" s="663" t="s">
        <v>402</v>
      </c>
      <c r="P7" s="630">
        <v>3608508</v>
      </c>
      <c r="Q7" s="663" t="s">
        <v>402</v>
      </c>
      <c r="R7" s="663" t="s">
        <v>402</v>
      </c>
      <c r="S7" s="630">
        <v>168073</v>
      </c>
      <c r="T7" s="630">
        <v>67272</v>
      </c>
      <c r="U7" s="663" t="s">
        <v>402</v>
      </c>
      <c r="V7" s="246">
        <v>9</v>
      </c>
    </row>
    <row r="8" spans="1:22" ht="25.5" customHeight="1">
      <c r="A8" s="268">
        <v>10</v>
      </c>
      <c r="B8" s="283" t="s">
        <v>319</v>
      </c>
      <c r="C8" s="629">
        <v>6510077</v>
      </c>
      <c r="D8" s="663" t="s">
        <v>402</v>
      </c>
      <c r="E8" s="630" t="s">
        <v>400</v>
      </c>
      <c r="F8" s="630">
        <v>104218</v>
      </c>
      <c r="G8" s="630" t="s">
        <v>119</v>
      </c>
      <c r="H8" s="630" t="s">
        <v>119</v>
      </c>
      <c r="I8" s="630" t="s">
        <v>119</v>
      </c>
      <c r="J8" s="663" t="s">
        <v>402</v>
      </c>
      <c r="K8" s="663" t="s">
        <v>402</v>
      </c>
      <c r="L8" s="630" t="s">
        <v>119</v>
      </c>
      <c r="M8" s="630" t="s">
        <v>119</v>
      </c>
      <c r="N8" s="630" t="s">
        <v>119</v>
      </c>
      <c r="O8" s="630" t="s">
        <v>119</v>
      </c>
      <c r="P8" s="630">
        <v>368353</v>
      </c>
      <c r="Q8" s="630" t="s">
        <v>119</v>
      </c>
      <c r="R8" s="630" t="s">
        <v>119</v>
      </c>
      <c r="S8" s="630" t="s">
        <v>119</v>
      </c>
      <c r="T8" s="630">
        <v>5957308</v>
      </c>
      <c r="U8" s="630" t="s">
        <v>119</v>
      </c>
      <c r="V8" s="246">
        <v>10</v>
      </c>
    </row>
    <row r="9" spans="1:22" ht="25.5" customHeight="1">
      <c r="A9" s="268">
        <v>11</v>
      </c>
      <c r="B9" s="283" t="s">
        <v>320</v>
      </c>
      <c r="C9" s="629">
        <v>77840</v>
      </c>
      <c r="D9" s="663" t="s">
        <v>402</v>
      </c>
      <c r="E9" s="663" t="s">
        <v>402</v>
      </c>
      <c r="F9" s="630" t="s">
        <v>119</v>
      </c>
      <c r="G9" s="630" t="s">
        <v>119</v>
      </c>
      <c r="H9" s="630" t="s">
        <v>119</v>
      </c>
      <c r="I9" s="663" t="s">
        <v>402</v>
      </c>
      <c r="J9" s="663" t="s">
        <v>402</v>
      </c>
      <c r="K9" s="630">
        <v>7320</v>
      </c>
      <c r="L9" s="663" t="s">
        <v>402</v>
      </c>
      <c r="M9" s="630" t="s">
        <v>119</v>
      </c>
      <c r="N9" s="630" t="s">
        <v>119</v>
      </c>
      <c r="O9" s="630">
        <v>28059</v>
      </c>
      <c r="P9" s="630" t="s">
        <v>119</v>
      </c>
      <c r="Q9" s="630" t="s">
        <v>119</v>
      </c>
      <c r="R9" s="630" t="s">
        <v>119</v>
      </c>
      <c r="S9" s="630" t="s">
        <v>119</v>
      </c>
      <c r="T9" s="663" t="s">
        <v>402</v>
      </c>
      <c r="U9" s="630" t="s">
        <v>119</v>
      </c>
      <c r="V9" s="246">
        <v>11</v>
      </c>
    </row>
    <row r="10" spans="1:22" ht="25.5" customHeight="1">
      <c r="A10" s="268">
        <v>12</v>
      </c>
      <c r="B10" s="283" t="s">
        <v>321</v>
      </c>
      <c r="C10" s="629">
        <v>451208</v>
      </c>
      <c r="D10" s="630" t="s">
        <v>119</v>
      </c>
      <c r="E10" s="630" t="s">
        <v>119</v>
      </c>
      <c r="F10" s="663" t="s">
        <v>402</v>
      </c>
      <c r="G10" s="630" t="s">
        <v>119</v>
      </c>
      <c r="H10" s="630" t="s">
        <v>119</v>
      </c>
      <c r="I10" s="630" t="s">
        <v>119</v>
      </c>
      <c r="J10" s="630" t="s">
        <v>119</v>
      </c>
      <c r="K10" s="630" t="s">
        <v>119</v>
      </c>
      <c r="L10" s="663" t="s">
        <v>402</v>
      </c>
      <c r="M10" s="630" t="s">
        <v>119</v>
      </c>
      <c r="N10" s="630" t="s">
        <v>119</v>
      </c>
      <c r="O10" s="663" t="s">
        <v>402</v>
      </c>
      <c r="P10" s="663" t="s">
        <v>402</v>
      </c>
      <c r="Q10" s="663" t="s">
        <v>402</v>
      </c>
      <c r="R10" s="630" t="s">
        <v>119</v>
      </c>
      <c r="S10" s="663" t="s">
        <v>402</v>
      </c>
      <c r="T10" s="663" t="s">
        <v>402</v>
      </c>
      <c r="U10" s="630" t="s">
        <v>119</v>
      </c>
      <c r="V10" s="246">
        <v>12</v>
      </c>
    </row>
    <row r="11" spans="1:22" ht="25.5" customHeight="1">
      <c r="A11" s="268">
        <v>13</v>
      </c>
      <c r="B11" s="283" t="s">
        <v>322</v>
      </c>
      <c r="C11" s="629">
        <v>68285</v>
      </c>
      <c r="D11" s="630" t="s">
        <v>119</v>
      </c>
      <c r="E11" s="630" t="s">
        <v>119</v>
      </c>
      <c r="F11" s="663" t="s">
        <v>402</v>
      </c>
      <c r="G11" s="630" t="s">
        <v>119</v>
      </c>
      <c r="H11" s="630" t="s">
        <v>119</v>
      </c>
      <c r="I11" s="663" t="s">
        <v>402</v>
      </c>
      <c r="J11" s="630" t="s">
        <v>119</v>
      </c>
      <c r="K11" s="630" t="s">
        <v>119</v>
      </c>
      <c r="L11" s="630" t="s">
        <v>119</v>
      </c>
      <c r="M11" s="630" t="s">
        <v>119</v>
      </c>
      <c r="N11" s="630" t="s">
        <v>119</v>
      </c>
      <c r="O11" s="630" t="s">
        <v>119</v>
      </c>
      <c r="P11" s="663" t="s">
        <v>402</v>
      </c>
      <c r="Q11" s="663" t="s">
        <v>402</v>
      </c>
      <c r="R11" s="630" t="s">
        <v>119</v>
      </c>
      <c r="S11" s="663" t="s">
        <v>402</v>
      </c>
      <c r="T11" s="630" t="s">
        <v>119</v>
      </c>
      <c r="U11" s="663" t="s">
        <v>402</v>
      </c>
      <c r="V11" s="246">
        <v>13</v>
      </c>
    </row>
    <row r="12" spans="1:22" ht="25.5" customHeight="1">
      <c r="A12" s="268">
        <v>14</v>
      </c>
      <c r="B12" s="283" t="s">
        <v>323</v>
      </c>
      <c r="C12" s="629">
        <v>9819991</v>
      </c>
      <c r="D12" s="630" t="s">
        <v>119</v>
      </c>
      <c r="E12" s="630" t="s">
        <v>119</v>
      </c>
      <c r="F12" s="663" t="s">
        <v>402</v>
      </c>
      <c r="G12" s="630" t="s">
        <v>119</v>
      </c>
      <c r="H12" s="630" t="s">
        <v>119</v>
      </c>
      <c r="I12" s="630" t="s">
        <v>119</v>
      </c>
      <c r="J12" s="630" t="s">
        <v>119</v>
      </c>
      <c r="K12" s="630" t="s">
        <v>119</v>
      </c>
      <c r="L12" s="630" t="s">
        <v>119</v>
      </c>
      <c r="M12" s="630" t="s">
        <v>119</v>
      </c>
      <c r="N12" s="630" t="s">
        <v>119</v>
      </c>
      <c r="O12" s="630" t="s">
        <v>119</v>
      </c>
      <c r="P12" s="630" t="s">
        <v>119</v>
      </c>
      <c r="Q12" s="663" t="s">
        <v>402</v>
      </c>
      <c r="R12" s="630" t="s">
        <v>119</v>
      </c>
      <c r="S12" s="663" t="s">
        <v>402</v>
      </c>
      <c r="T12" s="630">
        <v>9289733</v>
      </c>
      <c r="U12" s="630" t="s">
        <v>119</v>
      </c>
      <c r="V12" s="246">
        <v>14</v>
      </c>
    </row>
    <row r="13" spans="1:22" ht="25.5" customHeight="1">
      <c r="A13" s="268">
        <v>15</v>
      </c>
      <c r="B13" s="283" t="s">
        <v>37</v>
      </c>
      <c r="C13" s="629">
        <v>308205</v>
      </c>
      <c r="D13" s="663" t="s">
        <v>402</v>
      </c>
      <c r="E13" s="630">
        <v>68462</v>
      </c>
      <c r="F13" s="630">
        <v>19596</v>
      </c>
      <c r="G13" s="663" t="s">
        <v>402</v>
      </c>
      <c r="H13" s="630" t="s">
        <v>119</v>
      </c>
      <c r="I13" s="630" t="s">
        <v>119</v>
      </c>
      <c r="J13" s="630" t="s">
        <v>119</v>
      </c>
      <c r="K13" s="630" t="s">
        <v>119</v>
      </c>
      <c r="L13" s="630" t="s">
        <v>119</v>
      </c>
      <c r="M13" s="630" t="s">
        <v>119</v>
      </c>
      <c r="N13" s="630" t="s">
        <v>119</v>
      </c>
      <c r="O13" s="663" t="s">
        <v>402</v>
      </c>
      <c r="P13" s="663" t="s">
        <v>402</v>
      </c>
      <c r="Q13" s="663" t="s">
        <v>402</v>
      </c>
      <c r="R13" s="630" t="s">
        <v>119</v>
      </c>
      <c r="S13" s="630">
        <v>52316</v>
      </c>
      <c r="T13" s="663" t="s">
        <v>402</v>
      </c>
      <c r="U13" s="630" t="s">
        <v>119</v>
      </c>
      <c r="V13" s="246">
        <v>15</v>
      </c>
    </row>
    <row r="14" spans="1:22" ht="25.5" customHeight="1">
      <c r="A14" s="268">
        <v>16</v>
      </c>
      <c r="B14" s="283" t="s">
        <v>324</v>
      </c>
      <c r="C14" s="629">
        <v>1065246</v>
      </c>
      <c r="D14" s="630" t="s">
        <v>119</v>
      </c>
      <c r="E14" s="663" t="s">
        <v>402</v>
      </c>
      <c r="F14" s="630">
        <v>600581</v>
      </c>
      <c r="G14" s="630" t="s">
        <v>119</v>
      </c>
      <c r="H14" s="630" t="s">
        <v>119</v>
      </c>
      <c r="I14" s="630" t="s">
        <v>119</v>
      </c>
      <c r="J14" s="630" t="s">
        <v>119</v>
      </c>
      <c r="K14" s="630" t="s">
        <v>119</v>
      </c>
      <c r="L14" s="630" t="s">
        <v>119</v>
      </c>
      <c r="M14" s="630" t="s">
        <v>119</v>
      </c>
      <c r="N14" s="630" t="s">
        <v>119</v>
      </c>
      <c r="O14" s="630" t="s">
        <v>119</v>
      </c>
      <c r="P14" s="663" t="s">
        <v>402</v>
      </c>
      <c r="Q14" s="630" t="s">
        <v>119</v>
      </c>
      <c r="R14" s="630" t="s">
        <v>119</v>
      </c>
      <c r="S14" s="630" t="s">
        <v>119</v>
      </c>
      <c r="T14" s="630">
        <v>158551</v>
      </c>
      <c r="U14" s="630" t="s">
        <v>119</v>
      </c>
      <c r="V14" s="246">
        <v>16</v>
      </c>
    </row>
    <row r="15" spans="1:22" ht="25.5" customHeight="1">
      <c r="A15" s="268">
        <v>17</v>
      </c>
      <c r="B15" s="283" t="s">
        <v>325</v>
      </c>
      <c r="C15" s="663" t="s">
        <v>402</v>
      </c>
      <c r="D15" s="630" t="s">
        <v>119</v>
      </c>
      <c r="E15" s="663" t="s">
        <v>402</v>
      </c>
      <c r="F15" s="630" t="s">
        <v>119</v>
      </c>
      <c r="G15" s="630" t="s">
        <v>119</v>
      </c>
      <c r="H15" s="630" t="s">
        <v>119</v>
      </c>
      <c r="I15" s="630" t="s">
        <v>119</v>
      </c>
      <c r="J15" s="630" t="s">
        <v>119</v>
      </c>
      <c r="K15" s="630" t="s">
        <v>119</v>
      </c>
      <c r="L15" s="630" t="s">
        <v>119</v>
      </c>
      <c r="M15" s="630" t="s">
        <v>119</v>
      </c>
      <c r="N15" s="630" t="s">
        <v>119</v>
      </c>
      <c r="O15" s="663" t="s">
        <v>402</v>
      </c>
      <c r="P15" s="663" t="s">
        <v>402</v>
      </c>
      <c r="Q15" s="630" t="s">
        <v>119</v>
      </c>
      <c r="R15" s="630" t="s">
        <v>119</v>
      </c>
      <c r="S15" s="630" t="s">
        <v>119</v>
      </c>
      <c r="T15" s="630" t="s">
        <v>119</v>
      </c>
      <c r="U15" s="630" t="s">
        <v>119</v>
      </c>
      <c r="V15" s="246">
        <v>17</v>
      </c>
    </row>
    <row r="16" spans="1:22" ht="25.5" customHeight="1">
      <c r="A16" s="268">
        <v>18</v>
      </c>
      <c r="B16" s="283" t="s">
        <v>326</v>
      </c>
      <c r="C16" s="629">
        <v>387435</v>
      </c>
      <c r="D16" s="630" t="s">
        <v>119</v>
      </c>
      <c r="E16" s="630" t="s">
        <v>119</v>
      </c>
      <c r="F16" s="630" t="s">
        <v>119</v>
      </c>
      <c r="G16" s="630" t="s">
        <v>119</v>
      </c>
      <c r="H16" s="630" t="s">
        <v>119</v>
      </c>
      <c r="I16" s="630" t="s">
        <v>119</v>
      </c>
      <c r="J16" s="630" t="s">
        <v>119</v>
      </c>
      <c r="K16" s="663" t="s">
        <v>402</v>
      </c>
      <c r="L16" s="630" t="s">
        <v>119</v>
      </c>
      <c r="M16" s="630" t="s">
        <v>119</v>
      </c>
      <c r="N16" s="630" t="s">
        <v>119</v>
      </c>
      <c r="O16" s="630" t="s">
        <v>119</v>
      </c>
      <c r="P16" s="663" t="s">
        <v>402</v>
      </c>
      <c r="Q16" s="630" t="s">
        <v>119</v>
      </c>
      <c r="R16" s="630" t="s">
        <v>119</v>
      </c>
      <c r="S16" s="630" t="s">
        <v>119</v>
      </c>
      <c r="T16" s="630" t="s">
        <v>119</v>
      </c>
      <c r="U16" s="630" t="s">
        <v>119</v>
      </c>
      <c r="V16" s="246">
        <v>18</v>
      </c>
    </row>
    <row r="17" spans="1:22" ht="25.5" customHeight="1">
      <c r="A17" s="268">
        <v>19</v>
      </c>
      <c r="B17" s="283" t="s">
        <v>327</v>
      </c>
      <c r="C17" s="663" t="s">
        <v>402</v>
      </c>
      <c r="D17" s="630" t="s">
        <v>119</v>
      </c>
      <c r="E17" s="630" t="s">
        <v>119</v>
      </c>
      <c r="F17" s="630" t="s">
        <v>119</v>
      </c>
      <c r="G17" s="630" t="s">
        <v>119</v>
      </c>
      <c r="H17" s="630" t="s">
        <v>119</v>
      </c>
      <c r="I17" s="630" t="s">
        <v>119</v>
      </c>
      <c r="J17" s="630" t="s">
        <v>119</v>
      </c>
      <c r="K17" s="630" t="s">
        <v>119</v>
      </c>
      <c r="L17" s="630" t="s">
        <v>119</v>
      </c>
      <c r="M17" s="630" t="s">
        <v>119</v>
      </c>
      <c r="N17" s="630" t="s">
        <v>119</v>
      </c>
      <c r="O17" s="663" t="s">
        <v>402</v>
      </c>
      <c r="P17" s="630" t="s">
        <v>119</v>
      </c>
      <c r="Q17" s="630" t="s">
        <v>119</v>
      </c>
      <c r="R17" s="630" t="s">
        <v>119</v>
      </c>
      <c r="S17" s="630" t="s">
        <v>119</v>
      </c>
      <c r="T17" s="663" t="s">
        <v>402</v>
      </c>
      <c r="U17" s="630" t="s">
        <v>119</v>
      </c>
      <c r="V17" s="246">
        <v>19</v>
      </c>
    </row>
    <row r="18" spans="1:22" ht="25.5" customHeight="1">
      <c r="A18" s="268">
        <v>20</v>
      </c>
      <c r="B18" s="283" t="s">
        <v>328</v>
      </c>
      <c r="C18" s="629" t="s">
        <v>119</v>
      </c>
      <c r="D18" s="630" t="s">
        <v>119</v>
      </c>
      <c r="E18" s="630" t="s">
        <v>119</v>
      </c>
      <c r="F18" s="630" t="s">
        <v>119</v>
      </c>
      <c r="G18" s="630" t="s">
        <v>119</v>
      </c>
      <c r="H18" s="630" t="s">
        <v>119</v>
      </c>
      <c r="I18" s="630" t="s">
        <v>119</v>
      </c>
      <c r="J18" s="630" t="s">
        <v>119</v>
      </c>
      <c r="K18" s="630" t="s">
        <v>119</v>
      </c>
      <c r="L18" s="630" t="s">
        <v>119</v>
      </c>
      <c r="M18" s="630" t="s">
        <v>119</v>
      </c>
      <c r="N18" s="630" t="s">
        <v>119</v>
      </c>
      <c r="O18" s="630" t="s">
        <v>119</v>
      </c>
      <c r="P18" s="630" t="s">
        <v>119</v>
      </c>
      <c r="Q18" s="630" t="s">
        <v>119</v>
      </c>
      <c r="R18" s="630" t="s">
        <v>119</v>
      </c>
      <c r="S18" s="630" t="s">
        <v>119</v>
      </c>
      <c r="T18" s="630" t="s">
        <v>119</v>
      </c>
      <c r="U18" s="630" t="s">
        <v>119</v>
      </c>
      <c r="V18" s="246">
        <v>20</v>
      </c>
    </row>
    <row r="19" spans="1:22" ht="25.5" customHeight="1">
      <c r="A19" s="268">
        <v>21</v>
      </c>
      <c r="B19" s="283" t="s">
        <v>329</v>
      </c>
      <c r="C19" s="629">
        <v>1502230</v>
      </c>
      <c r="D19" s="630" t="s">
        <v>119</v>
      </c>
      <c r="E19" s="630" t="s">
        <v>119</v>
      </c>
      <c r="F19" s="630">
        <v>243338</v>
      </c>
      <c r="G19" s="630" t="s">
        <v>119</v>
      </c>
      <c r="H19" s="630" t="s">
        <v>119</v>
      </c>
      <c r="I19" s="630" t="s">
        <v>119</v>
      </c>
      <c r="J19" s="630" t="s">
        <v>119</v>
      </c>
      <c r="K19" s="630" t="s">
        <v>119</v>
      </c>
      <c r="L19" s="630" t="s">
        <v>119</v>
      </c>
      <c r="M19" s="630" t="s">
        <v>119</v>
      </c>
      <c r="N19" s="663" t="s">
        <v>402</v>
      </c>
      <c r="O19" s="663" t="s">
        <v>402</v>
      </c>
      <c r="P19" s="630">
        <v>102208</v>
      </c>
      <c r="Q19" s="630" t="s">
        <v>119</v>
      </c>
      <c r="R19" s="630" t="s">
        <v>119</v>
      </c>
      <c r="S19" s="630">
        <v>855108</v>
      </c>
      <c r="T19" s="630">
        <v>257991</v>
      </c>
      <c r="U19" s="630" t="s">
        <v>119</v>
      </c>
      <c r="V19" s="246">
        <v>21</v>
      </c>
    </row>
    <row r="20" spans="1:22" ht="25.5" customHeight="1">
      <c r="A20" s="268">
        <v>22</v>
      </c>
      <c r="B20" s="283" t="s">
        <v>299</v>
      </c>
      <c r="C20" s="629">
        <v>10052077</v>
      </c>
      <c r="D20" s="630" t="s">
        <v>119</v>
      </c>
      <c r="E20" s="630">
        <v>797211</v>
      </c>
      <c r="F20" s="630" t="s">
        <v>119</v>
      </c>
      <c r="G20" s="630" t="s">
        <v>119</v>
      </c>
      <c r="H20" s="630" t="s">
        <v>119</v>
      </c>
      <c r="I20" s="630" t="s">
        <v>119</v>
      </c>
      <c r="J20" s="630" t="s">
        <v>119</v>
      </c>
      <c r="K20" s="630" t="s">
        <v>119</v>
      </c>
      <c r="L20" s="630" t="s">
        <v>119</v>
      </c>
      <c r="M20" s="630" t="s">
        <v>119</v>
      </c>
      <c r="N20" s="630" t="s">
        <v>119</v>
      </c>
      <c r="O20" s="663" t="s">
        <v>402</v>
      </c>
      <c r="P20" s="630">
        <v>279796</v>
      </c>
      <c r="Q20" s="663" t="s">
        <v>402</v>
      </c>
      <c r="R20" s="630" t="s">
        <v>119</v>
      </c>
      <c r="S20" s="630" t="s">
        <v>119</v>
      </c>
      <c r="T20" s="630">
        <v>8922545</v>
      </c>
      <c r="U20" s="630" t="s">
        <v>119</v>
      </c>
      <c r="V20" s="246">
        <v>22</v>
      </c>
    </row>
    <row r="21" spans="1:22" ht="25.5" customHeight="1">
      <c r="A21" s="268">
        <v>23</v>
      </c>
      <c r="B21" s="283" t="s">
        <v>330</v>
      </c>
      <c r="C21" s="629">
        <v>2692449</v>
      </c>
      <c r="D21" s="630" t="s">
        <v>119</v>
      </c>
      <c r="E21" s="630" t="s">
        <v>119</v>
      </c>
      <c r="F21" s="630" t="s">
        <v>119</v>
      </c>
      <c r="G21" s="630" t="s">
        <v>119</v>
      </c>
      <c r="H21" s="630" t="s">
        <v>119</v>
      </c>
      <c r="I21" s="630" t="s">
        <v>119</v>
      </c>
      <c r="J21" s="630" t="s">
        <v>119</v>
      </c>
      <c r="K21" s="630" t="s">
        <v>119</v>
      </c>
      <c r="L21" s="630" t="s">
        <v>119</v>
      </c>
      <c r="M21" s="630" t="s">
        <v>119</v>
      </c>
      <c r="N21" s="630" t="s">
        <v>119</v>
      </c>
      <c r="O21" s="630" t="s">
        <v>119</v>
      </c>
      <c r="P21" s="663" t="s">
        <v>402</v>
      </c>
      <c r="Q21" s="630" t="s">
        <v>119</v>
      </c>
      <c r="R21" s="630" t="s">
        <v>119</v>
      </c>
      <c r="S21" s="630" t="s">
        <v>119</v>
      </c>
      <c r="T21" s="663" t="s">
        <v>402</v>
      </c>
      <c r="U21" s="630" t="s">
        <v>119</v>
      </c>
      <c r="V21" s="246">
        <v>23</v>
      </c>
    </row>
    <row r="22" spans="1:22" ht="25.5" customHeight="1">
      <c r="A22" s="268">
        <v>24</v>
      </c>
      <c r="B22" s="283" t="s">
        <v>331</v>
      </c>
      <c r="C22" s="629">
        <v>1142895</v>
      </c>
      <c r="D22" s="630" t="s">
        <v>119</v>
      </c>
      <c r="E22" s="630" t="s">
        <v>119</v>
      </c>
      <c r="F22" s="663" t="s">
        <v>402</v>
      </c>
      <c r="G22" s="663" t="s">
        <v>402</v>
      </c>
      <c r="H22" s="663" t="s">
        <v>402</v>
      </c>
      <c r="I22" s="630" t="s">
        <v>119</v>
      </c>
      <c r="J22" s="630" t="s">
        <v>119</v>
      </c>
      <c r="K22" s="630">
        <v>52409</v>
      </c>
      <c r="L22" s="663" t="s">
        <v>402</v>
      </c>
      <c r="M22" s="630" t="s">
        <v>119</v>
      </c>
      <c r="N22" s="663" t="s">
        <v>402</v>
      </c>
      <c r="O22" s="663" t="s">
        <v>402</v>
      </c>
      <c r="P22" s="630">
        <v>119702</v>
      </c>
      <c r="Q22" s="663" t="s">
        <v>402</v>
      </c>
      <c r="R22" s="630" t="s">
        <v>119</v>
      </c>
      <c r="S22" s="630">
        <v>40536</v>
      </c>
      <c r="T22" s="630">
        <v>409890</v>
      </c>
      <c r="U22" s="663" t="s">
        <v>402</v>
      </c>
      <c r="V22" s="246">
        <v>24</v>
      </c>
    </row>
    <row r="23" spans="1:22" ht="25.5" customHeight="1">
      <c r="A23" s="268">
        <v>25</v>
      </c>
      <c r="B23" s="283" t="s">
        <v>332</v>
      </c>
      <c r="C23" s="629">
        <v>148468</v>
      </c>
      <c r="D23" s="630" t="s">
        <v>119</v>
      </c>
      <c r="E23" s="630" t="s">
        <v>119</v>
      </c>
      <c r="F23" s="663" t="s">
        <v>402</v>
      </c>
      <c r="G23" s="630" t="s">
        <v>119</v>
      </c>
      <c r="H23" s="630" t="s">
        <v>119</v>
      </c>
      <c r="I23" s="630" t="s">
        <v>119</v>
      </c>
      <c r="J23" s="663" t="s">
        <v>402</v>
      </c>
      <c r="K23" s="630">
        <v>0</v>
      </c>
      <c r="L23" s="630" t="s">
        <v>119</v>
      </c>
      <c r="M23" s="630" t="s">
        <v>119</v>
      </c>
      <c r="N23" s="630" t="s">
        <v>119</v>
      </c>
      <c r="O23" s="630" t="s">
        <v>119</v>
      </c>
      <c r="P23" s="663" t="s">
        <v>402</v>
      </c>
      <c r="Q23" s="630" t="s">
        <v>119</v>
      </c>
      <c r="R23" s="630" t="s">
        <v>119</v>
      </c>
      <c r="S23" s="663" t="s">
        <v>402</v>
      </c>
      <c r="T23" s="630">
        <v>66230</v>
      </c>
      <c r="U23" s="630" t="s">
        <v>119</v>
      </c>
      <c r="V23" s="246">
        <v>25</v>
      </c>
    </row>
    <row r="24" spans="1:22" ht="25.5" customHeight="1">
      <c r="A24" s="268">
        <v>26</v>
      </c>
      <c r="B24" s="283" t="s">
        <v>333</v>
      </c>
      <c r="C24" s="629">
        <v>2309715</v>
      </c>
      <c r="D24" s="630" t="s">
        <v>119</v>
      </c>
      <c r="E24" s="630" t="s">
        <v>119</v>
      </c>
      <c r="F24" s="663" t="s">
        <v>402</v>
      </c>
      <c r="G24" s="630" t="s">
        <v>119</v>
      </c>
      <c r="H24" s="630" t="s">
        <v>119</v>
      </c>
      <c r="I24" s="630" t="s">
        <v>119</v>
      </c>
      <c r="J24" s="663" t="s">
        <v>402</v>
      </c>
      <c r="K24" s="630">
        <v>52797</v>
      </c>
      <c r="L24" s="630" t="s">
        <v>119</v>
      </c>
      <c r="M24" s="630" t="s">
        <v>119</v>
      </c>
      <c r="N24" s="663" t="s">
        <v>402</v>
      </c>
      <c r="O24" s="630" t="s">
        <v>119</v>
      </c>
      <c r="P24" s="630">
        <v>2058147</v>
      </c>
      <c r="Q24" s="630" t="s">
        <v>119</v>
      </c>
      <c r="R24" s="630" t="s">
        <v>119</v>
      </c>
      <c r="S24" s="630" t="s">
        <v>119</v>
      </c>
      <c r="T24" s="663" t="s">
        <v>402</v>
      </c>
      <c r="U24" s="663" t="s">
        <v>402</v>
      </c>
      <c r="V24" s="246">
        <v>26</v>
      </c>
    </row>
    <row r="25" spans="1:22" ht="25.5" customHeight="1">
      <c r="A25" s="268">
        <v>27</v>
      </c>
      <c r="B25" s="283" t="s">
        <v>334</v>
      </c>
      <c r="C25" s="629" t="s">
        <v>119</v>
      </c>
      <c r="D25" s="630" t="s">
        <v>119</v>
      </c>
      <c r="E25" s="630" t="s">
        <v>119</v>
      </c>
      <c r="F25" s="630" t="s">
        <v>119</v>
      </c>
      <c r="G25" s="630" t="s">
        <v>119</v>
      </c>
      <c r="H25" s="630" t="s">
        <v>119</v>
      </c>
      <c r="I25" s="630" t="s">
        <v>119</v>
      </c>
      <c r="J25" s="630" t="s">
        <v>119</v>
      </c>
      <c r="K25" s="630" t="s">
        <v>119</v>
      </c>
      <c r="L25" s="630" t="s">
        <v>119</v>
      </c>
      <c r="M25" s="630" t="s">
        <v>119</v>
      </c>
      <c r="N25" s="630" t="s">
        <v>119</v>
      </c>
      <c r="O25" s="630" t="s">
        <v>119</v>
      </c>
      <c r="P25" s="630" t="s">
        <v>119</v>
      </c>
      <c r="Q25" s="630" t="s">
        <v>119</v>
      </c>
      <c r="R25" s="630" t="s">
        <v>119</v>
      </c>
      <c r="S25" s="630" t="s">
        <v>119</v>
      </c>
      <c r="T25" s="630" t="s">
        <v>119</v>
      </c>
      <c r="U25" s="630" t="s">
        <v>119</v>
      </c>
      <c r="V25" s="246">
        <v>27</v>
      </c>
    </row>
    <row r="26" spans="1:22" ht="25.5" customHeight="1">
      <c r="A26" s="268">
        <v>28</v>
      </c>
      <c r="B26" s="283" t="s">
        <v>335</v>
      </c>
      <c r="C26" s="663" t="s">
        <v>402</v>
      </c>
      <c r="D26" s="630" t="s">
        <v>119</v>
      </c>
      <c r="E26" s="630" t="s">
        <v>119</v>
      </c>
      <c r="F26" s="630" t="s">
        <v>119</v>
      </c>
      <c r="G26" s="630" t="s">
        <v>119</v>
      </c>
      <c r="H26" s="630" t="s">
        <v>119</v>
      </c>
      <c r="I26" s="630" t="s">
        <v>119</v>
      </c>
      <c r="J26" s="630" t="s">
        <v>119</v>
      </c>
      <c r="K26" s="630" t="s">
        <v>119</v>
      </c>
      <c r="L26" s="630" t="s">
        <v>119</v>
      </c>
      <c r="M26" s="630" t="s">
        <v>119</v>
      </c>
      <c r="N26" s="630" t="s">
        <v>119</v>
      </c>
      <c r="O26" s="630" t="s">
        <v>119</v>
      </c>
      <c r="P26" s="663" t="s">
        <v>402</v>
      </c>
      <c r="Q26" s="630" t="s">
        <v>119</v>
      </c>
      <c r="R26" s="630" t="s">
        <v>119</v>
      </c>
      <c r="S26" s="663" t="s">
        <v>402</v>
      </c>
      <c r="T26" s="630" t="s">
        <v>119</v>
      </c>
      <c r="U26" s="630" t="s">
        <v>119</v>
      </c>
      <c r="V26" s="246">
        <v>28</v>
      </c>
    </row>
    <row r="27" spans="1:22" ht="25.5" customHeight="1">
      <c r="A27" s="268">
        <v>29</v>
      </c>
      <c r="B27" s="283" t="s">
        <v>336</v>
      </c>
      <c r="C27" s="629">
        <v>750659</v>
      </c>
      <c r="D27" s="630" t="s">
        <v>119</v>
      </c>
      <c r="E27" s="630" t="s">
        <v>119</v>
      </c>
      <c r="F27" s="630" t="s">
        <v>119</v>
      </c>
      <c r="G27" s="630" t="s">
        <v>119</v>
      </c>
      <c r="H27" s="630" t="s">
        <v>119</v>
      </c>
      <c r="I27" s="630" t="s">
        <v>119</v>
      </c>
      <c r="J27" s="630" t="s">
        <v>119</v>
      </c>
      <c r="K27" s="630" t="s">
        <v>119</v>
      </c>
      <c r="L27" s="630" t="s">
        <v>119</v>
      </c>
      <c r="M27" s="630" t="s">
        <v>119</v>
      </c>
      <c r="N27" s="630" t="s">
        <v>119</v>
      </c>
      <c r="O27" s="630" t="s">
        <v>119</v>
      </c>
      <c r="P27" s="663" t="s">
        <v>402</v>
      </c>
      <c r="Q27" s="630" t="s">
        <v>119</v>
      </c>
      <c r="R27" s="630" t="s">
        <v>119</v>
      </c>
      <c r="S27" s="630" t="s">
        <v>119</v>
      </c>
      <c r="T27" s="663" t="s">
        <v>402</v>
      </c>
      <c r="U27" s="630" t="s">
        <v>119</v>
      </c>
      <c r="V27" s="246">
        <v>29</v>
      </c>
    </row>
    <row r="28" spans="1:22" ht="25.5" customHeight="1">
      <c r="A28" s="268">
        <v>30</v>
      </c>
      <c r="B28" s="283" t="s">
        <v>337</v>
      </c>
      <c r="C28" s="663" t="s">
        <v>402</v>
      </c>
      <c r="D28" s="630" t="s">
        <v>119</v>
      </c>
      <c r="E28" s="630" t="s">
        <v>119</v>
      </c>
      <c r="F28" s="630" t="s">
        <v>119</v>
      </c>
      <c r="G28" s="630" t="s">
        <v>119</v>
      </c>
      <c r="H28" s="630" t="s">
        <v>119</v>
      </c>
      <c r="I28" s="630" t="s">
        <v>119</v>
      </c>
      <c r="J28" s="630" t="s">
        <v>119</v>
      </c>
      <c r="K28" s="630" t="s">
        <v>119</v>
      </c>
      <c r="L28" s="663" t="s">
        <v>402</v>
      </c>
      <c r="M28" s="630" t="s">
        <v>119</v>
      </c>
      <c r="N28" s="630" t="s">
        <v>119</v>
      </c>
      <c r="O28" s="630" t="s">
        <v>119</v>
      </c>
      <c r="P28" s="663" t="s">
        <v>402</v>
      </c>
      <c r="Q28" s="630" t="s">
        <v>119</v>
      </c>
      <c r="R28" s="630" t="s">
        <v>119</v>
      </c>
      <c r="S28" s="630" t="s">
        <v>119</v>
      </c>
      <c r="T28" s="630" t="s">
        <v>119</v>
      </c>
      <c r="U28" s="630" t="s">
        <v>119</v>
      </c>
      <c r="V28" s="246">
        <v>30</v>
      </c>
    </row>
    <row r="29" spans="1:22" ht="25.5" customHeight="1">
      <c r="A29" s="268">
        <v>31</v>
      </c>
      <c r="B29" s="283" t="s">
        <v>338</v>
      </c>
      <c r="C29" s="629">
        <v>4094122</v>
      </c>
      <c r="D29" s="630" t="s">
        <v>119</v>
      </c>
      <c r="E29" s="630">
        <v>65543</v>
      </c>
      <c r="F29" s="630">
        <v>3987523</v>
      </c>
      <c r="G29" s="630" t="s">
        <v>119</v>
      </c>
      <c r="H29" s="630" t="s">
        <v>119</v>
      </c>
      <c r="I29" s="630" t="s">
        <v>119</v>
      </c>
      <c r="J29" s="663" t="s">
        <v>402</v>
      </c>
      <c r="K29" s="630" t="s">
        <v>119</v>
      </c>
      <c r="L29" s="663" t="s">
        <v>402</v>
      </c>
      <c r="M29" s="630" t="s">
        <v>119</v>
      </c>
      <c r="N29" s="630" t="s">
        <v>119</v>
      </c>
      <c r="O29" s="630" t="s">
        <v>119</v>
      </c>
      <c r="P29" s="630" t="s">
        <v>119</v>
      </c>
      <c r="Q29" s="630" t="s">
        <v>119</v>
      </c>
      <c r="R29" s="630" t="s">
        <v>119</v>
      </c>
      <c r="S29" s="630" t="s">
        <v>119</v>
      </c>
      <c r="T29" s="663" t="s">
        <v>402</v>
      </c>
      <c r="U29" s="630" t="s">
        <v>119</v>
      </c>
      <c r="V29" s="246">
        <v>31</v>
      </c>
    </row>
    <row r="30" spans="1:22" ht="25.5" customHeight="1">
      <c r="A30" s="269">
        <v>32</v>
      </c>
      <c r="B30" s="454" t="s">
        <v>339</v>
      </c>
      <c r="C30" s="633">
        <v>55296</v>
      </c>
      <c r="D30" s="634" t="s">
        <v>119</v>
      </c>
      <c r="E30" s="664" t="s">
        <v>402</v>
      </c>
      <c r="F30" s="634" t="s">
        <v>119</v>
      </c>
      <c r="G30" s="665" t="s">
        <v>402</v>
      </c>
      <c r="H30" s="634" t="s">
        <v>119</v>
      </c>
      <c r="I30" s="634" t="s">
        <v>119</v>
      </c>
      <c r="J30" s="634" t="s">
        <v>119</v>
      </c>
      <c r="K30" s="634" t="s">
        <v>119</v>
      </c>
      <c r="L30" s="634" t="s">
        <v>119</v>
      </c>
      <c r="M30" s="664" t="s">
        <v>402</v>
      </c>
      <c r="N30" s="635" t="s">
        <v>119</v>
      </c>
      <c r="O30" s="634" t="s">
        <v>119</v>
      </c>
      <c r="P30" s="634">
        <v>24998</v>
      </c>
      <c r="Q30" s="634" t="s">
        <v>119</v>
      </c>
      <c r="R30" s="634" t="s">
        <v>119</v>
      </c>
      <c r="S30" s="634" t="s">
        <v>119</v>
      </c>
      <c r="T30" s="634" t="s">
        <v>119</v>
      </c>
      <c r="U30" s="634" t="s">
        <v>119</v>
      </c>
      <c r="V30" s="247">
        <v>32</v>
      </c>
    </row>
    <row r="31" ht="16.5" customHeight="1">
      <c r="A31" s="98" t="s">
        <v>22</v>
      </c>
    </row>
  </sheetData>
  <sheetProtection/>
  <mergeCells count="22">
    <mergeCell ref="V3:V4"/>
    <mergeCell ref="A4:B4"/>
    <mergeCell ref="N3:N4"/>
    <mergeCell ref="O3:O4"/>
    <mergeCell ref="P3:P4"/>
    <mergeCell ref="Q3:Q4"/>
    <mergeCell ref="L3:L4"/>
    <mergeCell ref="G3:G4"/>
    <mergeCell ref="J3:J4"/>
    <mergeCell ref="K3:K4"/>
    <mergeCell ref="U3:U4"/>
    <mergeCell ref="H3:H4"/>
    <mergeCell ref="I3:I4"/>
    <mergeCell ref="R3:R4"/>
    <mergeCell ref="S3:S4"/>
    <mergeCell ref="M3:M4"/>
    <mergeCell ref="A3:B3"/>
    <mergeCell ref="C3:C4"/>
    <mergeCell ref="D3:D4"/>
    <mergeCell ref="E3:E4"/>
    <mergeCell ref="F3:F4"/>
    <mergeCell ref="T3:T4"/>
  </mergeCells>
  <conditionalFormatting sqref="B5:B6 A5:A30 A2:B2 B31 V1:V3 A32:B65403 V5:V65403 W1:IV65536">
    <cfRule type="cellIs" priority="4" dxfId="99" operator="equal" stopIfTrue="1">
      <formula>0</formula>
    </cfRule>
  </conditionalFormatting>
  <conditionalFormatting sqref="A1 A31">
    <cfRule type="cellIs" priority="5" dxfId="0" operator="equal" stopIfTrue="1">
      <formula>"X"</formula>
    </cfRule>
    <cfRule type="cellIs" priority="6" dxfId="99" operator="equal" stopIfTrue="1">
      <formula>0</formula>
    </cfRule>
  </conditionalFormatting>
  <conditionalFormatting sqref="B7:B30">
    <cfRule type="cellIs" priority="3" dxfId="0" operator="equal" stopIfTrue="1">
      <formula>"X"</formula>
    </cfRule>
  </conditionalFormatting>
  <printOptions/>
  <pageMargins left="0.5905511811023623" right="0.5905511811023623" top="0.7874015748031497" bottom="0.7874015748031497" header="0.5118110236220472" footer="0.5118110236220472"/>
  <pageSetup horizontalDpi="600" verticalDpi="600" orientation="portrait" pageOrder="overThenDown" paperSize="9" r:id="rId2"/>
  <drawing r:id="rId1"/>
</worksheet>
</file>

<file path=xl/worksheets/sheet26.xml><?xml version="1.0" encoding="utf-8"?>
<worksheet xmlns="http://schemas.openxmlformats.org/spreadsheetml/2006/main" xmlns:r="http://schemas.openxmlformats.org/officeDocument/2006/relationships">
  <sheetPr>
    <tabColor theme="5" tint="0.39998000860214233"/>
  </sheetPr>
  <dimension ref="A1:V31"/>
  <sheetViews>
    <sheetView zoomScale="85" zoomScaleNormal="85" zoomScalePageLayoutView="0" workbookViewId="0" topLeftCell="N1">
      <selection activeCell="O8" sqref="O8"/>
    </sheetView>
  </sheetViews>
  <sheetFormatPr defaultColWidth="9.00390625" defaultRowHeight="21.75" customHeight="1"/>
  <cols>
    <col min="1" max="1" width="4.00390625" style="157" bestFit="1" customWidth="1"/>
    <col min="2" max="2" width="12.625" style="157" customWidth="1"/>
    <col min="3" max="3" width="10.125" style="503" customWidth="1"/>
    <col min="4" max="4" width="7.875" style="503" customWidth="1"/>
    <col min="5" max="6" width="8.125" style="503" customWidth="1"/>
    <col min="7" max="10" width="7.875" style="503" customWidth="1"/>
    <col min="11" max="12" width="8.125" style="503" customWidth="1"/>
    <col min="13" max="15" width="7.875" style="503" customWidth="1"/>
    <col min="16" max="16" width="9.125" style="503" bestFit="1" customWidth="1"/>
    <col min="17" max="19" width="7.875" style="503" customWidth="1"/>
    <col min="20" max="20" width="8.75390625" style="503" customWidth="1"/>
    <col min="21" max="21" width="8.375" style="503" customWidth="1"/>
    <col min="22" max="22" width="5.50390625" style="244" customWidth="1"/>
    <col min="23" max="16384" width="9.00390625" style="157" customWidth="1"/>
  </cols>
  <sheetData>
    <row r="1" spans="1:21" ht="21.75" customHeight="1">
      <c r="A1" s="184" t="s">
        <v>254</v>
      </c>
      <c r="B1" s="240"/>
      <c r="U1" s="508"/>
    </row>
    <row r="2" spans="1:22" s="159" customFormat="1" ht="21.75" customHeight="1">
      <c r="A2" s="241"/>
      <c r="B2" s="242"/>
      <c r="C2" s="504"/>
      <c r="D2" s="504"/>
      <c r="E2" s="504"/>
      <c r="F2" s="504"/>
      <c r="G2" s="504"/>
      <c r="H2" s="504"/>
      <c r="I2" s="504"/>
      <c r="J2" s="504"/>
      <c r="K2" s="504"/>
      <c r="L2" s="504"/>
      <c r="M2" s="504"/>
      <c r="N2" s="504"/>
      <c r="O2" s="504"/>
      <c r="P2" s="504"/>
      <c r="Q2" s="504"/>
      <c r="R2" s="504"/>
      <c r="S2" s="504"/>
      <c r="T2" s="504"/>
      <c r="U2" s="504"/>
      <c r="V2" s="245"/>
    </row>
    <row r="3" spans="1:22" ht="19.5" customHeight="1">
      <c r="A3" s="924" t="s">
        <v>88</v>
      </c>
      <c r="B3" s="925"/>
      <c r="C3" s="922" t="s">
        <v>107</v>
      </c>
      <c r="D3" s="922" t="s">
        <v>89</v>
      </c>
      <c r="E3" s="922" t="s">
        <v>90</v>
      </c>
      <c r="F3" s="922" t="s">
        <v>91</v>
      </c>
      <c r="G3" s="922" t="s">
        <v>216</v>
      </c>
      <c r="H3" s="922" t="s">
        <v>217</v>
      </c>
      <c r="I3" s="922" t="s">
        <v>218</v>
      </c>
      <c r="J3" s="922" t="s">
        <v>219</v>
      </c>
      <c r="K3" s="922" t="s">
        <v>220</v>
      </c>
      <c r="L3" s="922" t="s">
        <v>221</v>
      </c>
      <c r="M3" s="922" t="s">
        <v>222</v>
      </c>
      <c r="N3" s="922" t="s">
        <v>223</v>
      </c>
      <c r="O3" s="922" t="s">
        <v>224</v>
      </c>
      <c r="P3" s="922" t="s">
        <v>225</v>
      </c>
      <c r="Q3" s="922" t="s">
        <v>226</v>
      </c>
      <c r="R3" s="922" t="s">
        <v>227</v>
      </c>
      <c r="S3" s="922" t="s">
        <v>228</v>
      </c>
      <c r="T3" s="922" t="s">
        <v>229</v>
      </c>
      <c r="U3" s="922" t="s">
        <v>230</v>
      </c>
      <c r="V3" s="920" t="s">
        <v>204</v>
      </c>
    </row>
    <row r="4" spans="1:22" ht="19.5" customHeight="1">
      <c r="A4" s="926" t="s">
        <v>96</v>
      </c>
      <c r="B4" s="927"/>
      <c r="C4" s="923"/>
      <c r="D4" s="923"/>
      <c r="E4" s="923"/>
      <c r="F4" s="923"/>
      <c r="G4" s="923"/>
      <c r="H4" s="923"/>
      <c r="I4" s="923"/>
      <c r="J4" s="923"/>
      <c r="K4" s="923"/>
      <c r="L4" s="923"/>
      <c r="M4" s="923"/>
      <c r="N4" s="923"/>
      <c r="O4" s="923"/>
      <c r="P4" s="923"/>
      <c r="Q4" s="923"/>
      <c r="R4" s="923"/>
      <c r="S4" s="923"/>
      <c r="T4" s="923"/>
      <c r="U4" s="923"/>
      <c r="V4" s="921"/>
    </row>
    <row r="5" spans="1:22" ht="25.5" customHeight="1">
      <c r="A5" s="243"/>
      <c r="B5" s="509"/>
      <c r="C5" s="510"/>
      <c r="D5" s="510"/>
      <c r="E5" s="510"/>
      <c r="F5" s="510"/>
      <c r="G5" s="510"/>
      <c r="H5" s="510"/>
      <c r="I5" s="510"/>
      <c r="J5" s="510"/>
      <c r="K5" s="510"/>
      <c r="L5" s="510"/>
      <c r="M5" s="510"/>
      <c r="N5" s="510"/>
      <c r="O5" s="510"/>
      <c r="P5" s="510"/>
      <c r="Q5" s="510"/>
      <c r="R5" s="510"/>
      <c r="S5" s="510"/>
      <c r="T5" s="510"/>
      <c r="U5" s="510"/>
      <c r="V5" s="246"/>
    </row>
    <row r="6" spans="1:22" ht="25.5" customHeight="1">
      <c r="A6" s="243"/>
      <c r="B6" s="158" t="s">
        <v>17</v>
      </c>
      <c r="C6" s="628">
        <v>18418784</v>
      </c>
      <c r="D6" s="628">
        <v>96301</v>
      </c>
      <c r="E6" s="628">
        <v>701067</v>
      </c>
      <c r="F6" s="628">
        <v>2506690</v>
      </c>
      <c r="G6" s="628">
        <v>45949</v>
      </c>
      <c r="H6" s="628">
        <v>42142</v>
      </c>
      <c r="I6" s="666" t="s">
        <v>406</v>
      </c>
      <c r="J6" s="628">
        <v>142370</v>
      </c>
      <c r="K6" s="628">
        <v>638764</v>
      </c>
      <c r="L6" s="628">
        <v>367796</v>
      </c>
      <c r="M6" s="666" t="s">
        <v>406</v>
      </c>
      <c r="N6" s="628">
        <v>74494</v>
      </c>
      <c r="O6" s="628">
        <v>113116</v>
      </c>
      <c r="P6" s="628">
        <v>3091971</v>
      </c>
      <c r="Q6" s="628">
        <v>212121</v>
      </c>
      <c r="R6" s="666" t="s">
        <v>406</v>
      </c>
      <c r="S6" s="628">
        <v>525033</v>
      </c>
      <c r="T6" s="628">
        <v>9771684</v>
      </c>
      <c r="U6" s="628">
        <v>51549</v>
      </c>
      <c r="V6" s="246" t="s">
        <v>17</v>
      </c>
    </row>
    <row r="7" spans="1:22" ht="25.5" customHeight="1">
      <c r="A7" s="268">
        <v>9</v>
      </c>
      <c r="B7" s="283" t="s">
        <v>318</v>
      </c>
      <c r="C7" s="630">
        <v>2336021</v>
      </c>
      <c r="D7" s="630">
        <v>79744</v>
      </c>
      <c r="E7" s="630">
        <v>119604</v>
      </c>
      <c r="F7" s="630">
        <v>194506</v>
      </c>
      <c r="G7" s="630">
        <v>39378</v>
      </c>
      <c r="H7" s="666" t="s">
        <v>406</v>
      </c>
      <c r="I7" s="630" t="s">
        <v>119</v>
      </c>
      <c r="J7" s="630">
        <v>89469</v>
      </c>
      <c r="K7" s="630">
        <v>552380</v>
      </c>
      <c r="L7" s="630">
        <v>190926</v>
      </c>
      <c r="M7" s="666" t="s">
        <v>406</v>
      </c>
      <c r="N7" s="666" t="s">
        <v>406</v>
      </c>
      <c r="O7" s="666" t="s">
        <v>406</v>
      </c>
      <c r="P7" s="630">
        <v>883593</v>
      </c>
      <c r="Q7" s="666" t="s">
        <v>406</v>
      </c>
      <c r="R7" s="666" t="s">
        <v>406</v>
      </c>
      <c r="S7" s="630">
        <v>57049</v>
      </c>
      <c r="T7" s="630">
        <v>36527</v>
      </c>
      <c r="U7" s="666" t="s">
        <v>406</v>
      </c>
      <c r="V7" s="246">
        <v>9</v>
      </c>
    </row>
    <row r="8" spans="1:22" ht="25.5" customHeight="1">
      <c r="A8" s="268">
        <v>10</v>
      </c>
      <c r="B8" s="283" t="s">
        <v>319</v>
      </c>
      <c r="C8" s="630">
        <v>759091</v>
      </c>
      <c r="D8" s="666" t="s">
        <v>406</v>
      </c>
      <c r="E8" s="630" t="s">
        <v>400</v>
      </c>
      <c r="F8" s="630">
        <v>14144</v>
      </c>
      <c r="G8" s="630" t="s">
        <v>119</v>
      </c>
      <c r="H8" s="630" t="s">
        <v>119</v>
      </c>
      <c r="I8" s="630" t="s">
        <v>119</v>
      </c>
      <c r="J8" s="666" t="s">
        <v>406</v>
      </c>
      <c r="K8" s="666" t="s">
        <v>406</v>
      </c>
      <c r="L8" s="630" t="s">
        <v>119</v>
      </c>
      <c r="M8" s="630" t="s">
        <v>119</v>
      </c>
      <c r="N8" s="630" t="s">
        <v>119</v>
      </c>
      <c r="O8" s="630" t="s">
        <v>119</v>
      </c>
      <c r="P8" s="630">
        <v>161098</v>
      </c>
      <c r="Q8" s="630" t="s">
        <v>119</v>
      </c>
      <c r="R8" s="630" t="s">
        <v>119</v>
      </c>
      <c r="S8" s="630" t="s">
        <v>119</v>
      </c>
      <c r="T8" s="630">
        <v>529539</v>
      </c>
      <c r="U8" s="630" t="s">
        <v>119</v>
      </c>
      <c r="V8" s="246">
        <v>10</v>
      </c>
    </row>
    <row r="9" spans="1:22" ht="25.5" customHeight="1">
      <c r="A9" s="268">
        <v>11</v>
      </c>
      <c r="B9" s="283" t="s">
        <v>320</v>
      </c>
      <c r="C9" s="630">
        <v>48303</v>
      </c>
      <c r="D9" s="666" t="s">
        <v>406</v>
      </c>
      <c r="E9" s="666" t="s">
        <v>406</v>
      </c>
      <c r="F9" s="630">
        <v>0</v>
      </c>
      <c r="G9" s="630" t="s">
        <v>119</v>
      </c>
      <c r="H9" s="630" t="s">
        <v>119</v>
      </c>
      <c r="I9" s="666" t="s">
        <v>406</v>
      </c>
      <c r="J9" s="666" t="s">
        <v>406</v>
      </c>
      <c r="K9" s="630">
        <v>5612</v>
      </c>
      <c r="L9" s="666" t="s">
        <v>406</v>
      </c>
      <c r="M9" s="630" t="s">
        <v>119</v>
      </c>
      <c r="N9" s="630" t="s">
        <v>119</v>
      </c>
      <c r="O9" s="630">
        <v>22422</v>
      </c>
      <c r="P9" s="630" t="s">
        <v>119</v>
      </c>
      <c r="Q9" s="630" t="s">
        <v>119</v>
      </c>
      <c r="R9" s="630" t="s">
        <v>119</v>
      </c>
      <c r="S9" s="630" t="s">
        <v>119</v>
      </c>
      <c r="T9" s="666" t="s">
        <v>406</v>
      </c>
      <c r="U9" s="630" t="s">
        <v>119</v>
      </c>
      <c r="V9" s="246">
        <v>11</v>
      </c>
    </row>
    <row r="10" spans="1:22" ht="25.5" customHeight="1">
      <c r="A10" s="268">
        <v>12</v>
      </c>
      <c r="B10" s="283" t="s">
        <v>321</v>
      </c>
      <c r="C10" s="630">
        <v>85956</v>
      </c>
      <c r="D10" s="630" t="s">
        <v>119</v>
      </c>
      <c r="E10" s="630" t="s">
        <v>119</v>
      </c>
      <c r="F10" s="666" t="s">
        <v>406</v>
      </c>
      <c r="G10" s="630" t="s">
        <v>119</v>
      </c>
      <c r="H10" s="630" t="s">
        <v>119</v>
      </c>
      <c r="I10" s="630" t="s">
        <v>119</v>
      </c>
      <c r="J10" s="630" t="s">
        <v>119</v>
      </c>
      <c r="K10" s="630" t="s">
        <v>119</v>
      </c>
      <c r="L10" s="666" t="s">
        <v>406</v>
      </c>
      <c r="M10" s="630" t="s">
        <v>119</v>
      </c>
      <c r="N10" s="630" t="s">
        <v>119</v>
      </c>
      <c r="O10" s="666" t="s">
        <v>406</v>
      </c>
      <c r="P10" s="666" t="s">
        <v>406</v>
      </c>
      <c r="Q10" s="666" t="s">
        <v>406</v>
      </c>
      <c r="R10" s="630" t="s">
        <v>119</v>
      </c>
      <c r="S10" s="666" t="s">
        <v>406</v>
      </c>
      <c r="T10" s="666" t="s">
        <v>406</v>
      </c>
      <c r="U10" s="630" t="s">
        <v>119</v>
      </c>
      <c r="V10" s="246">
        <v>12</v>
      </c>
    </row>
    <row r="11" spans="1:22" ht="25.5" customHeight="1">
      <c r="A11" s="268">
        <v>13</v>
      </c>
      <c r="B11" s="283" t="s">
        <v>322</v>
      </c>
      <c r="C11" s="630">
        <v>38060</v>
      </c>
      <c r="D11" s="630" t="s">
        <v>119</v>
      </c>
      <c r="E11" s="630" t="s">
        <v>119</v>
      </c>
      <c r="F11" s="666" t="s">
        <v>406</v>
      </c>
      <c r="G11" s="630" t="s">
        <v>119</v>
      </c>
      <c r="H11" s="630" t="s">
        <v>119</v>
      </c>
      <c r="I11" s="666" t="s">
        <v>406</v>
      </c>
      <c r="J11" s="630" t="s">
        <v>119</v>
      </c>
      <c r="K11" s="630" t="s">
        <v>119</v>
      </c>
      <c r="L11" s="630" t="s">
        <v>119</v>
      </c>
      <c r="M11" s="630" t="s">
        <v>119</v>
      </c>
      <c r="N11" s="630" t="s">
        <v>119</v>
      </c>
      <c r="O11" s="630" t="s">
        <v>119</v>
      </c>
      <c r="P11" s="666" t="s">
        <v>406</v>
      </c>
      <c r="Q11" s="666" t="s">
        <v>406</v>
      </c>
      <c r="R11" s="630" t="s">
        <v>119</v>
      </c>
      <c r="S11" s="666" t="s">
        <v>406</v>
      </c>
      <c r="T11" s="630" t="s">
        <v>119</v>
      </c>
      <c r="U11" s="666" t="s">
        <v>406</v>
      </c>
      <c r="V11" s="246">
        <v>13</v>
      </c>
    </row>
    <row r="12" spans="1:22" ht="25.5" customHeight="1">
      <c r="A12" s="268">
        <v>14</v>
      </c>
      <c r="B12" s="283" t="s">
        <v>323</v>
      </c>
      <c r="C12" s="630">
        <v>3548332</v>
      </c>
      <c r="D12" s="630" t="s">
        <v>119</v>
      </c>
      <c r="E12" s="630" t="s">
        <v>119</v>
      </c>
      <c r="F12" s="666" t="s">
        <v>406</v>
      </c>
      <c r="G12" s="630" t="s">
        <v>119</v>
      </c>
      <c r="H12" s="630" t="s">
        <v>119</v>
      </c>
      <c r="I12" s="630" t="s">
        <v>119</v>
      </c>
      <c r="J12" s="630" t="s">
        <v>119</v>
      </c>
      <c r="K12" s="630" t="s">
        <v>119</v>
      </c>
      <c r="L12" s="630" t="s">
        <v>119</v>
      </c>
      <c r="M12" s="630" t="s">
        <v>119</v>
      </c>
      <c r="N12" s="630" t="s">
        <v>119</v>
      </c>
      <c r="O12" s="630" t="s">
        <v>119</v>
      </c>
      <c r="P12" s="630" t="s">
        <v>119</v>
      </c>
      <c r="Q12" s="666" t="s">
        <v>406</v>
      </c>
      <c r="R12" s="630" t="s">
        <v>119</v>
      </c>
      <c r="S12" s="666" t="s">
        <v>406</v>
      </c>
      <c r="T12" s="630">
        <v>3362027</v>
      </c>
      <c r="U12" s="630" t="s">
        <v>119</v>
      </c>
      <c r="V12" s="246">
        <v>14</v>
      </c>
    </row>
    <row r="13" spans="1:22" ht="25.5" customHeight="1">
      <c r="A13" s="268">
        <v>15</v>
      </c>
      <c r="B13" s="283" t="s">
        <v>37</v>
      </c>
      <c r="C13" s="630">
        <v>167154</v>
      </c>
      <c r="D13" s="666" t="s">
        <v>406</v>
      </c>
      <c r="E13" s="630">
        <v>35184</v>
      </c>
      <c r="F13" s="630">
        <v>11427</v>
      </c>
      <c r="G13" s="666" t="s">
        <v>406</v>
      </c>
      <c r="H13" s="630" t="s">
        <v>119</v>
      </c>
      <c r="I13" s="630" t="s">
        <v>119</v>
      </c>
      <c r="J13" s="630" t="s">
        <v>119</v>
      </c>
      <c r="K13" s="630" t="s">
        <v>119</v>
      </c>
      <c r="L13" s="630" t="s">
        <v>119</v>
      </c>
      <c r="M13" s="630" t="s">
        <v>119</v>
      </c>
      <c r="N13" s="630" t="s">
        <v>119</v>
      </c>
      <c r="O13" s="666" t="s">
        <v>406</v>
      </c>
      <c r="P13" s="666" t="s">
        <v>406</v>
      </c>
      <c r="Q13" s="666" t="s">
        <v>406</v>
      </c>
      <c r="R13" s="630" t="s">
        <v>119</v>
      </c>
      <c r="S13" s="630">
        <v>38032</v>
      </c>
      <c r="T13" s="666" t="s">
        <v>406</v>
      </c>
      <c r="U13" s="630" t="s">
        <v>119</v>
      </c>
      <c r="V13" s="246">
        <v>15</v>
      </c>
    </row>
    <row r="14" spans="1:22" ht="25.5" customHeight="1">
      <c r="A14" s="268">
        <v>16</v>
      </c>
      <c r="B14" s="283" t="s">
        <v>324</v>
      </c>
      <c r="C14" s="630">
        <v>324247</v>
      </c>
      <c r="D14" s="630" t="s">
        <v>119</v>
      </c>
      <c r="E14" s="666" t="s">
        <v>406</v>
      </c>
      <c r="F14" s="630">
        <v>156822</v>
      </c>
      <c r="G14" s="630" t="s">
        <v>119</v>
      </c>
      <c r="H14" s="630" t="s">
        <v>119</v>
      </c>
      <c r="I14" s="630" t="s">
        <v>119</v>
      </c>
      <c r="J14" s="630" t="s">
        <v>119</v>
      </c>
      <c r="K14" s="630" t="s">
        <v>119</v>
      </c>
      <c r="L14" s="630" t="s">
        <v>119</v>
      </c>
      <c r="M14" s="630" t="s">
        <v>119</v>
      </c>
      <c r="N14" s="630" t="s">
        <v>119</v>
      </c>
      <c r="O14" s="630" t="s">
        <v>119</v>
      </c>
      <c r="P14" s="666" t="s">
        <v>406</v>
      </c>
      <c r="Q14" s="630" t="s">
        <v>119</v>
      </c>
      <c r="R14" s="630" t="s">
        <v>119</v>
      </c>
      <c r="S14" s="630" t="s">
        <v>119</v>
      </c>
      <c r="T14" s="630">
        <v>61768</v>
      </c>
      <c r="U14" s="630" t="s">
        <v>119</v>
      </c>
      <c r="V14" s="246">
        <v>16</v>
      </c>
    </row>
    <row r="15" spans="1:22" ht="25.5" customHeight="1">
      <c r="A15" s="268">
        <v>17</v>
      </c>
      <c r="B15" s="283" t="s">
        <v>325</v>
      </c>
      <c r="C15" s="666" t="s">
        <v>406</v>
      </c>
      <c r="D15" s="630" t="s">
        <v>119</v>
      </c>
      <c r="E15" s="666" t="s">
        <v>406</v>
      </c>
      <c r="F15" s="630" t="s">
        <v>119</v>
      </c>
      <c r="G15" s="630" t="s">
        <v>119</v>
      </c>
      <c r="H15" s="630" t="s">
        <v>119</v>
      </c>
      <c r="I15" s="630" t="s">
        <v>119</v>
      </c>
      <c r="J15" s="630" t="s">
        <v>119</v>
      </c>
      <c r="K15" s="630" t="s">
        <v>119</v>
      </c>
      <c r="L15" s="630" t="s">
        <v>119</v>
      </c>
      <c r="M15" s="630" t="s">
        <v>119</v>
      </c>
      <c r="N15" s="630" t="s">
        <v>119</v>
      </c>
      <c r="O15" s="666" t="s">
        <v>406</v>
      </c>
      <c r="P15" s="666" t="s">
        <v>406</v>
      </c>
      <c r="Q15" s="630" t="s">
        <v>119</v>
      </c>
      <c r="R15" s="630" t="s">
        <v>119</v>
      </c>
      <c r="S15" s="630" t="s">
        <v>119</v>
      </c>
      <c r="T15" s="630" t="s">
        <v>119</v>
      </c>
      <c r="U15" s="630" t="s">
        <v>119</v>
      </c>
      <c r="V15" s="246">
        <v>17</v>
      </c>
    </row>
    <row r="16" spans="1:22" ht="25.5" customHeight="1">
      <c r="A16" s="268">
        <v>18</v>
      </c>
      <c r="B16" s="283" t="s">
        <v>326</v>
      </c>
      <c r="C16" s="630">
        <v>30750</v>
      </c>
      <c r="D16" s="630" t="s">
        <v>119</v>
      </c>
      <c r="E16" s="630" t="s">
        <v>119</v>
      </c>
      <c r="F16" s="630" t="s">
        <v>119</v>
      </c>
      <c r="G16" s="630" t="s">
        <v>119</v>
      </c>
      <c r="H16" s="630" t="s">
        <v>119</v>
      </c>
      <c r="I16" s="630" t="s">
        <v>119</v>
      </c>
      <c r="J16" s="630" t="s">
        <v>119</v>
      </c>
      <c r="K16" s="666" t="s">
        <v>406</v>
      </c>
      <c r="L16" s="630" t="s">
        <v>119</v>
      </c>
      <c r="M16" s="630" t="s">
        <v>119</v>
      </c>
      <c r="N16" s="630" t="s">
        <v>119</v>
      </c>
      <c r="O16" s="630" t="s">
        <v>119</v>
      </c>
      <c r="P16" s="666" t="s">
        <v>406</v>
      </c>
      <c r="Q16" s="630" t="s">
        <v>119</v>
      </c>
      <c r="R16" s="630" t="s">
        <v>119</v>
      </c>
      <c r="S16" s="630" t="s">
        <v>119</v>
      </c>
      <c r="T16" s="630" t="s">
        <v>119</v>
      </c>
      <c r="U16" s="630" t="s">
        <v>119</v>
      </c>
      <c r="V16" s="246">
        <v>18</v>
      </c>
    </row>
    <row r="17" spans="1:22" ht="25.5" customHeight="1">
      <c r="A17" s="268">
        <v>19</v>
      </c>
      <c r="B17" s="283" t="s">
        <v>327</v>
      </c>
      <c r="C17" s="666" t="s">
        <v>406</v>
      </c>
      <c r="D17" s="630" t="s">
        <v>119</v>
      </c>
      <c r="E17" s="630" t="s">
        <v>119</v>
      </c>
      <c r="F17" s="630" t="s">
        <v>119</v>
      </c>
      <c r="G17" s="630" t="s">
        <v>119</v>
      </c>
      <c r="H17" s="630" t="s">
        <v>119</v>
      </c>
      <c r="I17" s="630" t="s">
        <v>119</v>
      </c>
      <c r="J17" s="630" t="s">
        <v>119</v>
      </c>
      <c r="K17" s="630" t="s">
        <v>119</v>
      </c>
      <c r="L17" s="630" t="s">
        <v>119</v>
      </c>
      <c r="M17" s="630" t="s">
        <v>119</v>
      </c>
      <c r="N17" s="630" t="s">
        <v>119</v>
      </c>
      <c r="O17" s="666" t="s">
        <v>406</v>
      </c>
      <c r="P17" s="630" t="s">
        <v>119</v>
      </c>
      <c r="Q17" s="630" t="s">
        <v>119</v>
      </c>
      <c r="R17" s="630" t="s">
        <v>119</v>
      </c>
      <c r="S17" s="630" t="s">
        <v>119</v>
      </c>
      <c r="T17" s="666" t="s">
        <v>406</v>
      </c>
      <c r="U17" s="630" t="s">
        <v>119</v>
      </c>
      <c r="V17" s="246">
        <v>19</v>
      </c>
    </row>
    <row r="18" spans="1:22" ht="25.5" customHeight="1">
      <c r="A18" s="268">
        <v>20</v>
      </c>
      <c r="B18" s="283" t="s">
        <v>328</v>
      </c>
      <c r="C18" s="630" t="s">
        <v>119</v>
      </c>
      <c r="D18" s="630" t="s">
        <v>119</v>
      </c>
      <c r="E18" s="630" t="s">
        <v>119</v>
      </c>
      <c r="F18" s="630" t="s">
        <v>119</v>
      </c>
      <c r="G18" s="630" t="s">
        <v>119</v>
      </c>
      <c r="H18" s="630" t="s">
        <v>119</v>
      </c>
      <c r="I18" s="630" t="s">
        <v>119</v>
      </c>
      <c r="J18" s="630" t="s">
        <v>119</v>
      </c>
      <c r="K18" s="630" t="s">
        <v>119</v>
      </c>
      <c r="L18" s="630" t="s">
        <v>119</v>
      </c>
      <c r="M18" s="630" t="s">
        <v>119</v>
      </c>
      <c r="N18" s="630" t="s">
        <v>119</v>
      </c>
      <c r="O18" s="630" t="s">
        <v>119</v>
      </c>
      <c r="P18" s="630" t="s">
        <v>119</v>
      </c>
      <c r="Q18" s="630" t="s">
        <v>119</v>
      </c>
      <c r="R18" s="630" t="s">
        <v>119</v>
      </c>
      <c r="S18" s="630" t="s">
        <v>119</v>
      </c>
      <c r="T18" s="630" t="s">
        <v>119</v>
      </c>
      <c r="U18" s="630" t="s">
        <v>119</v>
      </c>
      <c r="V18" s="246">
        <v>20</v>
      </c>
    </row>
    <row r="19" spans="1:22" ht="25.5" customHeight="1">
      <c r="A19" s="268">
        <v>21</v>
      </c>
      <c r="B19" s="283" t="s">
        <v>329</v>
      </c>
      <c r="C19" s="630">
        <v>599979</v>
      </c>
      <c r="D19" s="630" t="s">
        <v>119</v>
      </c>
      <c r="E19" s="630" t="s">
        <v>119</v>
      </c>
      <c r="F19" s="630">
        <v>109129</v>
      </c>
      <c r="G19" s="630" t="s">
        <v>119</v>
      </c>
      <c r="H19" s="630" t="s">
        <v>119</v>
      </c>
      <c r="I19" s="630" t="s">
        <v>119</v>
      </c>
      <c r="J19" s="630" t="s">
        <v>119</v>
      </c>
      <c r="K19" s="630" t="s">
        <v>119</v>
      </c>
      <c r="L19" s="630" t="s">
        <v>119</v>
      </c>
      <c r="M19" s="630" t="s">
        <v>119</v>
      </c>
      <c r="N19" s="666" t="s">
        <v>406</v>
      </c>
      <c r="O19" s="666" t="s">
        <v>406</v>
      </c>
      <c r="P19" s="630">
        <v>48006</v>
      </c>
      <c r="Q19" s="630" t="s">
        <v>119</v>
      </c>
      <c r="R19" s="630" t="s">
        <v>119</v>
      </c>
      <c r="S19" s="630">
        <v>314381</v>
      </c>
      <c r="T19" s="630">
        <v>109136</v>
      </c>
      <c r="U19" s="630" t="s">
        <v>119</v>
      </c>
      <c r="V19" s="246">
        <v>21</v>
      </c>
    </row>
    <row r="20" spans="1:22" ht="25.5" customHeight="1">
      <c r="A20" s="268">
        <v>22</v>
      </c>
      <c r="B20" s="283" t="s">
        <v>299</v>
      </c>
      <c r="C20" s="630">
        <v>4659546</v>
      </c>
      <c r="D20" s="630" t="s">
        <v>119</v>
      </c>
      <c r="E20" s="630">
        <v>375339</v>
      </c>
      <c r="F20" s="630" t="s">
        <v>119</v>
      </c>
      <c r="G20" s="630" t="s">
        <v>119</v>
      </c>
      <c r="H20" s="630" t="s">
        <v>119</v>
      </c>
      <c r="I20" s="630" t="s">
        <v>119</v>
      </c>
      <c r="J20" s="630" t="s">
        <v>119</v>
      </c>
      <c r="K20" s="630" t="s">
        <v>119</v>
      </c>
      <c r="L20" s="630" t="s">
        <v>119</v>
      </c>
      <c r="M20" s="630" t="s">
        <v>119</v>
      </c>
      <c r="N20" s="630" t="s">
        <v>119</v>
      </c>
      <c r="O20" s="666" t="s">
        <v>406</v>
      </c>
      <c r="P20" s="630">
        <v>110476</v>
      </c>
      <c r="Q20" s="666" t="s">
        <v>406</v>
      </c>
      <c r="R20" s="630" t="s">
        <v>119</v>
      </c>
      <c r="S20" s="630" t="s">
        <v>119</v>
      </c>
      <c r="T20" s="630">
        <v>4152770</v>
      </c>
      <c r="U20" s="630" t="s">
        <v>119</v>
      </c>
      <c r="V20" s="246">
        <v>22</v>
      </c>
    </row>
    <row r="21" spans="1:22" ht="25.5" customHeight="1">
      <c r="A21" s="268">
        <v>23</v>
      </c>
      <c r="B21" s="283" t="s">
        <v>330</v>
      </c>
      <c r="C21" s="630">
        <v>1325037</v>
      </c>
      <c r="D21" s="630" t="s">
        <v>119</v>
      </c>
      <c r="E21" s="630" t="s">
        <v>119</v>
      </c>
      <c r="F21" s="630" t="s">
        <v>119</v>
      </c>
      <c r="G21" s="630" t="s">
        <v>119</v>
      </c>
      <c r="H21" s="630" t="s">
        <v>119</v>
      </c>
      <c r="I21" s="630" t="s">
        <v>119</v>
      </c>
      <c r="J21" s="630" t="s">
        <v>119</v>
      </c>
      <c r="K21" s="630" t="s">
        <v>119</v>
      </c>
      <c r="L21" s="630" t="s">
        <v>119</v>
      </c>
      <c r="M21" s="630" t="s">
        <v>119</v>
      </c>
      <c r="N21" s="630" t="s">
        <v>119</v>
      </c>
      <c r="O21" s="630" t="s">
        <v>119</v>
      </c>
      <c r="P21" s="666" t="s">
        <v>406</v>
      </c>
      <c r="Q21" s="630" t="s">
        <v>119</v>
      </c>
      <c r="R21" s="630" t="s">
        <v>119</v>
      </c>
      <c r="S21" s="630" t="s">
        <v>119</v>
      </c>
      <c r="T21" s="666" t="s">
        <v>406</v>
      </c>
      <c r="U21" s="630" t="s">
        <v>119</v>
      </c>
      <c r="V21" s="246">
        <v>23</v>
      </c>
    </row>
    <row r="22" spans="1:22" ht="25.5" customHeight="1">
      <c r="A22" s="268">
        <v>24</v>
      </c>
      <c r="B22" s="283" t="s">
        <v>331</v>
      </c>
      <c r="C22" s="630">
        <v>577336</v>
      </c>
      <c r="D22" s="630" t="s">
        <v>119</v>
      </c>
      <c r="E22" s="630" t="s">
        <v>119</v>
      </c>
      <c r="F22" s="666" t="s">
        <v>406</v>
      </c>
      <c r="G22" s="666" t="s">
        <v>406</v>
      </c>
      <c r="H22" s="666" t="s">
        <v>406</v>
      </c>
      <c r="I22" s="630" t="s">
        <v>119</v>
      </c>
      <c r="J22" s="630" t="s">
        <v>119</v>
      </c>
      <c r="K22" s="630">
        <v>32180</v>
      </c>
      <c r="L22" s="666" t="s">
        <v>406</v>
      </c>
      <c r="M22" s="630" t="s">
        <v>119</v>
      </c>
      <c r="N22" s="666" t="s">
        <v>406</v>
      </c>
      <c r="O22" s="666" t="s">
        <v>406</v>
      </c>
      <c r="P22" s="630">
        <v>75024</v>
      </c>
      <c r="Q22" s="666" t="s">
        <v>406</v>
      </c>
      <c r="R22" s="630" t="s">
        <v>119</v>
      </c>
      <c r="S22" s="630">
        <v>18290</v>
      </c>
      <c r="T22" s="630">
        <v>202604</v>
      </c>
      <c r="U22" s="666" t="s">
        <v>406</v>
      </c>
      <c r="V22" s="246">
        <v>24</v>
      </c>
    </row>
    <row r="23" spans="1:22" ht="25.5" customHeight="1">
      <c r="A23" s="268">
        <v>25</v>
      </c>
      <c r="B23" s="283" t="s">
        <v>332</v>
      </c>
      <c r="C23" s="630">
        <v>60029</v>
      </c>
      <c r="D23" s="630" t="s">
        <v>119</v>
      </c>
      <c r="E23" s="630" t="s">
        <v>119</v>
      </c>
      <c r="F23" s="666" t="s">
        <v>406</v>
      </c>
      <c r="G23" s="630" t="s">
        <v>119</v>
      </c>
      <c r="H23" s="630" t="s">
        <v>119</v>
      </c>
      <c r="I23" s="630" t="s">
        <v>119</v>
      </c>
      <c r="J23" s="666" t="s">
        <v>406</v>
      </c>
      <c r="K23" s="630" t="s">
        <v>119</v>
      </c>
      <c r="L23" s="630" t="s">
        <v>119</v>
      </c>
      <c r="M23" s="630" t="s">
        <v>119</v>
      </c>
      <c r="N23" s="630" t="s">
        <v>119</v>
      </c>
      <c r="O23" s="630" t="s">
        <v>119</v>
      </c>
      <c r="P23" s="666" t="s">
        <v>406</v>
      </c>
      <c r="Q23" s="630" t="s">
        <v>119</v>
      </c>
      <c r="R23" s="630" t="s">
        <v>119</v>
      </c>
      <c r="S23" s="666" t="s">
        <v>406</v>
      </c>
      <c r="T23" s="630">
        <v>25688</v>
      </c>
      <c r="U23" s="630" t="s">
        <v>119</v>
      </c>
      <c r="V23" s="246">
        <v>25</v>
      </c>
    </row>
    <row r="24" spans="1:22" ht="25.5" customHeight="1">
      <c r="A24" s="268">
        <v>26</v>
      </c>
      <c r="B24" s="283" t="s">
        <v>333</v>
      </c>
      <c r="C24" s="630">
        <v>1015537</v>
      </c>
      <c r="D24" s="630" t="s">
        <v>119</v>
      </c>
      <c r="E24" s="630" t="s">
        <v>119</v>
      </c>
      <c r="F24" s="666" t="s">
        <v>406</v>
      </c>
      <c r="G24" s="630" t="s">
        <v>119</v>
      </c>
      <c r="H24" s="630" t="s">
        <v>119</v>
      </c>
      <c r="I24" s="630" t="s">
        <v>119</v>
      </c>
      <c r="J24" s="666" t="s">
        <v>406</v>
      </c>
      <c r="K24" s="630">
        <v>28750</v>
      </c>
      <c r="L24" s="630" t="s">
        <v>119</v>
      </c>
      <c r="M24" s="630" t="s">
        <v>119</v>
      </c>
      <c r="N24" s="666" t="s">
        <v>406</v>
      </c>
      <c r="O24" s="630" t="s">
        <v>119</v>
      </c>
      <c r="P24" s="630">
        <v>874912</v>
      </c>
      <c r="Q24" s="630" t="s">
        <v>119</v>
      </c>
      <c r="R24" s="630" t="s">
        <v>119</v>
      </c>
      <c r="S24" s="630" t="s">
        <v>119</v>
      </c>
      <c r="T24" s="666" t="s">
        <v>406</v>
      </c>
      <c r="U24" s="666" t="s">
        <v>406</v>
      </c>
      <c r="V24" s="246">
        <v>26</v>
      </c>
    </row>
    <row r="25" spans="1:22" ht="25.5" customHeight="1">
      <c r="A25" s="268">
        <v>27</v>
      </c>
      <c r="B25" s="283" t="s">
        <v>334</v>
      </c>
      <c r="C25" s="630" t="s">
        <v>119</v>
      </c>
      <c r="D25" s="630" t="s">
        <v>119</v>
      </c>
      <c r="E25" s="630" t="s">
        <v>119</v>
      </c>
      <c r="F25" s="630" t="s">
        <v>119</v>
      </c>
      <c r="G25" s="630" t="s">
        <v>119</v>
      </c>
      <c r="H25" s="630" t="s">
        <v>119</v>
      </c>
      <c r="I25" s="630" t="s">
        <v>119</v>
      </c>
      <c r="J25" s="630" t="s">
        <v>119</v>
      </c>
      <c r="K25" s="630" t="s">
        <v>119</v>
      </c>
      <c r="L25" s="630" t="s">
        <v>119</v>
      </c>
      <c r="M25" s="630" t="s">
        <v>119</v>
      </c>
      <c r="N25" s="630" t="s">
        <v>119</v>
      </c>
      <c r="O25" s="630" t="s">
        <v>119</v>
      </c>
      <c r="P25" s="630" t="s">
        <v>119</v>
      </c>
      <c r="Q25" s="630" t="s">
        <v>119</v>
      </c>
      <c r="R25" s="630" t="s">
        <v>119</v>
      </c>
      <c r="S25" s="630" t="s">
        <v>119</v>
      </c>
      <c r="T25" s="630" t="s">
        <v>119</v>
      </c>
      <c r="U25" s="630" t="s">
        <v>119</v>
      </c>
      <c r="V25" s="246">
        <v>27</v>
      </c>
    </row>
    <row r="26" spans="1:22" ht="25.5" customHeight="1">
      <c r="A26" s="268">
        <v>28</v>
      </c>
      <c r="B26" s="283" t="s">
        <v>335</v>
      </c>
      <c r="C26" s="666" t="s">
        <v>406</v>
      </c>
      <c r="D26" s="630" t="s">
        <v>119</v>
      </c>
      <c r="E26" s="630" t="s">
        <v>119</v>
      </c>
      <c r="F26" s="630" t="s">
        <v>119</v>
      </c>
      <c r="G26" s="630" t="s">
        <v>119</v>
      </c>
      <c r="H26" s="630" t="s">
        <v>119</v>
      </c>
      <c r="I26" s="630" t="s">
        <v>119</v>
      </c>
      <c r="J26" s="630" t="s">
        <v>119</v>
      </c>
      <c r="K26" s="630" t="s">
        <v>119</v>
      </c>
      <c r="L26" s="630" t="s">
        <v>119</v>
      </c>
      <c r="M26" s="630" t="s">
        <v>119</v>
      </c>
      <c r="N26" s="630" t="s">
        <v>119</v>
      </c>
      <c r="O26" s="630" t="s">
        <v>119</v>
      </c>
      <c r="P26" s="666" t="s">
        <v>406</v>
      </c>
      <c r="Q26" s="630" t="s">
        <v>119</v>
      </c>
      <c r="R26" s="630" t="s">
        <v>119</v>
      </c>
      <c r="S26" s="666" t="s">
        <v>406</v>
      </c>
      <c r="T26" s="630" t="s">
        <v>119</v>
      </c>
      <c r="U26" s="630" t="s">
        <v>119</v>
      </c>
      <c r="V26" s="246">
        <v>28</v>
      </c>
    </row>
    <row r="27" spans="1:22" ht="25.5" customHeight="1">
      <c r="A27" s="268">
        <v>29</v>
      </c>
      <c r="B27" s="283" t="s">
        <v>336</v>
      </c>
      <c r="C27" s="630">
        <v>216088</v>
      </c>
      <c r="D27" s="630" t="s">
        <v>119</v>
      </c>
      <c r="E27" s="630" t="s">
        <v>119</v>
      </c>
      <c r="F27" s="630" t="s">
        <v>119</v>
      </c>
      <c r="G27" s="630" t="s">
        <v>119</v>
      </c>
      <c r="H27" s="630" t="s">
        <v>119</v>
      </c>
      <c r="I27" s="630" t="s">
        <v>119</v>
      </c>
      <c r="J27" s="630" t="s">
        <v>119</v>
      </c>
      <c r="K27" s="630" t="s">
        <v>119</v>
      </c>
      <c r="L27" s="630" t="s">
        <v>119</v>
      </c>
      <c r="M27" s="630" t="s">
        <v>119</v>
      </c>
      <c r="N27" s="630" t="s">
        <v>119</v>
      </c>
      <c r="O27" s="630" t="s">
        <v>119</v>
      </c>
      <c r="P27" s="666" t="s">
        <v>406</v>
      </c>
      <c r="Q27" s="630" t="s">
        <v>119</v>
      </c>
      <c r="R27" s="630" t="s">
        <v>119</v>
      </c>
      <c r="S27" s="630" t="s">
        <v>119</v>
      </c>
      <c r="T27" s="666" t="s">
        <v>406</v>
      </c>
      <c r="U27" s="630" t="s">
        <v>119</v>
      </c>
      <c r="V27" s="246">
        <v>29</v>
      </c>
    </row>
    <row r="28" spans="1:22" ht="25.5" customHeight="1">
      <c r="A28" s="268">
        <v>30</v>
      </c>
      <c r="B28" s="283" t="s">
        <v>337</v>
      </c>
      <c r="C28" s="666" t="s">
        <v>406</v>
      </c>
      <c r="D28" s="630" t="s">
        <v>119</v>
      </c>
      <c r="E28" s="630" t="s">
        <v>119</v>
      </c>
      <c r="F28" s="630" t="s">
        <v>119</v>
      </c>
      <c r="G28" s="630" t="s">
        <v>119</v>
      </c>
      <c r="H28" s="630" t="s">
        <v>119</v>
      </c>
      <c r="I28" s="630" t="s">
        <v>119</v>
      </c>
      <c r="J28" s="630" t="s">
        <v>119</v>
      </c>
      <c r="K28" s="630" t="s">
        <v>119</v>
      </c>
      <c r="L28" s="666" t="s">
        <v>406</v>
      </c>
      <c r="M28" s="630" t="s">
        <v>119</v>
      </c>
      <c r="N28" s="630" t="s">
        <v>119</v>
      </c>
      <c r="O28" s="630" t="s">
        <v>119</v>
      </c>
      <c r="P28" s="666" t="s">
        <v>406</v>
      </c>
      <c r="Q28" s="630" t="s">
        <v>119</v>
      </c>
      <c r="R28" s="630" t="s">
        <v>119</v>
      </c>
      <c r="S28" s="630" t="s">
        <v>119</v>
      </c>
      <c r="T28" s="630" t="s">
        <v>119</v>
      </c>
      <c r="U28" s="630" t="s">
        <v>119</v>
      </c>
      <c r="V28" s="246">
        <v>30</v>
      </c>
    </row>
    <row r="29" spans="1:22" ht="25.5" customHeight="1">
      <c r="A29" s="268">
        <v>31</v>
      </c>
      <c r="B29" s="283" t="s">
        <v>338</v>
      </c>
      <c r="C29" s="630">
        <v>2054107</v>
      </c>
      <c r="D29" s="630" t="s">
        <v>119</v>
      </c>
      <c r="E29" s="630">
        <v>40526</v>
      </c>
      <c r="F29" s="630">
        <v>1979749</v>
      </c>
      <c r="G29" s="630" t="s">
        <v>119</v>
      </c>
      <c r="H29" s="630" t="s">
        <v>119</v>
      </c>
      <c r="I29" s="630" t="s">
        <v>119</v>
      </c>
      <c r="J29" s="666" t="s">
        <v>406</v>
      </c>
      <c r="K29" s="630" t="s">
        <v>119</v>
      </c>
      <c r="L29" s="666" t="s">
        <v>406</v>
      </c>
      <c r="M29" s="630" t="s">
        <v>119</v>
      </c>
      <c r="N29" s="630" t="s">
        <v>119</v>
      </c>
      <c r="O29" s="630" t="s">
        <v>119</v>
      </c>
      <c r="P29" s="630" t="s">
        <v>119</v>
      </c>
      <c r="Q29" s="630" t="s">
        <v>119</v>
      </c>
      <c r="R29" s="630" t="s">
        <v>119</v>
      </c>
      <c r="S29" s="630" t="s">
        <v>119</v>
      </c>
      <c r="T29" s="666" t="s">
        <v>406</v>
      </c>
      <c r="U29" s="630" t="s">
        <v>119</v>
      </c>
      <c r="V29" s="246">
        <v>31</v>
      </c>
    </row>
    <row r="30" spans="1:22" ht="25.5" customHeight="1">
      <c r="A30" s="269">
        <v>32</v>
      </c>
      <c r="B30" s="454" t="s">
        <v>339</v>
      </c>
      <c r="C30" s="634">
        <v>33182</v>
      </c>
      <c r="D30" s="634" t="s">
        <v>119</v>
      </c>
      <c r="E30" s="664" t="s">
        <v>406</v>
      </c>
      <c r="F30" s="634" t="s">
        <v>119</v>
      </c>
      <c r="G30" s="664" t="s">
        <v>406</v>
      </c>
      <c r="H30" s="634" t="s">
        <v>119</v>
      </c>
      <c r="I30" s="634" t="s">
        <v>119</v>
      </c>
      <c r="J30" s="634" t="s">
        <v>119</v>
      </c>
      <c r="K30" s="634" t="s">
        <v>119</v>
      </c>
      <c r="L30" s="634" t="s">
        <v>119</v>
      </c>
      <c r="M30" s="664" t="s">
        <v>406</v>
      </c>
      <c r="N30" s="664" t="s">
        <v>406</v>
      </c>
      <c r="O30" s="634" t="s">
        <v>119</v>
      </c>
      <c r="P30" s="634">
        <v>14199</v>
      </c>
      <c r="Q30" s="634" t="s">
        <v>119</v>
      </c>
      <c r="R30" s="634" t="s">
        <v>119</v>
      </c>
      <c r="S30" s="634" t="s">
        <v>119</v>
      </c>
      <c r="T30" s="634" t="s">
        <v>119</v>
      </c>
      <c r="U30" s="634" t="s">
        <v>119</v>
      </c>
      <c r="V30" s="247">
        <v>32</v>
      </c>
    </row>
    <row r="31" spans="1:22" ht="19.5" customHeight="1">
      <c r="A31" s="270" t="s">
        <v>22</v>
      </c>
      <c r="V31" s="271"/>
    </row>
  </sheetData>
  <sheetProtection/>
  <mergeCells count="22">
    <mergeCell ref="Q3:Q4"/>
    <mergeCell ref="H3:H4"/>
    <mergeCell ref="I3:I4"/>
    <mergeCell ref="J3:J4"/>
    <mergeCell ref="K3:K4"/>
    <mergeCell ref="L3:L4"/>
    <mergeCell ref="M3:M4"/>
    <mergeCell ref="U3:U4"/>
    <mergeCell ref="V3:V4"/>
    <mergeCell ref="R3:R4"/>
    <mergeCell ref="S3:S4"/>
    <mergeCell ref="N3:N4"/>
    <mergeCell ref="O3:O4"/>
    <mergeCell ref="P3:P4"/>
    <mergeCell ref="T3:T4"/>
    <mergeCell ref="A3:B3"/>
    <mergeCell ref="C3:C4"/>
    <mergeCell ref="D3:D4"/>
    <mergeCell ref="E3:E4"/>
    <mergeCell ref="F3:F4"/>
    <mergeCell ref="G3:G4"/>
    <mergeCell ref="A4:B4"/>
  </mergeCells>
  <conditionalFormatting sqref="A32:B65443 A5:A30 V32:V65443 A2:B2 V5:V30 B5:B6 B31 W1:IV65536 V1:V3">
    <cfRule type="cellIs" priority="4" dxfId="99" operator="equal" stopIfTrue="1">
      <formula>0</formula>
    </cfRule>
  </conditionalFormatting>
  <conditionalFormatting sqref="A31 V31 A1">
    <cfRule type="cellIs" priority="5" dxfId="0" operator="equal" stopIfTrue="1">
      <formula>"X"</formula>
    </cfRule>
    <cfRule type="cellIs" priority="6" dxfId="99" operator="equal" stopIfTrue="1">
      <formula>0</formula>
    </cfRule>
  </conditionalFormatting>
  <conditionalFormatting sqref="B7:B30">
    <cfRule type="cellIs" priority="7" dxfId="0" operator="equal" stopIfTrue="1">
      <formula>"X"</formula>
    </cfRule>
  </conditionalFormatting>
  <printOptions/>
  <pageMargins left="0.5905511811023623" right="0.5905511811023623" top="0.7874015748031497" bottom="0.7874015748031497" header="0.5118110236220472" footer="0.5118110236220472"/>
  <pageSetup horizontalDpi="600" verticalDpi="600" orientation="portrait" pageOrder="overThenDown" paperSize="9" r:id="rId2"/>
  <drawing r:id="rId1"/>
</worksheet>
</file>

<file path=xl/worksheets/sheet27.xml><?xml version="1.0" encoding="utf-8"?>
<worksheet xmlns="http://schemas.openxmlformats.org/spreadsheetml/2006/main" xmlns:r="http://schemas.openxmlformats.org/officeDocument/2006/relationships">
  <sheetPr>
    <tabColor indexed="20"/>
  </sheetPr>
  <dimension ref="A1:V41"/>
  <sheetViews>
    <sheetView zoomScalePageLayoutView="0" workbookViewId="0" topLeftCell="A1">
      <selection activeCell="A1" sqref="A1"/>
    </sheetView>
  </sheetViews>
  <sheetFormatPr defaultColWidth="9.00390625" defaultRowHeight="13.5"/>
  <cols>
    <col min="1" max="1" width="2.625" style="25" customWidth="1"/>
    <col min="2" max="2" width="12.875" style="25" bestFit="1" customWidth="1"/>
    <col min="3" max="3" width="0.875" style="25" customWidth="1"/>
    <col min="4" max="13" width="6.625" style="97" customWidth="1"/>
    <col min="14" max="21" width="10.125" style="97" customWidth="1"/>
    <col min="22" max="22" width="4.75390625" style="121" customWidth="1"/>
    <col min="23" max="16384" width="9.00390625" style="25" customWidth="1"/>
  </cols>
  <sheetData>
    <row r="1" spans="1:22" ht="20.25" customHeight="1">
      <c r="A1" s="106" t="s">
        <v>116</v>
      </c>
      <c r="B1" s="107"/>
      <c r="C1" s="26"/>
      <c r="D1" s="108"/>
      <c r="E1" s="108"/>
      <c r="F1" s="108"/>
      <c r="G1" s="108"/>
      <c r="H1" s="108"/>
      <c r="I1" s="108"/>
      <c r="J1" s="108"/>
      <c r="K1" s="108"/>
      <c r="L1" s="108"/>
      <c r="M1" s="108"/>
      <c r="N1" s="108"/>
      <c r="O1" s="108"/>
      <c r="P1" s="108"/>
      <c r="Q1" s="108"/>
      <c r="R1" s="108"/>
      <c r="S1" s="108"/>
      <c r="T1" s="108"/>
      <c r="U1" s="108"/>
      <c r="V1" s="106"/>
    </row>
    <row r="2" spans="1:22" ht="20.25" customHeight="1">
      <c r="A2" s="107" t="s">
        <v>165</v>
      </c>
      <c r="B2" s="107"/>
      <c r="C2" s="107"/>
      <c r="D2" s="108"/>
      <c r="E2" s="108"/>
      <c r="F2" s="108"/>
      <c r="G2" s="108"/>
      <c r="H2" s="108"/>
      <c r="I2" s="108"/>
      <c r="J2" s="108"/>
      <c r="K2" s="108"/>
      <c r="L2" s="108"/>
      <c r="M2" s="108"/>
      <c r="N2" s="108"/>
      <c r="O2" s="108"/>
      <c r="P2" s="108"/>
      <c r="Q2" s="108"/>
      <c r="R2" s="108"/>
      <c r="S2" s="108"/>
      <c r="V2" s="27" t="s">
        <v>114</v>
      </c>
    </row>
    <row r="3" spans="1:22" s="85" customFormat="1" ht="27" customHeight="1">
      <c r="A3" s="934" t="s">
        <v>11</v>
      </c>
      <c r="B3" s="935"/>
      <c r="C3" s="935"/>
      <c r="D3" s="928" t="s">
        <v>113</v>
      </c>
      <c r="E3" s="930" t="s">
        <v>178</v>
      </c>
      <c r="F3" s="929"/>
      <c r="G3" s="929"/>
      <c r="H3" s="929"/>
      <c r="I3" s="929"/>
      <c r="J3" s="929"/>
      <c r="K3" s="929"/>
      <c r="L3" s="929"/>
      <c r="M3" s="929"/>
      <c r="N3" s="928" t="s">
        <v>52</v>
      </c>
      <c r="O3" s="930" t="s">
        <v>177</v>
      </c>
      <c r="P3" s="930"/>
      <c r="Q3" s="930"/>
      <c r="R3" s="930"/>
      <c r="S3" s="930"/>
      <c r="T3" s="928" t="s">
        <v>180</v>
      </c>
      <c r="U3" s="928" t="s">
        <v>51</v>
      </c>
      <c r="V3" s="931" t="s">
        <v>163</v>
      </c>
    </row>
    <row r="4" spans="1:22" s="85" customFormat="1" ht="27" customHeight="1">
      <c r="A4" s="934"/>
      <c r="B4" s="935"/>
      <c r="C4" s="935"/>
      <c r="D4" s="929"/>
      <c r="E4" s="930" t="s">
        <v>17</v>
      </c>
      <c r="F4" s="929"/>
      <c r="G4" s="929"/>
      <c r="H4" s="930" t="s">
        <v>111</v>
      </c>
      <c r="I4" s="929"/>
      <c r="J4" s="929"/>
      <c r="K4" s="928" t="s">
        <v>112</v>
      </c>
      <c r="L4" s="929"/>
      <c r="M4" s="929"/>
      <c r="N4" s="929"/>
      <c r="O4" s="928" t="s">
        <v>108</v>
      </c>
      <c r="P4" s="928" t="s">
        <v>95</v>
      </c>
      <c r="Q4" s="928" t="s">
        <v>50</v>
      </c>
      <c r="R4" s="928" t="s">
        <v>45</v>
      </c>
      <c r="S4" s="928" t="s">
        <v>46</v>
      </c>
      <c r="T4" s="929"/>
      <c r="U4" s="929"/>
      <c r="V4" s="932"/>
    </row>
    <row r="5" spans="1:22" s="85" customFormat="1" ht="11.25">
      <c r="A5" s="934"/>
      <c r="B5" s="935"/>
      <c r="C5" s="935"/>
      <c r="D5" s="929"/>
      <c r="E5" s="110" t="s">
        <v>17</v>
      </c>
      <c r="F5" s="109" t="s">
        <v>109</v>
      </c>
      <c r="G5" s="110" t="s">
        <v>110</v>
      </c>
      <c r="H5" s="110" t="s">
        <v>17</v>
      </c>
      <c r="I5" s="110" t="s">
        <v>109</v>
      </c>
      <c r="J5" s="109" t="s">
        <v>110</v>
      </c>
      <c r="K5" s="110" t="s">
        <v>17</v>
      </c>
      <c r="L5" s="110" t="s">
        <v>109</v>
      </c>
      <c r="M5" s="110" t="s">
        <v>110</v>
      </c>
      <c r="N5" s="929"/>
      <c r="O5" s="929"/>
      <c r="P5" s="929"/>
      <c r="Q5" s="929"/>
      <c r="R5" s="929"/>
      <c r="S5" s="929"/>
      <c r="T5" s="929"/>
      <c r="U5" s="929"/>
      <c r="V5" s="933"/>
    </row>
    <row r="6" spans="1:22" s="85" customFormat="1" ht="27" customHeight="1">
      <c r="A6" s="86"/>
      <c r="B6" s="111" t="s">
        <v>17</v>
      </c>
      <c r="C6" s="112"/>
      <c r="D6" s="53">
        <f>SUM(D7:D30)</f>
        <v>0</v>
      </c>
      <c r="E6" s="51" t="e">
        <f>SUM(E7:E30)</f>
        <v>#REF!</v>
      </c>
      <c r="F6" s="51" t="e">
        <f>SUM(F7:F30)</f>
        <v>#REF!</v>
      </c>
      <c r="G6" s="51" t="e">
        <f>SUM(G7:G30)</f>
        <v>#REF!</v>
      </c>
      <c r="H6" s="51" t="e">
        <f aca="true" t="shared" si="0" ref="H6:J7">E6-K6</f>
        <v>#REF!</v>
      </c>
      <c r="I6" s="51" t="e">
        <f t="shared" si="0"/>
        <v>#REF!</v>
      </c>
      <c r="J6" s="51" t="e">
        <f t="shared" si="0"/>
        <v>#REF!</v>
      </c>
      <c r="K6" s="51" t="e">
        <f aca="true" t="shared" si="1" ref="K6:Q6">SUM(K7:K30)</f>
        <v>#REF!</v>
      </c>
      <c r="L6" s="51" t="e">
        <f t="shared" si="1"/>
        <v>#REF!</v>
      </c>
      <c r="M6" s="51" t="e">
        <f t="shared" si="1"/>
        <v>#REF!</v>
      </c>
      <c r="N6" s="51" t="e">
        <f t="shared" si="1"/>
        <v>#REF!</v>
      </c>
      <c r="O6" s="51" t="e">
        <f>SUM(O7:O30)</f>
        <v>#REF!</v>
      </c>
      <c r="P6" s="51" t="e">
        <f t="shared" si="1"/>
        <v>#REF!</v>
      </c>
      <c r="Q6" s="51" t="e">
        <f t="shared" si="1"/>
        <v>#REF!</v>
      </c>
      <c r="R6" s="51" t="e">
        <f>SUM(R7:R30)</f>
        <v>#REF!</v>
      </c>
      <c r="S6" s="51" t="e">
        <f>O6-P6-Q6-R6</f>
        <v>#REF!</v>
      </c>
      <c r="T6" s="51" t="e">
        <f>SUM(T7:T30)</f>
        <v>#REF!</v>
      </c>
      <c r="U6" s="51" t="e">
        <f>SUM(U7:U30)</f>
        <v>#REF!</v>
      </c>
      <c r="V6" s="113" t="s">
        <v>17</v>
      </c>
    </row>
    <row r="7" spans="1:22" s="85" customFormat="1" ht="24.75" customHeight="1">
      <c r="A7" s="68">
        <v>9</v>
      </c>
      <c r="B7" s="55" t="s">
        <v>176</v>
      </c>
      <c r="C7" s="84"/>
      <c r="D7" s="53"/>
      <c r="E7" s="51" t="e">
        <f aca="true" t="shared" si="2" ref="E7:E30">SUM(F7:G7)</f>
        <v>#REF!</v>
      </c>
      <c r="F7" s="51" t="e">
        <f>SUMIF(#REF!,'1-1'!A7,#REF!)</f>
        <v>#REF!</v>
      </c>
      <c r="G7" s="51" t="e">
        <f>SUMIF(#REF!,'1-1'!A7,#REF!)</f>
        <v>#REF!</v>
      </c>
      <c r="H7" s="51" t="e">
        <f t="shared" si="0"/>
        <v>#REF!</v>
      </c>
      <c r="I7" s="51" t="e">
        <f t="shared" si="0"/>
        <v>#REF!</v>
      </c>
      <c r="J7" s="51" t="e">
        <f t="shared" si="0"/>
        <v>#REF!</v>
      </c>
      <c r="K7" s="51" t="e">
        <f>SUM(L7:M7)</f>
        <v>#REF!</v>
      </c>
      <c r="L7" s="51" t="e">
        <f>SUMIF(#REF!,'1-1'!A7,#REF!)</f>
        <v>#REF!</v>
      </c>
      <c r="M7" s="51" t="e">
        <f>SUMIF(#REF!,'1-1'!A7,#REF!)</f>
        <v>#REF!</v>
      </c>
      <c r="N7" s="51" t="e">
        <f>SUMIF(#REF!,'1-1'!A7,#REF!)</f>
        <v>#REF!</v>
      </c>
      <c r="O7" s="51" t="e">
        <f>SUMIF(#REF!,'1-1'!A7,#REF!)</f>
        <v>#REF!</v>
      </c>
      <c r="P7" s="51" t="e">
        <f>SUMIF(#REF!,'1-1'!A7,#REF!)</f>
        <v>#REF!</v>
      </c>
      <c r="Q7" s="51" t="e">
        <f>SUMIF(#REF!,'1-1'!A7,#REF!)</f>
        <v>#REF!</v>
      </c>
      <c r="R7" s="51" t="e">
        <f>SUMIF(#REF!,A7,#REF!)</f>
        <v>#REF!</v>
      </c>
      <c r="S7" s="51" t="e">
        <f>O7-P7-Q7-R7</f>
        <v>#REF!</v>
      </c>
      <c r="T7" s="51" t="e">
        <f>SUMIF(#REF!,A7,#REF!)</f>
        <v>#REF!</v>
      </c>
      <c r="U7" s="51" t="e">
        <f>SUMIF(#REF!,A7,#REF!)</f>
        <v>#REF!</v>
      </c>
      <c r="V7" s="54">
        <v>9</v>
      </c>
    </row>
    <row r="8" spans="1:22" s="85" customFormat="1" ht="24.75" customHeight="1">
      <c r="A8" s="68">
        <v>10</v>
      </c>
      <c r="B8" s="55" t="s">
        <v>175</v>
      </c>
      <c r="C8" s="84"/>
      <c r="D8" s="53"/>
      <c r="E8" s="51" t="e">
        <f t="shared" si="2"/>
        <v>#REF!</v>
      </c>
      <c r="F8" s="51" t="e">
        <f>SUMIF(#REF!,'1-1'!A8,#REF!)</f>
        <v>#REF!</v>
      </c>
      <c r="G8" s="51" t="e">
        <f>SUMIF(#REF!,'1-1'!A8,#REF!)</f>
        <v>#REF!</v>
      </c>
      <c r="H8" s="51" t="e">
        <f aca="true" t="shared" si="3" ref="H8:H30">E8-K8</f>
        <v>#REF!</v>
      </c>
      <c r="I8" s="51" t="e">
        <f aca="true" t="shared" si="4" ref="I8:I30">F8-L8</f>
        <v>#REF!</v>
      </c>
      <c r="J8" s="51" t="e">
        <f aca="true" t="shared" si="5" ref="J8:J30">G8-M8</f>
        <v>#REF!</v>
      </c>
      <c r="K8" s="51" t="e">
        <f aca="true" t="shared" si="6" ref="K8:K30">SUM(L8:M8)</f>
        <v>#REF!</v>
      </c>
      <c r="L8" s="51" t="e">
        <f>SUMIF(#REF!,'1-1'!A8,#REF!)</f>
        <v>#REF!</v>
      </c>
      <c r="M8" s="51" t="e">
        <f>SUMIF(#REF!,'1-1'!A8,#REF!)</f>
        <v>#REF!</v>
      </c>
      <c r="N8" s="51" t="e">
        <f>SUMIF(#REF!,'1-1'!A8,#REF!)</f>
        <v>#REF!</v>
      </c>
      <c r="O8" s="51" t="e">
        <f>SUMIF(#REF!,'1-1'!A8,#REF!)</f>
        <v>#REF!</v>
      </c>
      <c r="P8" s="51" t="e">
        <f>SUMIF(#REF!,'1-1'!A8,#REF!)</f>
        <v>#REF!</v>
      </c>
      <c r="Q8" s="51" t="e">
        <f>SUMIF(#REF!,'1-1'!A8,#REF!)</f>
        <v>#REF!</v>
      </c>
      <c r="R8" s="51" t="e">
        <f>SUMIF(#REF!,A8,#REF!)</f>
        <v>#REF!</v>
      </c>
      <c r="S8" s="51" t="e">
        <f aca="true" t="shared" si="7" ref="S8:S30">O8-P8-Q8-R8</f>
        <v>#REF!</v>
      </c>
      <c r="T8" s="51" t="e">
        <f>SUMIF(#REF!,A8,#REF!)</f>
        <v>#REF!</v>
      </c>
      <c r="U8" s="51" t="e">
        <f>SUMIF(#REF!,A8,#REF!)</f>
        <v>#REF!</v>
      </c>
      <c r="V8" s="54">
        <v>10</v>
      </c>
    </row>
    <row r="9" spans="1:22" s="85" customFormat="1" ht="24.75" customHeight="1">
      <c r="A9" s="68">
        <v>11</v>
      </c>
      <c r="B9" s="55" t="s">
        <v>174</v>
      </c>
      <c r="C9" s="84"/>
      <c r="D9" s="53"/>
      <c r="E9" s="51" t="e">
        <f t="shared" si="2"/>
        <v>#REF!</v>
      </c>
      <c r="F9" s="51" t="e">
        <f>SUMIF(#REF!,'1-1'!A9,#REF!)</f>
        <v>#REF!</v>
      </c>
      <c r="G9" s="51" t="e">
        <f>SUMIF(#REF!,'1-1'!A9,#REF!)</f>
        <v>#REF!</v>
      </c>
      <c r="H9" s="51" t="e">
        <f t="shared" si="3"/>
        <v>#REF!</v>
      </c>
      <c r="I9" s="51" t="e">
        <f t="shared" si="4"/>
        <v>#REF!</v>
      </c>
      <c r="J9" s="51" t="e">
        <f t="shared" si="5"/>
        <v>#REF!</v>
      </c>
      <c r="K9" s="51" t="e">
        <f t="shared" si="6"/>
        <v>#REF!</v>
      </c>
      <c r="L9" s="51" t="e">
        <f>SUMIF(#REF!,'1-1'!A9,#REF!)</f>
        <v>#REF!</v>
      </c>
      <c r="M9" s="51" t="e">
        <f>SUMIF(#REF!,'1-1'!A9,#REF!)</f>
        <v>#REF!</v>
      </c>
      <c r="N9" s="51" t="e">
        <f>SUMIF(#REF!,'1-1'!A9,#REF!)</f>
        <v>#REF!</v>
      </c>
      <c r="O9" s="51" t="e">
        <f>SUMIF(#REF!,'1-1'!A9,#REF!)</f>
        <v>#REF!</v>
      </c>
      <c r="P9" s="51" t="e">
        <f>SUMIF(#REF!,'1-1'!A9,#REF!)</f>
        <v>#REF!</v>
      </c>
      <c r="Q9" s="51" t="e">
        <f>SUMIF(#REF!,'1-1'!A9,#REF!)</f>
        <v>#REF!</v>
      </c>
      <c r="R9" s="51" t="e">
        <f>SUMIF(#REF!,A9,#REF!)</f>
        <v>#REF!</v>
      </c>
      <c r="S9" s="51" t="e">
        <f t="shared" si="7"/>
        <v>#REF!</v>
      </c>
      <c r="T9" s="51" t="e">
        <f>SUMIF(#REF!,A9,#REF!)</f>
        <v>#REF!</v>
      </c>
      <c r="U9" s="51" t="e">
        <f>SUMIF(#REF!,A9,#REF!)</f>
        <v>#REF!</v>
      </c>
      <c r="V9" s="54">
        <v>11</v>
      </c>
    </row>
    <row r="10" spans="1:22" s="85" customFormat="1" ht="24.75" customHeight="1">
      <c r="A10" s="68">
        <v>12</v>
      </c>
      <c r="B10" s="55" t="s">
        <v>39</v>
      </c>
      <c r="C10" s="84"/>
      <c r="D10" s="53"/>
      <c r="E10" s="51" t="e">
        <f t="shared" si="2"/>
        <v>#REF!</v>
      </c>
      <c r="F10" s="51" t="e">
        <f>SUMIF(#REF!,'1-1'!A10,#REF!)</f>
        <v>#REF!</v>
      </c>
      <c r="G10" s="51" t="e">
        <f>SUMIF(#REF!,'1-1'!A10,#REF!)</f>
        <v>#REF!</v>
      </c>
      <c r="H10" s="51" t="e">
        <f t="shared" si="3"/>
        <v>#REF!</v>
      </c>
      <c r="I10" s="51" t="e">
        <f t="shared" si="4"/>
        <v>#REF!</v>
      </c>
      <c r="J10" s="51" t="e">
        <f t="shared" si="5"/>
        <v>#REF!</v>
      </c>
      <c r="K10" s="51" t="e">
        <f t="shared" si="6"/>
        <v>#REF!</v>
      </c>
      <c r="L10" s="51" t="e">
        <f>SUMIF(#REF!,'1-1'!A10,#REF!)</f>
        <v>#REF!</v>
      </c>
      <c r="M10" s="51" t="e">
        <f>SUMIF(#REF!,'1-1'!A10,#REF!)</f>
        <v>#REF!</v>
      </c>
      <c r="N10" s="51" t="e">
        <f>SUMIF(#REF!,'1-1'!A10,#REF!)</f>
        <v>#REF!</v>
      </c>
      <c r="O10" s="51" t="e">
        <f>SUMIF(#REF!,'1-1'!A10,#REF!)</f>
        <v>#REF!</v>
      </c>
      <c r="P10" s="51" t="e">
        <f>SUMIF(#REF!,'1-1'!A10,#REF!)</f>
        <v>#REF!</v>
      </c>
      <c r="Q10" s="51" t="e">
        <f>SUMIF(#REF!,'1-1'!A10,#REF!)</f>
        <v>#REF!</v>
      </c>
      <c r="R10" s="51" t="e">
        <f>SUMIF(#REF!,A10,#REF!)</f>
        <v>#REF!</v>
      </c>
      <c r="S10" s="51" t="e">
        <f t="shared" si="7"/>
        <v>#REF!</v>
      </c>
      <c r="T10" s="51" t="e">
        <f>SUMIF(#REF!,A10,#REF!)</f>
        <v>#REF!</v>
      </c>
      <c r="U10" s="51" t="e">
        <f>SUMIF(#REF!,A10,#REF!)</f>
        <v>#REF!</v>
      </c>
      <c r="V10" s="54">
        <v>12</v>
      </c>
    </row>
    <row r="11" spans="1:22" s="85" customFormat="1" ht="24.75" customHeight="1">
      <c r="A11" s="68">
        <v>13</v>
      </c>
      <c r="B11" s="55" t="s">
        <v>173</v>
      </c>
      <c r="C11" s="84"/>
      <c r="D11" s="53"/>
      <c r="E11" s="51" t="e">
        <f t="shared" si="2"/>
        <v>#REF!</v>
      </c>
      <c r="F11" s="51" t="e">
        <f>SUMIF(#REF!,'1-1'!A11,#REF!)</f>
        <v>#REF!</v>
      </c>
      <c r="G11" s="51" t="e">
        <f>SUMIF(#REF!,'1-1'!A11,#REF!)</f>
        <v>#REF!</v>
      </c>
      <c r="H11" s="51" t="e">
        <f t="shared" si="3"/>
        <v>#REF!</v>
      </c>
      <c r="I11" s="51" t="e">
        <f t="shared" si="4"/>
        <v>#REF!</v>
      </c>
      <c r="J11" s="51" t="e">
        <f t="shared" si="5"/>
        <v>#REF!</v>
      </c>
      <c r="K11" s="51" t="e">
        <f t="shared" si="6"/>
        <v>#REF!</v>
      </c>
      <c r="L11" s="51" t="e">
        <f>SUMIF(#REF!,'1-1'!A11,#REF!)</f>
        <v>#REF!</v>
      </c>
      <c r="M11" s="51" t="e">
        <f>SUMIF(#REF!,'1-1'!A11,#REF!)</f>
        <v>#REF!</v>
      </c>
      <c r="N11" s="51" t="e">
        <f>SUMIF(#REF!,'1-1'!A11,#REF!)</f>
        <v>#REF!</v>
      </c>
      <c r="O11" s="51" t="e">
        <f>SUMIF(#REF!,'1-1'!A11,#REF!)</f>
        <v>#REF!</v>
      </c>
      <c r="P11" s="51" t="e">
        <f>SUMIF(#REF!,'1-1'!A11,#REF!)</f>
        <v>#REF!</v>
      </c>
      <c r="Q11" s="51" t="e">
        <f>SUMIF(#REF!,'1-1'!A11,#REF!)</f>
        <v>#REF!</v>
      </c>
      <c r="R11" s="51" t="e">
        <f>SUMIF(#REF!,A11,#REF!)</f>
        <v>#REF!</v>
      </c>
      <c r="S11" s="51" t="e">
        <f t="shared" si="7"/>
        <v>#REF!</v>
      </c>
      <c r="T11" s="51" t="e">
        <f>SUMIF(#REF!,A11,#REF!)</f>
        <v>#REF!</v>
      </c>
      <c r="U11" s="51" t="e">
        <f>SUMIF(#REF!,A11,#REF!)</f>
        <v>#REF!</v>
      </c>
      <c r="V11" s="54">
        <v>13</v>
      </c>
    </row>
    <row r="12" spans="1:22" s="85" customFormat="1" ht="24.75" customHeight="1">
      <c r="A12" s="68">
        <v>14</v>
      </c>
      <c r="B12" s="55" t="s">
        <v>215</v>
      </c>
      <c r="C12" s="84"/>
      <c r="D12" s="53"/>
      <c r="E12" s="51" t="e">
        <f t="shared" si="2"/>
        <v>#REF!</v>
      </c>
      <c r="F12" s="51" t="e">
        <f>SUMIF(#REF!,'1-1'!A12,#REF!)</f>
        <v>#REF!</v>
      </c>
      <c r="G12" s="51" t="e">
        <f>SUMIF(#REF!,'1-1'!A12,#REF!)</f>
        <v>#REF!</v>
      </c>
      <c r="H12" s="51" t="e">
        <f t="shared" si="3"/>
        <v>#REF!</v>
      </c>
      <c r="I12" s="51" t="e">
        <f t="shared" si="4"/>
        <v>#REF!</v>
      </c>
      <c r="J12" s="51" t="e">
        <f t="shared" si="5"/>
        <v>#REF!</v>
      </c>
      <c r="K12" s="51" t="e">
        <f t="shared" si="6"/>
        <v>#REF!</v>
      </c>
      <c r="L12" s="51" t="e">
        <f>SUMIF(#REF!,'1-1'!A12,#REF!)</f>
        <v>#REF!</v>
      </c>
      <c r="M12" s="51" t="e">
        <f>SUMIF(#REF!,'1-1'!A12,#REF!)</f>
        <v>#REF!</v>
      </c>
      <c r="N12" s="51" t="e">
        <f>SUMIF(#REF!,'1-1'!A12,#REF!)</f>
        <v>#REF!</v>
      </c>
      <c r="O12" s="51" t="e">
        <f>SUMIF(#REF!,'1-1'!A12,#REF!)</f>
        <v>#REF!</v>
      </c>
      <c r="P12" s="51" t="e">
        <f>SUMIF(#REF!,'1-1'!A12,#REF!)</f>
        <v>#REF!</v>
      </c>
      <c r="Q12" s="51" t="e">
        <f>SUMIF(#REF!,'1-1'!A12,#REF!)</f>
        <v>#REF!</v>
      </c>
      <c r="R12" s="51" t="e">
        <f>SUMIF(#REF!,A12,#REF!)</f>
        <v>#REF!</v>
      </c>
      <c r="S12" s="51" t="e">
        <f>O12-P12-Q12-R12</f>
        <v>#REF!</v>
      </c>
      <c r="T12" s="51" t="e">
        <f>SUMIF(#REF!,A12,#REF!)</f>
        <v>#REF!</v>
      </c>
      <c r="U12" s="51" t="e">
        <f>SUMIF(#REF!,A12,#REF!)</f>
        <v>#REF!</v>
      </c>
      <c r="V12" s="54">
        <v>14</v>
      </c>
    </row>
    <row r="13" spans="1:22" s="85" customFormat="1" ht="24.75" customHeight="1">
      <c r="A13" s="68">
        <v>15</v>
      </c>
      <c r="B13" s="55" t="s">
        <v>214</v>
      </c>
      <c r="C13" s="84"/>
      <c r="D13" s="53"/>
      <c r="E13" s="51" t="e">
        <f t="shared" si="2"/>
        <v>#REF!</v>
      </c>
      <c r="F13" s="51" t="e">
        <f>SUMIF(#REF!,'1-1'!A13,#REF!)</f>
        <v>#REF!</v>
      </c>
      <c r="G13" s="51" t="e">
        <f>SUMIF(#REF!,'1-1'!A13,#REF!)</f>
        <v>#REF!</v>
      </c>
      <c r="H13" s="51" t="e">
        <f t="shared" si="3"/>
        <v>#REF!</v>
      </c>
      <c r="I13" s="51" t="e">
        <f t="shared" si="4"/>
        <v>#REF!</v>
      </c>
      <c r="J13" s="51" t="e">
        <f t="shared" si="5"/>
        <v>#REF!</v>
      </c>
      <c r="K13" s="51" t="e">
        <f t="shared" si="6"/>
        <v>#REF!</v>
      </c>
      <c r="L13" s="51" t="e">
        <f>SUMIF(#REF!,'1-1'!A13,#REF!)</f>
        <v>#REF!</v>
      </c>
      <c r="M13" s="51" t="e">
        <f>SUMIF(#REF!,'1-1'!A13,#REF!)</f>
        <v>#REF!</v>
      </c>
      <c r="N13" s="51" t="e">
        <f>SUMIF(#REF!,'1-1'!A13,#REF!)</f>
        <v>#REF!</v>
      </c>
      <c r="O13" s="51" t="e">
        <f>SUMIF(#REF!,'1-1'!A13,#REF!)</f>
        <v>#REF!</v>
      </c>
      <c r="P13" s="51" t="e">
        <f>SUMIF(#REF!,'1-1'!A13,#REF!)</f>
        <v>#REF!</v>
      </c>
      <c r="Q13" s="51" t="e">
        <f>SUMIF(#REF!,'1-1'!A13,#REF!)</f>
        <v>#REF!</v>
      </c>
      <c r="R13" s="51" t="e">
        <f>SUMIF(#REF!,A13,#REF!)</f>
        <v>#REF!</v>
      </c>
      <c r="S13" s="51" t="e">
        <f t="shared" si="7"/>
        <v>#REF!</v>
      </c>
      <c r="T13" s="51" t="e">
        <f>SUMIF(#REF!,A13,#REF!)</f>
        <v>#REF!</v>
      </c>
      <c r="U13" s="51" t="e">
        <f>SUMIF(#REF!,A13,#REF!)</f>
        <v>#REF!</v>
      </c>
      <c r="V13" s="54">
        <v>15</v>
      </c>
    </row>
    <row r="14" spans="1:22" s="85" customFormat="1" ht="24.75" customHeight="1">
      <c r="A14" s="68">
        <v>16</v>
      </c>
      <c r="B14" s="55" t="s">
        <v>38</v>
      </c>
      <c r="C14" s="84"/>
      <c r="D14" s="53"/>
      <c r="E14" s="51" t="e">
        <f t="shared" si="2"/>
        <v>#REF!</v>
      </c>
      <c r="F14" s="51" t="e">
        <f>SUMIF(#REF!,'1-1'!A14,#REF!)</f>
        <v>#REF!</v>
      </c>
      <c r="G14" s="51" t="e">
        <f>SUMIF(#REF!,'1-1'!A14,#REF!)</f>
        <v>#REF!</v>
      </c>
      <c r="H14" s="51" t="e">
        <f t="shared" si="3"/>
        <v>#REF!</v>
      </c>
      <c r="I14" s="51" t="e">
        <f t="shared" si="4"/>
        <v>#REF!</v>
      </c>
      <c r="J14" s="51" t="e">
        <f t="shared" si="5"/>
        <v>#REF!</v>
      </c>
      <c r="K14" s="51" t="e">
        <f t="shared" si="6"/>
        <v>#REF!</v>
      </c>
      <c r="L14" s="51" t="e">
        <f>SUMIF(#REF!,'1-1'!A14,#REF!)</f>
        <v>#REF!</v>
      </c>
      <c r="M14" s="51" t="e">
        <f>SUMIF(#REF!,'1-1'!A14,#REF!)</f>
        <v>#REF!</v>
      </c>
      <c r="N14" s="51" t="e">
        <f>SUMIF(#REF!,'1-1'!A14,#REF!)</f>
        <v>#REF!</v>
      </c>
      <c r="O14" s="51" t="e">
        <f>SUMIF(#REF!,'1-1'!A14,#REF!)</f>
        <v>#REF!</v>
      </c>
      <c r="P14" s="51" t="e">
        <f>SUMIF(#REF!,'1-1'!A14,#REF!)</f>
        <v>#REF!</v>
      </c>
      <c r="Q14" s="51" t="e">
        <f>SUMIF(#REF!,'1-1'!A14,#REF!)</f>
        <v>#REF!</v>
      </c>
      <c r="R14" s="51" t="e">
        <f>SUMIF(#REF!,A14,#REF!)</f>
        <v>#REF!</v>
      </c>
      <c r="S14" s="51" t="e">
        <f t="shared" si="7"/>
        <v>#REF!</v>
      </c>
      <c r="T14" s="51" t="e">
        <f>SUMIF(#REF!,A14,#REF!)</f>
        <v>#REF!</v>
      </c>
      <c r="U14" s="51" t="e">
        <f>SUMIF(#REF!,A14,#REF!)</f>
        <v>#REF!</v>
      </c>
      <c r="V14" s="54">
        <v>16</v>
      </c>
    </row>
    <row r="15" spans="1:22" s="85" customFormat="1" ht="24.75" customHeight="1">
      <c r="A15" s="68">
        <v>17</v>
      </c>
      <c r="B15" s="55" t="s">
        <v>213</v>
      </c>
      <c r="C15" s="84"/>
      <c r="D15" s="53"/>
      <c r="E15" s="51" t="e">
        <f t="shared" si="2"/>
        <v>#REF!</v>
      </c>
      <c r="F15" s="51" t="e">
        <f>SUMIF(#REF!,'1-1'!A15,#REF!)</f>
        <v>#REF!</v>
      </c>
      <c r="G15" s="51" t="e">
        <f>SUMIF(#REF!,'1-1'!A15,#REF!)</f>
        <v>#REF!</v>
      </c>
      <c r="H15" s="51" t="e">
        <f t="shared" si="3"/>
        <v>#REF!</v>
      </c>
      <c r="I15" s="51" t="e">
        <f t="shared" si="4"/>
        <v>#REF!</v>
      </c>
      <c r="J15" s="51" t="e">
        <f t="shared" si="5"/>
        <v>#REF!</v>
      </c>
      <c r="K15" s="51" t="e">
        <f t="shared" si="6"/>
        <v>#REF!</v>
      </c>
      <c r="L15" s="51" t="e">
        <f>SUMIF(#REF!,'1-1'!A15,#REF!)</f>
        <v>#REF!</v>
      </c>
      <c r="M15" s="51" t="e">
        <f>SUMIF(#REF!,'1-1'!A15,#REF!)</f>
        <v>#REF!</v>
      </c>
      <c r="N15" s="51" t="e">
        <f>SUMIF(#REF!,'1-1'!A15,#REF!)</f>
        <v>#REF!</v>
      </c>
      <c r="O15" s="51" t="e">
        <f>SUMIF(#REF!,'1-1'!A15,#REF!)</f>
        <v>#REF!</v>
      </c>
      <c r="P15" s="51" t="e">
        <f>SUMIF(#REF!,'1-1'!A15,#REF!)</f>
        <v>#REF!</v>
      </c>
      <c r="Q15" s="51" t="e">
        <f>SUMIF(#REF!,'1-1'!A15,#REF!)</f>
        <v>#REF!</v>
      </c>
      <c r="R15" s="51" t="e">
        <f>SUMIF(#REF!,A15,#REF!)</f>
        <v>#REF!</v>
      </c>
      <c r="S15" s="51" t="e">
        <f t="shared" si="7"/>
        <v>#REF!</v>
      </c>
      <c r="T15" s="51" t="e">
        <f>SUMIF(#REF!,A15,#REF!)</f>
        <v>#REF!</v>
      </c>
      <c r="U15" s="51" t="e">
        <f>SUMIF(#REF!,A15,#REF!)</f>
        <v>#REF!</v>
      </c>
      <c r="V15" s="54">
        <v>17</v>
      </c>
    </row>
    <row r="16" spans="1:22" s="85" customFormat="1" ht="24.75" customHeight="1">
      <c r="A16" s="68">
        <v>18</v>
      </c>
      <c r="B16" s="55" t="s">
        <v>212</v>
      </c>
      <c r="C16" s="84"/>
      <c r="D16" s="53"/>
      <c r="E16" s="51" t="e">
        <f t="shared" si="2"/>
        <v>#REF!</v>
      </c>
      <c r="F16" s="51" t="e">
        <f>SUMIF(#REF!,'1-1'!A16,#REF!)</f>
        <v>#REF!</v>
      </c>
      <c r="G16" s="51" t="e">
        <f>SUMIF(#REF!,'1-1'!A16,#REF!)</f>
        <v>#REF!</v>
      </c>
      <c r="H16" s="51" t="e">
        <f t="shared" si="3"/>
        <v>#REF!</v>
      </c>
      <c r="I16" s="51" t="e">
        <f t="shared" si="4"/>
        <v>#REF!</v>
      </c>
      <c r="J16" s="51" t="e">
        <f t="shared" si="5"/>
        <v>#REF!</v>
      </c>
      <c r="K16" s="51" t="e">
        <f t="shared" si="6"/>
        <v>#REF!</v>
      </c>
      <c r="L16" s="51" t="e">
        <f>SUMIF(#REF!,'1-1'!A16,#REF!)</f>
        <v>#REF!</v>
      </c>
      <c r="M16" s="51" t="e">
        <f>SUMIF(#REF!,'1-1'!A16,#REF!)</f>
        <v>#REF!</v>
      </c>
      <c r="N16" s="51" t="e">
        <f>SUMIF(#REF!,'1-1'!A16,#REF!)</f>
        <v>#REF!</v>
      </c>
      <c r="O16" s="51" t="e">
        <f>SUMIF(#REF!,'1-1'!A16,#REF!)</f>
        <v>#REF!</v>
      </c>
      <c r="P16" s="51" t="e">
        <f>SUMIF(#REF!,'1-1'!A16,#REF!)</f>
        <v>#REF!</v>
      </c>
      <c r="Q16" s="51" t="e">
        <f>SUMIF(#REF!,'1-1'!A16,#REF!)</f>
        <v>#REF!</v>
      </c>
      <c r="R16" s="51" t="e">
        <f>SUMIF(#REF!,A16,#REF!)</f>
        <v>#REF!</v>
      </c>
      <c r="S16" s="51" t="e">
        <f t="shared" si="7"/>
        <v>#REF!</v>
      </c>
      <c r="T16" s="51" t="e">
        <f>SUMIF(#REF!,A16,#REF!)</f>
        <v>#REF!</v>
      </c>
      <c r="U16" s="51" t="e">
        <f>SUMIF(#REF!,A16,#REF!)</f>
        <v>#REF!</v>
      </c>
      <c r="V16" s="54">
        <v>18</v>
      </c>
    </row>
    <row r="17" spans="1:22" s="85" customFormat="1" ht="24.75" customHeight="1">
      <c r="A17" s="68">
        <v>19</v>
      </c>
      <c r="B17" s="55" t="s">
        <v>211</v>
      </c>
      <c r="C17" s="84"/>
      <c r="D17" s="53"/>
      <c r="E17" s="51" t="e">
        <f t="shared" si="2"/>
        <v>#REF!</v>
      </c>
      <c r="F17" s="51" t="e">
        <f>SUMIF(#REF!,'1-1'!A17,#REF!)</f>
        <v>#REF!</v>
      </c>
      <c r="G17" s="51" t="e">
        <f>SUMIF(#REF!,'1-1'!A17,#REF!)</f>
        <v>#REF!</v>
      </c>
      <c r="H17" s="51" t="e">
        <f t="shared" si="3"/>
        <v>#REF!</v>
      </c>
      <c r="I17" s="51" t="e">
        <f t="shared" si="4"/>
        <v>#REF!</v>
      </c>
      <c r="J17" s="51" t="e">
        <f t="shared" si="5"/>
        <v>#REF!</v>
      </c>
      <c r="K17" s="51" t="e">
        <f t="shared" si="6"/>
        <v>#REF!</v>
      </c>
      <c r="L17" s="51" t="e">
        <f>SUMIF(#REF!,'1-1'!A17,#REF!)</f>
        <v>#REF!</v>
      </c>
      <c r="M17" s="51" t="e">
        <f>SUMIF(#REF!,'1-1'!A17,#REF!)</f>
        <v>#REF!</v>
      </c>
      <c r="N17" s="51" t="e">
        <f>SUMIF(#REF!,'1-1'!A17,#REF!)</f>
        <v>#REF!</v>
      </c>
      <c r="O17" s="51" t="e">
        <f>SUMIF(#REF!,'1-1'!A17,#REF!)</f>
        <v>#REF!</v>
      </c>
      <c r="P17" s="51" t="e">
        <f>SUMIF(#REF!,'1-1'!A17,#REF!)</f>
        <v>#REF!</v>
      </c>
      <c r="Q17" s="51" t="e">
        <f>SUMIF(#REF!,'1-1'!A17,#REF!)</f>
        <v>#REF!</v>
      </c>
      <c r="R17" s="51" t="e">
        <f>SUMIF(#REF!,A17,#REF!)</f>
        <v>#REF!</v>
      </c>
      <c r="S17" s="51" t="e">
        <f t="shared" si="7"/>
        <v>#REF!</v>
      </c>
      <c r="T17" s="51" t="e">
        <f>SUMIF(#REF!,A17,#REF!)</f>
        <v>#REF!</v>
      </c>
      <c r="U17" s="51" t="e">
        <f>SUMIF(#REF!,A17,#REF!)</f>
        <v>#REF!</v>
      </c>
      <c r="V17" s="54">
        <v>19</v>
      </c>
    </row>
    <row r="18" spans="1:22" s="85" customFormat="1" ht="24.75" customHeight="1">
      <c r="A18" s="68">
        <v>20</v>
      </c>
      <c r="B18" s="55" t="s">
        <v>33</v>
      </c>
      <c r="C18" s="84"/>
      <c r="D18" s="53"/>
      <c r="E18" s="51" t="e">
        <f t="shared" si="2"/>
        <v>#REF!</v>
      </c>
      <c r="F18" s="51" t="e">
        <f>SUMIF(#REF!,'1-1'!A18,#REF!)</f>
        <v>#REF!</v>
      </c>
      <c r="G18" s="51" t="e">
        <f>SUMIF(#REF!,'1-1'!A18,#REF!)</f>
        <v>#REF!</v>
      </c>
      <c r="H18" s="51" t="e">
        <f t="shared" si="3"/>
        <v>#REF!</v>
      </c>
      <c r="I18" s="51" t="e">
        <f t="shared" si="4"/>
        <v>#REF!</v>
      </c>
      <c r="J18" s="51" t="e">
        <f t="shared" si="5"/>
        <v>#REF!</v>
      </c>
      <c r="K18" s="51" t="e">
        <f t="shared" si="6"/>
        <v>#REF!</v>
      </c>
      <c r="L18" s="51" t="e">
        <f>SUMIF(#REF!,'1-1'!A18,#REF!)</f>
        <v>#REF!</v>
      </c>
      <c r="M18" s="51" t="e">
        <f>SUMIF(#REF!,'1-1'!A18,#REF!)</f>
        <v>#REF!</v>
      </c>
      <c r="N18" s="51" t="e">
        <f>SUMIF(#REF!,'1-1'!A18,#REF!)</f>
        <v>#REF!</v>
      </c>
      <c r="O18" s="51" t="e">
        <f>SUMIF(#REF!,'1-1'!A18,#REF!)</f>
        <v>#REF!</v>
      </c>
      <c r="P18" s="51" t="e">
        <f>SUMIF(#REF!,'1-1'!A18,#REF!)</f>
        <v>#REF!</v>
      </c>
      <c r="Q18" s="51" t="e">
        <f>SUMIF(#REF!,'1-1'!A18,#REF!)</f>
        <v>#REF!</v>
      </c>
      <c r="R18" s="51" t="e">
        <f>SUMIF(#REF!,A18,#REF!)</f>
        <v>#REF!</v>
      </c>
      <c r="S18" s="51" t="e">
        <f t="shared" si="7"/>
        <v>#REF!</v>
      </c>
      <c r="T18" s="51" t="e">
        <f>SUMIF(#REF!,A18,#REF!)</f>
        <v>#REF!</v>
      </c>
      <c r="U18" s="51" t="e">
        <f>SUMIF(#REF!,A18,#REF!)</f>
        <v>#REF!</v>
      </c>
      <c r="V18" s="54">
        <v>20</v>
      </c>
    </row>
    <row r="19" spans="1:22" s="85" customFormat="1" ht="24.75" customHeight="1">
      <c r="A19" s="68">
        <v>21</v>
      </c>
      <c r="B19" s="55" t="s">
        <v>32</v>
      </c>
      <c r="C19" s="84"/>
      <c r="D19" s="53"/>
      <c r="E19" s="51" t="e">
        <f t="shared" si="2"/>
        <v>#REF!</v>
      </c>
      <c r="F19" s="51" t="e">
        <f>SUMIF(#REF!,'1-1'!A19,#REF!)</f>
        <v>#REF!</v>
      </c>
      <c r="G19" s="51" t="e">
        <f>SUMIF(#REF!,'1-1'!A19,#REF!)</f>
        <v>#REF!</v>
      </c>
      <c r="H19" s="51" t="e">
        <f t="shared" si="3"/>
        <v>#REF!</v>
      </c>
      <c r="I19" s="51" t="e">
        <f t="shared" si="4"/>
        <v>#REF!</v>
      </c>
      <c r="J19" s="51" t="e">
        <f t="shared" si="5"/>
        <v>#REF!</v>
      </c>
      <c r="K19" s="51" t="e">
        <f t="shared" si="6"/>
        <v>#REF!</v>
      </c>
      <c r="L19" s="51" t="e">
        <f>SUMIF(#REF!,'1-1'!A19,#REF!)</f>
        <v>#REF!</v>
      </c>
      <c r="M19" s="51" t="e">
        <f>SUMIF(#REF!,'1-1'!A19,#REF!)</f>
        <v>#REF!</v>
      </c>
      <c r="N19" s="51" t="e">
        <f>SUMIF(#REF!,'1-1'!A19,#REF!)</f>
        <v>#REF!</v>
      </c>
      <c r="O19" s="51" t="e">
        <f>SUMIF(#REF!,'1-1'!A19,#REF!)</f>
        <v>#REF!</v>
      </c>
      <c r="P19" s="51" t="e">
        <f>SUMIF(#REF!,'1-1'!A19,#REF!)</f>
        <v>#REF!</v>
      </c>
      <c r="Q19" s="51" t="e">
        <f>SUMIF(#REF!,'1-1'!A19,#REF!)</f>
        <v>#REF!</v>
      </c>
      <c r="R19" s="51" t="e">
        <f>SUMIF(#REF!,A19,#REF!)</f>
        <v>#REF!</v>
      </c>
      <c r="S19" s="51" t="e">
        <f t="shared" si="7"/>
        <v>#REF!</v>
      </c>
      <c r="T19" s="51" t="e">
        <f>SUMIF(#REF!,A19,#REF!)</f>
        <v>#REF!</v>
      </c>
      <c r="U19" s="51" t="e">
        <f>SUMIF(#REF!,A19,#REF!)</f>
        <v>#REF!</v>
      </c>
      <c r="V19" s="54">
        <v>21</v>
      </c>
    </row>
    <row r="20" spans="1:22" s="85" customFormat="1" ht="24.75" customHeight="1">
      <c r="A20" s="68">
        <v>22</v>
      </c>
      <c r="B20" s="55" t="s">
        <v>31</v>
      </c>
      <c r="C20" s="84"/>
      <c r="D20" s="53"/>
      <c r="E20" s="51" t="e">
        <f t="shared" si="2"/>
        <v>#REF!</v>
      </c>
      <c r="F20" s="51" t="e">
        <f>SUMIF(#REF!,'1-1'!A20,#REF!)</f>
        <v>#REF!</v>
      </c>
      <c r="G20" s="51" t="e">
        <f>SUMIF(#REF!,'1-1'!A20,#REF!)</f>
        <v>#REF!</v>
      </c>
      <c r="H20" s="51" t="e">
        <f t="shared" si="3"/>
        <v>#REF!</v>
      </c>
      <c r="I20" s="51" t="e">
        <f t="shared" si="4"/>
        <v>#REF!</v>
      </c>
      <c r="J20" s="51" t="e">
        <f t="shared" si="5"/>
        <v>#REF!</v>
      </c>
      <c r="K20" s="51" t="e">
        <f t="shared" si="6"/>
        <v>#REF!</v>
      </c>
      <c r="L20" s="51" t="e">
        <f>SUMIF(#REF!,'1-1'!A20,#REF!)</f>
        <v>#REF!</v>
      </c>
      <c r="M20" s="51" t="e">
        <f>SUMIF(#REF!,'1-1'!A20,#REF!)</f>
        <v>#REF!</v>
      </c>
      <c r="N20" s="51" t="e">
        <f>SUMIF(#REF!,'1-1'!A20,#REF!)</f>
        <v>#REF!</v>
      </c>
      <c r="O20" s="51" t="e">
        <f>SUMIF(#REF!,'1-1'!A20,#REF!)</f>
        <v>#REF!</v>
      </c>
      <c r="P20" s="51" t="e">
        <f>SUMIF(#REF!,'1-1'!A20,#REF!)</f>
        <v>#REF!</v>
      </c>
      <c r="Q20" s="51" t="e">
        <f>SUMIF(#REF!,'1-1'!A20,#REF!)</f>
        <v>#REF!</v>
      </c>
      <c r="R20" s="51" t="e">
        <f>SUMIF(#REF!,A20,#REF!)</f>
        <v>#REF!</v>
      </c>
      <c r="S20" s="51" t="e">
        <f t="shared" si="7"/>
        <v>#REF!</v>
      </c>
      <c r="T20" s="51" t="e">
        <f>SUMIF(#REF!,A20,#REF!)</f>
        <v>#REF!</v>
      </c>
      <c r="U20" s="51" t="e">
        <f>SUMIF(#REF!,A20,#REF!)</f>
        <v>#REF!</v>
      </c>
      <c r="V20" s="54">
        <v>22</v>
      </c>
    </row>
    <row r="21" spans="1:22" s="85" customFormat="1" ht="24.75" customHeight="1">
      <c r="A21" s="68">
        <v>23</v>
      </c>
      <c r="B21" s="55" t="s">
        <v>30</v>
      </c>
      <c r="C21" s="84"/>
      <c r="D21" s="53"/>
      <c r="E21" s="51" t="e">
        <f t="shared" si="2"/>
        <v>#REF!</v>
      </c>
      <c r="F21" s="51" t="e">
        <f>SUMIF(#REF!,'1-1'!A21,#REF!)</f>
        <v>#REF!</v>
      </c>
      <c r="G21" s="51" t="e">
        <f>SUMIF(#REF!,'1-1'!A21,#REF!)</f>
        <v>#REF!</v>
      </c>
      <c r="H21" s="51" t="e">
        <f t="shared" si="3"/>
        <v>#REF!</v>
      </c>
      <c r="I21" s="51" t="e">
        <f t="shared" si="4"/>
        <v>#REF!</v>
      </c>
      <c r="J21" s="51" t="e">
        <f t="shared" si="5"/>
        <v>#REF!</v>
      </c>
      <c r="K21" s="51" t="e">
        <f t="shared" si="6"/>
        <v>#REF!</v>
      </c>
      <c r="L21" s="51" t="e">
        <f>SUMIF(#REF!,'1-1'!A21,#REF!)</f>
        <v>#REF!</v>
      </c>
      <c r="M21" s="51" t="e">
        <f>SUMIF(#REF!,'1-1'!A21,#REF!)</f>
        <v>#REF!</v>
      </c>
      <c r="N21" s="51" t="e">
        <f>SUMIF(#REF!,'1-1'!A21,#REF!)</f>
        <v>#REF!</v>
      </c>
      <c r="O21" s="51" t="e">
        <f>SUMIF(#REF!,'1-1'!A21,#REF!)</f>
        <v>#REF!</v>
      </c>
      <c r="P21" s="51" t="e">
        <f>SUMIF(#REF!,'1-1'!A21,#REF!)</f>
        <v>#REF!</v>
      </c>
      <c r="Q21" s="51" t="e">
        <f>SUMIF(#REF!,'1-1'!A21,#REF!)</f>
        <v>#REF!</v>
      </c>
      <c r="R21" s="51" t="e">
        <f>SUMIF(#REF!,A21,#REF!)</f>
        <v>#REF!</v>
      </c>
      <c r="S21" s="51" t="e">
        <f t="shared" si="7"/>
        <v>#REF!</v>
      </c>
      <c r="T21" s="51" t="e">
        <f>SUMIF(#REF!,A21,#REF!)</f>
        <v>#REF!</v>
      </c>
      <c r="U21" s="51" t="e">
        <f>SUMIF(#REF!,A21,#REF!)</f>
        <v>#REF!</v>
      </c>
      <c r="V21" s="54">
        <v>23</v>
      </c>
    </row>
    <row r="22" spans="1:22" s="85" customFormat="1" ht="24.75" customHeight="1">
      <c r="A22" s="68">
        <v>24</v>
      </c>
      <c r="B22" s="55" t="s">
        <v>29</v>
      </c>
      <c r="C22" s="84"/>
      <c r="D22" s="53"/>
      <c r="E22" s="51" t="e">
        <f t="shared" si="2"/>
        <v>#REF!</v>
      </c>
      <c r="F22" s="51" t="e">
        <f>SUMIF(#REF!,'1-1'!A22,#REF!)</f>
        <v>#REF!</v>
      </c>
      <c r="G22" s="51" t="e">
        <f>SUMIF(#REF!,'1-1'!A22,#REF!)</f>
        <v>#REF!</v>
      </c>
      <c r="H22" s="51" t="e">
        <f t="shared" si="3"/>
        <v>#REF!</v>
      </c>
      <c r="I22" s="51" t="e">
        <f t="shared" si="4"/>
        <v>#REF!</v>
      </c>
      <c r="J22" s="51" t="e">
        <f t="shared" si="5"/>
        <v>#REF!</v>
      </c>
      <c r="K22" s="51" t="e">
        <f t="shared" si="6"/>
        <v>#REF!</v>
      </c>
      <c r="L22" s="51" t="e">
        <f>SUMIF(#REF!,'1-1'!A22,#REF!)</f>
        <v>#REF!</v>
      </c>
      <c r="M22" s="51" t="e">
        <f>SUMIF(#REF!,'1-1'!A22,#REF!)</f>
        <v>#REF!</v>
      </c>
      <c r="N22" s="51" t="e">
        <f>SUMIF(#REF!,'1-1'!A22,#REF!)</f>
        <v>#REF!</v>
      </c>
      <c r="O22" s="51" t="e">
        <f>SUMIF(#REF!,'1-1'!A22,#REF!)</f>
        <v>#REF!</v>
      </c>
      <c r="P22" s="51" t="e">
        <f>SUMIF(#REF!,'1-1'!A22,#REF!)</f>
        <v>#REF!</v>
      </c>
      <c r="Q22" s="51" t="e">
        <f>SUMIF(#REF!,'1-1'!A22,#REF!)</f>
        <v>#REF!</v>
      </c>
      <c r="R22" s="51" t="e">
        <f>SUMIF(#REF!,A22,#REF!)</f>
        <v>#REF!</v>
      </c>
      <c r="S22" s="51" t="e">
        <f t="shared" si="7"/>
        <v>#REF!</v>
      </c>
      <c r="T22" s="51" t="e">
        <f>SUMIF(#REF!,A22,#REF!)</f>
        <v>#REF!</v>
      </c>
      <c r="U22" s="51" t="e">
        <f>SUMIF(#REF!,A22,#REF!)</f>
        <v>#REF!</v>
      </c>
      <c r="V22" s="54">
        <v>24</v>
      </c>
    </row>
    <row r="23" spans="1:22" s="85" customFormat="1" ht="24.75" customHeight="1">
      <c r="A23" s="68">
        <v>25</v>
      </c>
      <c r="B23" s="55" t="s">
        <v>28</v>
      </c>
      <c r="C23" s="84"/>
      <c r="D23" s="53"/>
      <c r="E23" s="51" t="e">
        <f t="shared" si="2"/>
        <v>#REF!</v>
      </c>
      <c r="F23" s="51" t="e">
        <f>SUMIF(#REF!,'1-1'!A23,#REF!)</f>
        <v>#REF!</v>
      </c>
      <c r="G23" s="51" t="e">
        <f>SUMIF(#REF!,'1-1'!A23,#REF!)</f>
        <v>#REF!</v>
      </c>
      <c r="H23" s="51" t="e">
        <f t="shared" si="3"/>
        <v>#REF!</v>
      </c>
      <c r="I23" s="51" t="e">
        <f t="shared" si="4"/>
        <v>#REF!</v>
      </c>
      <c r="J23" s="51" t="e">
        <f t="shared" si="5"/>
        <v>#REF!</v>
      </c>
      <c r="K23" s="51" t="e">
        <f t="shared" si="6"/>
        <v>#REF!</v>
      </c>
      <c r="L23" s="51" t="e">
        <f>SUMIF(#REF!,'1-1'!A23,#REF!)</f>
        <v>#REF!</v>
      </c>
      <c r="M23" s="51" t="e">
        <f>SUMIF(#REF!,'1-1'!A23,#REF!)</f>
        <v>#REF!</v>
      </c>
      <c r="N23" s="51" t="e">
        <f>SUMIF(#REF!,'1-1'!A23,#REF!)</f>
        <v>#REF!</v>
      </c>
      <c r="O23" s="51" t="e">
        <f>SUMIF(#REF!,'1-1'!A23,#REF!)</f>
        <v>#REF!</v>
      </c>
      <c r="P23" s="51" t="e">
        <f>SUMIF(#REF!,'1-1'!A23,#REF!)</f>
        <v>#REF!</v>
      </c>
      <c r="Q23" s="51" t="e">
        <f>SUMIF(#REF!,'1-1'!A23,#REF!)</f>
        <v>#REF!</v>
      </c>
      <c r="R23" s="51" t="e">
        <f>SUMIF(#REF!,A23,#REF!)</f>
        <v>#REF!</v>
      </c>
      <c r="S23" s="51" t="e">
        <f t="shared" si="7"/>
        <v>#REF!</v>
      </c>
      <c r="T23" s="51" t="e">
        <f>SUMIF(#REF!,A23,#REF!)</f>
        <v>#REF!</v>
      </c>
      <c r="U23" s="51" t="e">
        <f>SUMIF(#REF!,A23,#REF!)</f>
        <v>#REF!</v>
      </c>
      <c r="V23" s="54">
        <v>25</v>
      </c>
    </row>
    <row r="24" spans="1:22" s="85" customFormat="1" ht="24.75" customHeight="1">
      <c r="A24" s="68">
        <v>26</v>
      </c>
      <c r="B24" s="55" t="s">
        <v>27</v>
      </c>
      <c r="C24" s="84"/>
      <c r="D24" s="53"/>
      <c r="E24" s="51" t="e">
        <f t="shared" si="2"/>
        <v>#REF!</v>
      </c>
      <c r="F24" s="51" t="e">
        <f>SUMIF(#REF!,'1-1'!A24,#REF!)</f>
        <v>#REF!</v>
      </c>
      <c r="G24" s="51" t="e">
        <f>SUMIF(#REF!,'1-1'!A24,#REF!)</f>
        <v>#REF!</v>
      </c>
      <c r="H24" s="51" t="e">
        <f t="shared" si="3"/>
        <v>#REF!</v>
      </c>
      <c r="I24" s="51" t="e">
        <f t="shared" si="4"/>
        <v>#REF!</v>
      </c>
      <c r="J24" s="51" t="e">
        <f t="shared" si="5"/>
        <v>#REF!</v>
      </c>
      <c r="K24" s="51" t="e">
        <f t="shared" si="6"/>
        <v>#REF!</v>
      </c>
      <c r="L24" s="51" t="e">
        <f>SUMIF(#REF!,'1-1'!A24,#REF!)</f>
        <v>#REF!</v>
      </c>
      <c r="M24" s="51" t="e">
        <f>SUMIF(#REF!,'1-1'!A24,#REF!)</f>
        <v>#REF!</v>
      </c>
      <c r="N24" s="51" t="e">
        <f>SUMIF(#REF!,'1-1'!A24,#REF!)</f>
        <v>#REF!</v>
      </c>
      <c r="O24" s="51" t="e">
        <f>SUMIF(#REF!,'1-1'!A24,#REF!)</f>
        <v>#REF!</v>
      </c>
      <c r="P24" s="51" t="e">
        <f>SUMIF(#REF!,'1-1'!A24,#REF!)</f>
        <v>#REF!</v>
      </c>
      <c r="Q24" s="51" t="e">
        <f>SUMIF(#REF!,'1-1'!A24,#REF!)</f>
        <v>#REF!</v>
      </c>
      <c r="R24" s="51" t="e">
        <f>SUMIF(#REF!,A24,#REF!)</f>
        <v>#REF!</v>
      </c>
      <c r="S24" s="51" t="e">
        <f t="shared" si="7"/>
        <v>#REF!</v>
      </c>
      <c r="T24" s="51" t="e">
        <f>SUMIF(#REF!,A24,#REF!)</f>
        <v>#REF!</v>
      </c>
      <c r="U24" s="51" t="e">
        <f>SUMIF(#REF!,A24,#REF!)</f>
        <v>#REF!</v>
      </c>
      <c r="V24" s="54">
        <v>26</v>
      </c>
    </row>
    <row r="25" spans="1:22" s="85" customFormat="1" ht="24.75" customHeight="1">
      <c r="A25" s="68">
        <v>27</v>
      </c>
      <c r="B25" s="55" t="s">
        <v>26</v>
      </c>
      <c r="C25" s="84"/>
      <c r="D25" s="53"/>
      <c r="E25" s="51" t="e">
        <f t="shared" si="2"/>
        <v>#REF!</v>
      </c>
      <c r="F25" s="51" t="e">
        <f>SUMIF(#REF!,'1-1'!A25,#REF!)</f>
        <v>#REF!</v>
      </c>
      <c r="G25" s="51" t="e">
        <f>SUMIF(#REF!,'1-1'!A25,#REF!)</f>
        <v>#REF!</v>
      </c>
      <c r="H25" s="51" t="e">
        <f t="shared" si="3"/>
        <v>#REF!</v>
      </c>
      <c r="I25" s="51" t="e">
        <f t="shared" si="4"/>
        <v>#REF!</v>
      </c>
      <c r="J25" s="51" t="e">
        <f t="shared" si="5"/>
        <v>#REF!</v>
      </c>
      <c r="K25" s="51" t="e">
        <f t="shared" si="6"/>
        <v>#REF!</v>
      </c>
      <c r="L25" s="51" t="e">
        <f>SUMIF(#REF!,'1-1'!A25,#REF!)</f>
        <v>#REF!</v>
      </c>
      <c r="M25" s="51" t="e">
        <f>SUMIF(#REF!,'1-1'!A25,#REF!)</f>
        <v>#REF!</v>
      </c>
      <c r="N25" s="51" t="e">
        <f>SUMIF(#REF!,'1-1'!A25,#REF!)</f>
        <v>#REF!</v>
      </c>
      <c r="O25" s="51" t="e">
        <f>SUMIF(#REF!,'1-1'!A25,#REF!)</f>
        <v>#REF!</v>
      </c>
      <c r="P25" s="51" t="e">
        <f>SUMIF(#REF!,'1-1'!A25,#REF!)</f>
        <v>#REF!</v>
      </c>
      <c r="Q25" s="51" t="e">
        <f>SUMIF(#REF!,'1-1'!A25,#REF!)</f>
        <v>#REF!</v>
      </c>
      <c r="R25" s="51" t="e">
        <f>SUMIF(#REF!,A25,#REF!)</f>
        <v>#REF!</v>
      </c>
      <c r="S25" s="51" t="e">
        <f t="shared" si="7"/>
        <v>#REF!</v>
      </c>
      <c r="T25" s="51" t="e">
        <f>SUMIF(#REF!,A25,#REF!)</f>
        <v>#REF!</v>
      </c>
      <c r="U25" s="51" t="e">
        <f>SUMIF(#REF!,A25,#REF!)</f>
        <v>#REF!</v>
      </c>
      <c r="V25" s="54">
        <v>27</v>
      </c>
    </row>
    <row r="26" spans="1:22" s="85" customFormat="1" ht="24.75" customHeight="1">
      <c r="A26" s="68">
        <v>28</v>
      </c>
      <c r="B26" s="55" t="s">
        <v>69</v>
      </c>
      <c r="C26" s="84"/>
      <c r="D26" s="53"/>
      <c r="E26" s="51" t="e">
        <f t="shared" si="2"/>
        <v>#REF!</v>
      </c>
      <c r="F26" s="51" t="e">
        <f>SUMIF(#REF!,'1-1'!A26,#REF!)</f>
        <v>#REF!</v>
      </c>
      <c r="G26" s="51" t="e">
        <f>SUMIF(#REF!,'1-1'!A26,#REF!)</f>
        <v>#REF!</v>
      </c>
      <c r="H26" s="51" t="e">
        <f t="shared" si="3"/>
        <v>#REF!</v>
      </c>
      <c r="I26" s="51" t="e">
        <f t="shared" si="4"/>
        <v>#REF!</v>
      </c>
      <c r="J26" s="51" t="e">
        <f t="shared" si="5"/>
        <v>#REF!</v>
      </c>
      <c r="K26" s="51" t="e">
        <f t="shared" si="6"/>
        <v>#REF!</v>
      </c>
      <c r="L26" s="51" t="e">
        <f>SUMIF(#REF!,'1-1'!A26,#REF!)</f>
        <v>#REF!</v>
      </c>
      <c r="M26" s="51" t="e">
        <f>SUMIF(#REF!,'1-1'!A26,#REF!)</f>
        <v>#REF!</v>
      </c>
      <c r="N26" s="51" t="e">
        <f>SUMIF(#REF!,'1-1'!A26,#REF!)</f>
        <v>#REF!</v>
      </c>
      <c r="O26" s="51" t="e">
        <f>SUMIF(#REF!,'1-1'!A26,#REF!)</f>
        <v>#REF!</v>
      </c>
      <c r="P26" s="51" t="e">
        <f>SUMIF(#REF!,'1-1'!A26,#REF!)</f>
        <v>#REF!</v>
      </c>
      <c r="Q26" s="51" t="e">
        <f>SUMIF(#REF!,'1-1'!A26,#REF!)</f>
        <v>#REF!</v>
      </c>
      <c r="R26" s="51" t="e">
        <f>SUMIF(#REF!,A26,#REF!)</f>
        <v>#REF!</v>
      </c>
      <c r="S26" s="51" t="e">
        <f t="shared" si="7"/>
        <v>#REF!</v>
      </c>
      <c r="T26" s="51" t="e">
        <f>SUMIF(#REF!,A26,#REF!)</f>
        <v>#REF!</v>
      </c>
      <c r="U26" s="51" t="e">
        <f>SUMIF(#REF!,A26,#REF!)</f>
        <v>#REF!</v>
      </c>
      <c r="V26" s="54">
        <v>28</v>
      </c>
    </row>
    <row r="27" spans="1:22" s="85" customFormat="1" ht="24.75" customHeight="1">
      <c r="A27" s="68">
        <v>29</v>
      </c>
      <c r="B27" s="55" t="s">
        <v>70</v>
      </c>
      <c r="C27" s="84"/>
      <c r="D27" s="53"/>
      <c r="E27" s="51" t="e">
        <f t="shared" si="2"/>
        <v>#REF!</v>
      </c>
      <c r="F27" s="51" t="e">
        <f>SUMIF(#REF!,'1-1'!A27,#REF!)</f>
        <v>#REF!</v>
      </c>
      <c r="G27" s="51" t="e">
        <f>SUMIF(#REF!,'1-1'!A27,#REF!)</f>
        <v>#REF!</v>
      </c>
      <c r="H27" s="51" t="e">
        <f t="shared" si="3"/>
        <v>#REF!</v>
      </c>
      <c r="I27" s="51" t="e">
        <f t="shared" si="4"/>
        <v>#REF!</v>
      </c>
      <c r="J27" s="51" t="e">
        <f t="shared" si="5"/>
        <v>#REF!</v>
      </c>
      <c r="K27" s="51" t="e">
        <f t="shared" si="6"/>
        <v>#REF!</v>
      </c>
      <c r="L27" s="51" t="e">
        <f>SUMIF(#REF!,'1-1'!A27,#REF!)</f>
        <v>#REF!</v>
      </c>
      <c r="M27" s="51" t="e">
        <f>SUMIF(#REF!,'1-1'!A27,#REF!)</f>
        <v>#REF!</v>
      </c>
      <c r="N27" s="51" t="e">
        <f>SUMIF(#REF!,'1-1'!A27,#REF!)</f>
        <v>#REF!</v>
      </c>
      <c r="O27" s="51" t="e">
        <f>SUMIF(#REF!,'1-1'!A27,#REF!)</f>
        <v>#REF!</v>
      </c>
      <c r="P27" s="51" t="e">
        <f>SUMIF(#REF!,'1-1'!A27,#REF!)</f>
        <v>#REF!</v>
      </c>
      <c r="Q27" s="51" t="e">
        <f>SUMIF(#REF!,'1-1'!A27,#REF!)</f>
        <v>#REF!</v>
      </c>
      <c r="R27" s="51" t="e">
        <f>SUMIF(#REF!,A27,#REF!)</f>
        <v>#REF!</v>
      </c>
      <c r="S27" s="51" t="e">
        <f t="shared" si="7"/>
        <v>#REF!</v>
      </c>
      <c r="T27" s="51" t="e">
        <f>SUMIF(#REF!,A27,#REF!)</f>
        <v>#REF!</v>
      </c>
      <c r="U27" s="51" t="e">
        <f>SUMIF(#REF!,A27,#REF!)</f>
        <v>#REF!</v>
      </c>
      <c r="V27" s="54">
        <v>29</v>
      </c>
    </row>
    <row r="28" spans="1:22" s="85" customFormat="1" ht="24.75" customHeight="1">
      <c r="A28" s="68">
        <v>30</v>
      </c>
      <c r="B28" s="55" t="s">
        <v>25</v>
      </c>
      <c r="C28" s="84"/>
      <c r="D28" s="53"/>
      <c r="E28" s="51" t="e">
        <f t="shared" si="2"/>
        <v>#REF!</v>
      </c>
      <c r="F28" s="51" t="e">
        <f>SUMIF(#REF!,'1-1'!A28,#REF!)</f>
        <v>#REF!</v>
      </c>
      <c r="G28" s="51" t="e">
        <f>SUMIF(#REF!,'1-1'!A28,#REF!)</f>
        <v>#REF!</v>
      </c>
      <c r="H28" s="51" t="e">
        <f t="shared" si="3"/>
        <v>#REF!</v>
      </c>
      <c r="I28" s="51" t="e">
        <f t="shared" si="4"/>
        <v>#REF!</v>
      </c>
      <c r="J28" s="51" t="e">
        <f t="shared" si="5"/>
        <v>#REF!</v>
      </c>
      <c r="K28" s="51" t="e">
        <f t="shared" si="6"/>
        <v>#REF!</v>
      </c>
      <c r="L28" s="51" t="e">
        <f>SUMIF(#REF!,'1-1'!A28,#REF!)</f>
        <v>#REF!</v>
      </c>
      <c r="M28" s="51" t="e">
        <f>SUMIF(#REF!,'1-1'!A28,#REF!)</f>
        <v>#REF!</v>
      </c>
      <c r="N28" s="51" t="e">
        <f>SUMIF(#REF!,'1-1'!A28,#REF!)</f>
        <v>#REF!</v>
      </c>
      <c r="O28" s="51" t="e">
        <f>SUMIF(#REF!,'1-1'!A28,#REF!)</f>
        <v>#REF!</v>
      </c>
      <c r="P28" s="51" t="e">
        <f>SUMIF(#REF!,'1-1'!A28,#REF!)</f>
        <v>#REF!</v>
      </c>
      <c r="Q28" s="51" t="e">
        <f>SUMIF(#REF!,'1-1'!A28,#REF!)</f>
        <v>#REF!</v>
      </c>
      <c r="R28" s="51" t="e">
        <f>SUMIF(#REF!,A28,#REF!)</f>
        <v>#REF!</v>
      </c>
      <c r="S28" s="51" t="e">
        <f t="shared" si="7"/>
        <v>#REF!</v>
      </c>
      <c r="T28" s="51" t="e">
        <f>SUMIF(#REF!,A28,#REF!)</f>
        <v>#REF!</v>
      </c>
      <c r="U28" s="51" t="e">
        <f>SUMIF(#REF!,A28,#REF!)</f>
        <v>#REF!</v>
      </c>
      <c r="V28" s="54">
        <v>30</v>
      </c>
    </row>
    <row r="29" spans="1:22" s="85" customFormat="1" ht="24.75" customHeight="1">
      <c r="A29" s="68">
        <v>31</v>
      </c>
      <c r="B29" s="55" t="s">
        <v>24</v>
      </c>
      <c r="C29" s="84"/>
      <c r="D29" s="53"/>
      <c r="E29" s="51" t="e">
        <f t="shared" si="2"/>
        <v>#REF!</v>
      </c>
      <c r="F29" s="51" t="e">
        <f>SUMIF(#REF!,'1-1'!A29,#REF!)</f>
        <v>#REF!</v>
      </c>
      <c r="G29" s="51" t="e">
        <f>SUMIF(#REF!,'1-1'!A29,#REF!)</f>
        <v>#REF!</v>
      </c>
      <c r="H29" s="51" t="e">
        <f t="shared" si="3"/>
        <v>#REF!</v>
      </c>
      <c r="I29" s="51" t="e">
        <f t="shared" si="4"/>
        <v>#REF!</v>
      </c>
      <c r="J29" s="51" t="e">
        <f t="shared" si="5"/>
        <v>#REF!</v>
      </c>
      <c r="K29" s="51" t="e">
        <f t="shared" si="6"/>
        <v>#REF!</v>
      </c>
      <c r="L29" s="51" t="e">
        <f>SUMIF(#REF!,'1-1'!A29,#REF!)</f>
        <v>#REF!</v>
      </c>
      <c r="M29" s="51" t="e">
        <f>SUMIF(#REF!,'1-1'!A29,#REF!)</f>
        <v>#REF!</v>
      </c>
      <c r="N29" s="51" t="e">
        <f>SUMIF(#REF!,'1-1'!A29,#REF!)</f>
        <v>#REF!</v>
      </c>
      <c r="O29" s="51" t="e">
        <f>SUMIF(#REF!,'1-1'!A29,#REF!)</f>
        <v>#REF!</v>
      </c>
      <c r="P29" s="51" t="e">
        <f>SUMIF(#REF!,'1-1'!A29,#REF!)</f>
        <v>#REF!</v>
      </c>
      <c r="Q29" s="51" t="e">
        <f>SUMIF(#REF!,'1-1'!A29,#REF!)</f>
        <v>#REF!</v>
      </c>
      <c r="R29" s="51" t="e">
        <f>SUMIF(#REF!,A29,#REF!)</f>
        <v>#REF!</v>
      </c>
      <c r="S29" s="51" t="e">
        <f t="shared" si="7"/>
        <v>#REF!</v>
      </c>
      <c r="T29" s="51" t="e">
        <f>SUMIF(#REF!,A29,#REF!)</f>
        <v>#REF!</v>
      </c>
      <c r="U29" s="51" t="e">
        <f>SUMIF(#REF!,A29,#REF!)</f>
        <v>#REF!</v>
      </c>
      <c r="V29" s="54">
        <v>31</v>
      </c>
    </row>
    <row r="30" spans="1:22" s="85" customFormat="1" ht="24.75" customHeight="1">
      <c r="A30" s="68">
        <v>32</v>
      </c>
      <c r="B30" s="114" t="s">
        <v>23</v>
      </c>
      <c r="C30" s="115"/>
      <c r="D30" s="70"/>
      <c r="E30" s="66" t="e">
        <f t="shared" si="2"/>
        <v>#REF!</v>
      </c>
      <c r="F30" s="66" t="e">
        <f>SUMIF(#REF!,'1-1'!A30,#REF!)</f>
        <v>#REF!</v>
      </c>
      <c r="G30" s="66" t="e">
        <f>SUMIF(#REF!,'1-1'!A30,#REF!)</f>
        <v>#REF!</v>
      </c>
      <c r="H30" s="66" t="e">
        <f t="shared" si="3"/>
        <v>#REF!</v>
      </c>
      <c r="I30" s="66" t="e">
        <f t="shared" si="4"/>
        <v>#REF!</v>
      </c>
      <c r="J30" s="66" t="e">
        <f t="shared" si="5"/>
        <v>#REF!</v>
      </c>
      <c r="K30" s="66" t="e">
        <f t="shared" si="6"/>
        <v>#REF!</v>
      </c>
      <c r="L30" s="66" t="e">
        <f>SUMIF(#REF!,'1-1'!A30,#REF!)</f>
        <v>#REF!</v>
      </c>
      <c r="M30" s="66" t="e">
        <f>SUMIF(#REF!,'1-1'!A30,#REF!)</f>
        <v>#REF!</v>
      </c>
      <c r="N30" s="66" t="e">
        <f>SUMIF(#REF!,'1-1'!A30,#REF!)</f>
        <v>#REF!</v>
      </c>
      <c r="O30" s="66" t="e">
        <f>SUMIF(#REF!,'1-1'!A30,#REF!)</f>
        <v>#REF!</v>
      </c>
      <c r="P30" s="66" t="e">
        <f>SUMIF(#REF!,'1-1'!A30,#REF!)</f>
        <v>#REF!</v>
      </c>
      <c r="Q30" s="66" t="e">
        <f>SUMIF(#REF!,'1-1'!A30,#REF!)</f>
        <v>#REF!</v>
      </c>
      <c r="R30" s="66" t="e">
        <f>SUMIF(#REF!,A30,#REF!)</f>
        <v>#REF!</v>
      </c>
      <c r="S30" s="66" t="e">
        <f t="shared" si="7"/>
        <v>#REF!</v>
      </c>
      <c r="T30" s="66" t="e">
        <f>SUMIF(#REF!,A30,#REF!)</f>
        <v>#REF!</v>
      </c>
      <c r="U30" s="66" t="e">
        <f>SUMIF(#REF!,A30,#REF!)</f>
        <v>#REF!</v>
      </c>
      <c r="V30" s="116">
        <v>32</v>
      </c>
    </row>
    <row r="31" spans="1:22" s="85" customFormat="1" ht="11.25">
      <c r="A31" s="68"/>
      <c r="B31" s="55"/>
      <c r="C31" s="86"/>
      <c r="D31" s="53"/>
      <c r="E31" s="53"/>
      <c r="F31" s="53"/>
      <c r="G31" s="53"/>
      <c r="H31" s="53"/>
      <c r="I31" s="53"/>
      <c r="J31" s="53"/>
      <c r="K31" s="53"/>
      <c r="L31" s="53"/>
      <c r="M31" s="53"/>
      <c r="N31" s="53"/>
      <c r="O31" s="53"/>
      <c r="P31" s="53"/>
      <c r="Q31" s="53"/>
      <c r="R31" s="53"/>
      <c r="S31" s="53"/>
      <c r="T31" s="53"/>
      <c r="U31" s="53"/>
      <c r="V31" s="68"/>
    </row>
    <row r="32" spans="1:22" s="85" customFormat="1" ht="11.25">
      <c r="A32" s="117" t="s">
        <v>22</v>
      </c>
      <c r="B32" s="117"/>
      <c r="C32" s="117"/>
      <c r="D32" s="118"/>
      <c r="E32" s="118"/>
      <c r="F32" s="118"/>
      <c r="G32" s="118"/>
      <c r="H32" s="118"/>
      <c r="I32" s="118"/>
      <c r="J32" s="118"/>
      <c r="K32" s="118"/>
      <c r="L32" s="118"/>
      <c r="M32" s="118"/>
      <c r="N32" s="53"/>
      <c r="O32" s="53"/>
      <c r="P32" s="53"/>
      <c r="Q32" s="53"/>
      <c r="R32" s="53"/>
      <c r="S32" s="53"/>
      <c r="T32" s="53"/>
      <c r="U32" s="118"/>
      <c r="V32" s="117"/>
    </row>
    <row r="33" spans="4:22" s="85" customFormat="1" ht="11.25">
      <c r="D33" s="119"/>
      <c r="E33" s="119"/>
      <c r="F33" s="119"/>
      <c r="G33" s="119"/>
      <c r="H33" s="119"/>
      <c r="I33" s="119"/>
      <c r="J33" s="119"/>
      <c r="K33" s="119"/>
      <c r="L33" s="119"/>
      <c r="M33" s="119"/>
      <c r="N33" s="119"/>
      <c r="O33" s="119"/>
      <c r="P33" s="119"/>
      <c r="Q33" s="119"/>
      <c r="R33" s="119"/>
      <c r="S33" s="119"/>
      <c r="T33" s="119"/>
      <c r="U33" s="119"/>
      <c r="V33" s="120"/>
    </row>
    <row r="34" spans="4:22" s="85" customFormat="1" ht="11.25">
      <c r="D34" s="119"/>
      <c r="E34" s="119"/>
      <c r="F34" s="119"/>
      <c r="G34" s="119"/>
      <c r="H34" s="119"/>
      <c r="I34" s="119"/>
      <c r="J34" s="119"/>
      <c r="K34" s="119"/>
      <c r="L34" s="119"/>
      <c r="M34" s="119"/>
      <c r="N34" s="119"/>
      <c r="O34" s="119"/>
      <c r="P34" s="119"/>
      <c r="Q34" s="119"/>
      <c r="R34" s="119"/>
      <c r="S34" s="119"/>
      <c r="T34" s="119"/>
      <c r="U34" s="119"/>
      <c r="V34" s="120"/>
    </row>
    <row r="35" spans="4:22" s="85" customFormat="1" ht="11.25">
      <c r="D35" s="119"/>
      <c r="E35" s="119"/>
      <c r="F35" s="119"/>
      <c r="G35" s="119"/>
      <c r="H35" s="119"/>
      <c r="I35" s="119"/>
      <c r="J35" s="119"/>
      <c r="K35" s="119"/>
      <c r="L35" s="119"/>
      <c r="M35" s="119"/>
      <c r="N35" s="119"/>
      <c r="O35" s="119"/>
      <c r="P35" s="119"/>
      <c r="Q35" s="119"/>
      <c r="R35" s="119"/>
      <c r="S35" s="119"/>
      <c r="T35" s="119"/>
      <c r="U35" s="119"/>
      <c r="V35" s="120"/>
    </row>
    <row r="36" spans="4:22" s="85" customFormat="1" ht="11.25">
      <c r="D36" s="119"/>
      <c r="E36" s="119"/>
      <c r="F36" s="119"/>
      <c r="G36" s="119"/>
      <c r="H36" s="119"/>
      <c r="I36" s="119"/>
      <c r="J36" s="119"/>
      <c r="K36" s="119"/>
      <c r="L36" s="119"/>
      <c r="M36" s="119"/>
      <c r="N36" s="119"/>
      <c r="O36" s="119"/>
      <c r="P36" s="119"/>
      <c r="Q36" s="119"/>
      <c r="R36" s="119"/>
      <c r="S36" s="119"/>
      <c r="T36" s="119"/>
      <c r="U36" s="119"/>
      <c r="V36" s="120"/>
    </row>
    <row r="37" spans="4:22" s="85" customFormat="1" ht="11.25">
      <c r="D37" s="119"/>
      <c r="E37" s="119"/>
      <c r="F37" s="119"/>
      <c r="G37" s="119"/>
      <c r="H37" s="119"/>
      <c r="I37" s="119"/>
      <c r="J37" s="119"/>
      <c r="K37" s="119"/>
      <c r="L37" s="119"/>
      <c r="M37" s="119"/>
      <c r="N37" s="119"/>
      <c r="O37" s="119"/>
      <c r="P37" s="119"/>
      <c r="Q37" s="119"/>
      <c r="R37" s="119"/>
      <c r="S37" s="119"/>
      <c r="T37" s="119"/>
      <c r="U37" s="119"/>
      <c r="V37" s="120"/>
    </row>
    <row r="38" spans="4:22" s="85" customFormat="1" ht="11.25">
      <c r="D38" s="119"/>
      <c r="E38" s="119"/>
      <c r="F38" s="119"/>
      <c r="G38" s="119"/>
      <c r="H38" s="119"/>
      <c r="I38" s="119"/>
      <c r="J38" s="119"/>
      <c r="K38" s="119"/>
      <c r="L38" s="119"/>
      <c r="M38" s="119"/>
      <c r="N38" s="119"/>
      <c r="O38" s="119"/>
      <c r="P38" s="119"/>
      <c r="Q38" s="119"/>
      <c r="R38" s="119"/>
      <c r="S38" s="119"/>
      <c r="T38" s="119"/>
      <c r="U38" s="119"/>
      <c r="V38" s="120"/>
    </row>
    <row r="39" spans="4:22" s="85" customFormat="1" ht="11.25">
      <c r="D39" s="119"/>
      <c r="E39" s="119"/>
      <c r="F39" s="119"/>
      <c r="G39" s="119"/>
      <c r="H39" s="119"/>
      <c r="I39" s="119"/>
      <c r="J39" s="119"/>
      <c r="K39" s="119"/>
      <c r="L39" s="119"/>
      <c r="M39" s="119"/>
      <c r="N39" s="119"/>
      <c r="O39" s="119"/>
      <c r="P39" s="119"/>
      <c r="Q39" s="119"/>
      <c r="R39" s="119"/>
      <c r="S39" s="119"/>
      <c r="T39" s="119"/>
      <c r="U39" s="119"/>
      <c r="V39" s="120"/>
    </row>
    <row r="40" spans="4:22" s="85" customFormat="1" ht="11.25">
      <c r="D40" s="119"/>
      <c r="E40" s="119"/>
      <c r="F40" s="119"/>
      <c r="G40" s="119"/>
      <c r="H40" s="119"/>
      <c r="I40" s="119"/>
      <c r="J40" s="119"/>
      <c r="K40" s="119"/>
      <c r="L40" s="119"/>
      <c r="M40" s="119"/>
      <c r="N40" s="119"/>
      <c r="O40" s="119"/>
      <c r="P40" s="119"/>
      <c r="Q40" s="119"/>
      <c r="R40" s="119"/>
      <c r="S40" s="119"/>
      <c r="T40" s="119"/>
      <c r="U40" s="119"/>
      <c r="V40" s="120"/>
    </row>
    <row r="41" spans="4:22" s="85" customFormat="1" ht="11.25">
      <c r="D41" s="119"/>
      <c r="E41" s="119"/>
      <c r="F41" s="119"/>
      <c r="G41" s="119"/>
      <c r="H41" s="119"/>
      <c r="I41" s="119"/>
      <c r="J41" s="119"/>
      <c r="K41" s="119"/>
      <c r="L41" s="119"/>
      <c r="M41" s="119"/>
      <c r="N41" s="119"/>
      <c r="O41" s="119"/>
      <c r="P41" s="119"/>
      <c r="Q41" s="119"/>
      <c r="R41" s="119"/>
      <c r="S41" s="119"/>
      <c r="T41" s="119"/>
      <c r="U41" s="119"/>
      <c r="V41" s="120"/>
    </row>
  </sheetData>
  <sheetProtection/>
  <mergeCells count="16">
    <mergeCell ref="V3:V5"/>
    <mergeCell ref="A3:C5"/>
    <mergeCell ref="D3:D5"/>
    <mergeCell ref="E4:G4"/>
    <mergeCell ref="H4:J4"/>
    <mergeCell ref="K4:M4"/>
    <mergeCell ref="E3:M3"/>
    <mergeCell ref="N3:N5"/>
    <mergeCell ref="O4:O5"/>
    <mergeCell ref="P4:P5"/>
    <mergeCell ref="Q4:Q5"/>
    <mergeCell ref="O3:S3"/>
    <mergeCell ref="U3:U5"/>
    <mergeCell ref="R4:R5"/>
    <mergeCell ref="S4:S5"/>
    <mergeCell ref="T3:T5"/>
  </mergeCells>
  <conditionalFormatting sqref="A1:IV65536">
    <cfRule type="cellIs" priority="1" dxfId="0" operator="equal" stopIfTrue="1">
      <formula>"X"</formula>
    </cfRule>
    <cfRule type="cellIs" priority="2" dxfId="99" operator="equal" stopIfTrue="1">
      <formula>0</formula>
    </cfRule>
  </conditionalFormatting>
  <printOptions horizontalCentered="1"/>
  <pageMargins left="0.7874015748031497" right="0.7874015748031497" top="0.984251968503937" bottom="0.984251968503937" header="0" footer="0.5118110236220472"/>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sheetPr>
    <tabColor indexed="20"/>
  </sheetPr>
  <dimension ref="A1:BW85"/>
  <sheetViews>
    <sheetView zoomScalePageLayoutView="0" workbookViewId="0" topLeftCell="A1">
      <selection activeCell="A1" sqref="A1"/>
    </sheetView>
  </sheetViews>
  <sheetFormatPr defaultColWidth="9.00390625" defaultRowHeight="13.5"/>
  <cols>
    <col min="1" max="1" width="4.125" style="135" customWidth="1"/>
    <col min="2" max="2" width="4.25390625" style="79" customWidth="1"/>
    <col min="3" max="3" width="6.00390625" style="79" customWidth="1"/>
    <col min="4" max="4" width="6.25390625" style="79" customWidth="1"/>
    <col min="5" max="5" width="6.125" style="79" customWidth="1"/>
    <col min="6" max="7" width="8.25390625" style="79" bestFit="1" customWidth="1"/>
    <col min="8" max="8" width="7.00390625" style="79" bestFit="1" customWidth="1"/>
    <col min="9" max="10" width="9.125" style="79" bestFit="1" customWidth="1"/>
    <col min="11" max="11" width="8.25390625" style="79" bestFit="1" customWidth="1"/>
    <col min="12" max="13" width="7.625" style="79" customWidth="1"/>
    <col min="14" max="15" width="10.00390625" style="79" bestFit="1" customWidth="1"/>
    <col min="16" max="21" width="8.875" style="79" customWidth="1"/>
    <col min="22" max="22" width="9.125" style="144" bestFit="1" customWidth="1"/>
    <col min="23" max="23" width="9.875" style="153" customWidth="1"/>
    <col min="24" max="24" width="4.125" style="135" customWidth="1"/>
    <col min="25" max="25" width="17.00390625" style="24" customWidth="1"/>
    <col min="26" max="26" width="1.875" style="24" customWidth="1"/>
    <col min="27" max="36" width="10.625" style="144" customWidth="1"/>
    <col min="37" max="37" width="11.625" style="144" customWidth="1"/>
    <col min="38" max="38" width="11.625" style="153" customWidth="1"/>
    <col min="39" max="40" width="9.00390625" style="24" customWidth="1"/>
    <col min="41" max="41" width="4.375" style="24" customWidth="1"/>
    <col min="42" max="42" width="0.12890625" style="24" customWidth="1"/>
    <col min="43" max="43" width="4.125" style="24" customWidth="1"/>
    <col min="44" max="44" width="16.75390625" style="24" customWidth="1"/>
    <col min="45" max="45" width="1.875" style="24" customWidth="1"/>
    <col min="46" max="55" width="10.625" style="144" customWidth="1"/>
    <col min="56" max="56" width="11.625" style="144" customWidth="1"/>
    <col min="57" max="57" width="11.625" style="153" customWidth="1"/>
    <col min="58" max="59" width="9.00390625" style="24" customWidth="1"/>
    <col min="60" max="60" width="5.50390625" style="24" customWidth="1"/>
    <col min="61" max="61" width="4.125" style="24" customWidth="1"/>
    <col min="62" max="62" width="16.75390625" style="24" customWidth="1"/>
    <col min="63" max="63" width="1.875" style="24" customWidth="1"/>
    <col min="64" max="73" width="10.625" style="79" customWidth="1"/>
    <col min="74" max="75" width="11.625" style="79" customWidth="1"/>
    <col min="76" max="76" width="9.00390625" style="24" customWidth="1"/>
    <col min="77" max="83" width="4.625" style="24" customWidth="1"/>
    <col min="84" max="16384" width="9.00390625" style="24" customWidth="1"/>
  </cols>
  <sheetData>
    <row r="1" spans="1:75" ht="12">
      <c r="A1" s="107"/>
      <c r="B1" s="108"/>
      <c r="C1" s="108"/>
      <c r="D1" s="108"/>
      <c r="E1" s="108"/>
      <c r="F1" s="108"/>
      <c r="G1" s="108"/>
      <c r="H1" s="108"/>
      <c r="I1" s="108"/>
      <c r="J1" s="108"/>
      <c r="K1" s="108"/>
      <c r="L1" s="108"/>
      <c r="M1" s="108"/>
      <c r="N1" s="108"/>
      <c r="O1" s="108"/>
      <c r="P1" s="108"/>
      <c r="Q1" s="108"/>
      <c r="R1" s="108"/>
      <c r="S1" s="108"/>
      <c r="T1" s="108"/>
      <c r="U1" s="108"/>
      <c r="V1" s="143"/>
      <c r="W1" s="143"/>
      <c r="X1" s="107"/>
      <c r="Y1" s="107"/>
      <c r="Z1" s="26"/>
      <c r="AA1" s="143"/>
      <c r="AB1" s="143"/>
      <c r="AC1" s="143"/>
      <c r="AD1" s="143"/>
      <c r="AE1" s="143"/>
      <c r="AF1" s="143"/>
      <c r="AG1" s="143"/>
      <c r="AH1" s="143"/>
      <c r="AI1" s="143"/>
      <c r="AJ1" s="143"/>
      <c r="AK1" s="143"/>
      <c r="AL1" s="143"/>
      <c r="AQ1" s="107"/>
      <c r="AR1" s="107"/>
      <c r="AS1" s="26"/>
      <c r="AT1" s="143"/>
      <c r="AU1" s="143"/>
      <c r="AV1" s="143"/>
      <c r="AW1" s="143"/>
      <c r="AX1" s="143"/>
      <c r="AY1" s="143"/>
      <c r="AZ1" s="143"/>
      <c r="BA1" s="143"/>
      <c r="BB1" s="143"/>
      <c r="BC1" s="143"/>
      <c r="BD1" s="143"/>
      <c r="BE1" s="143"/>
      <c r="BI1" s="107"/>
      <c r="BJ1" s="107"/>
      <c r="BK1" s="26"/>
      <c r="BL1" s="108"/>
      <c r="BM1" s="108"/>
      <c r="BN1" s="108"/>
      <c r="BO1" s="108"/>
      <c r="BP1" s="108"/>
      <c r="BQ1" s="108"/>
      <c r="BR1" s="108"/>
      <c r="BS1" s="108"/>
      <c r="BT1" s="108"/>
      <c r="BU1" s="108"/>
      <c r="BV1" s="108"/>
      <c r="BW1" s="108"/>
    </row>
    <row r="2" spans="1:75" ht="12">
      <c r="A2" s="107" t="s">
        <v>166</v>
      </c>
      <c r="B2" s="108"/>
      <c r="C2" s="108"/>
      <c r="D2" s="108"/>
      <c r="E2" s="108"/>
      <c r="F2" s="108"/>
      <c r="G2" s="108"/>
      <c r="H2" s="108"/>
      <c r="I2" s="108"/>
      <c r="J2" s="108"/>
      <c r="K2" s="108"/>
      <c r="L2" s="108"/>
      <c r="M2" s="108"/>
      <c r="N2" s="108"/>
      <c r="O2" s="108"/>
      <c r="P2" s="108"/>
      <c r="Q2" s="108"/>
      <c r="R2" s="108"/>
      <c r="S2" s="108"/>
      <c r="T2" s="108"/>
      <c r="U2" s="108"/>
      <c r="W2" s="88" t="s">
        <v>114</v>
      </c>
      <c r="X2" s="107" t="s">
        <v>164</v>
      </c>
      <c r="Y2" s="107"/>
      <c r="Z2" s="107"/>
      <c r="AA2" s="143"/>
      <c r="AB2" s="143"/>
      <c r="AC2" s="143"/>
      <c r="AD2" s="143"/>
      <c r="AE2" s="143"/>
      <c r="AF2" s="143"/>
      <c r="AG2" s="143"/>
      <c r="AH2" s="143"/>
      <c r="AI2" s="143"/>
      <c r="AJ2" s="143"/>
      <c r="AK2" s="143"/>
      <c r="AL2" s="143" t="s">
        <v>114</v>
      </c>
      <c r="AQ2" s="107" t="s">
        <v>141</v>
      </c>
      <c r="AR2" s="107"/>
      <c r="AS2" s="107"/>
      <c r="AT2" s="143"/>
      <c r="AU2" s="143"/>
      <c r="AV2" s="143"/>
      <c r="AW2" s="143"/>
      <c r="AX2" s="143"/>
      <c r="AY2" s="143"/>
      <c r="AZ2" s="143"/>
      <c r="BA2" s="143"/>
      <c r="BB2" s="143"/>
      <c r="BC2" s="143"/>
      <c r="BD2" s="143"/>
      <c r="BE2" s="143" t="s">
        <v>114</v>
      </c>
      <c r="BI2" s="107" t="s">
        <v>74</v>
      </c>
      <c r="BJ2" s="107"/>
      <c r="BK2" s="107"/>
      <c r="BL2" s="108"/>
      <c r="BM2" s="108"/>
      <c r="BN2" s="108"/>
      <c r="BO2" s="108"/>
      <c r="BP2" s="108"/>
      <c r="BQ2" s="108"/>
      <c r="BR2" s="108"/>
      <c r="BS2" s="108"/>
      <c r="BT2" s="108"/>
      <c r="BU2" s="108"/>
      <c r="BV2" s="108"/>
      <c r="BW2" s="108" t="s">
        <v>114</v>
      </c>
    </row>
    <row r="3" spans="1:75" s="92" customFormat="1" ht="27" customHeight="1">
      <c r="A3" s="743" t="s">
        <v>115</v>
      </c>
      <c r="B3" s="928" t="s">
        <v>113</v>
      </c>
      <c r="C3" s="681" t="s">
        <v>178</v>
      </c>
      <c r="D3" s="682"/>
      <c r="E3" s="750"/>
      <c r="F3" s="681" t="s">
        <v>207</v>
      </c>
      <c r="G3" s="682"/>
      <c r="H3" s="750"/>
      <c r="I3" s="681" t="s">
        <v>184</v>
      </c>
      <c r="J3" s="682"/>
      <c r="K3" s="682"/>
      <c r="L3" s="682"/>
      <c r="M3" s="750"/>
      <c r="N3" s="739" t="s">
        <v>47</v>
      </c>
      <c r="O3" s="733" t="s">
        <v>180</v>
      </c>
      <c r="P3" s="681" t="s">
        <v>137</v>
      </c>
      <c r="Q3" s="682"/>
      <c r="R3" s="682"/>
      <c r="S3" s="682"/>
      <c r="T3" s="682"/>
      <c r="U3" s="750"/>
      <c r="V3" s="758" t="s">
        <v>51</v>
      </c>
      <c r="W3" s="947" t="s">
        <v>53</v>
      </c>
      <c r="X3" s="934" t="s">
        <v>11</v>
      </c>
      <c r="Y3" s="935"/>
      <c r="Z3" s="935"/>
      <c r="AA3" s="758" t="s">
        <v>113</v>
      </c>
      <c r="AB3" s="939" t="s">
        <v>178</v>
      </c>
      <c r="AC3" s="940"/>
      <c r="AD3" s="941"/>
      <c r="AE3" s="942" t="s">
        <v>82</v>
      </c>
      <c r="AF3" s="939" t="s">
        <v>177</v>
      </c>
      <c r="AG3" s="940"/>
      <c r="AH3" s="940"/>
      <c r="AI3" s="940"/>
      <c r="AJ3" s="941"/>
      <c r="AK3" s="942" t="s">
        <v>180</v>
      </c>
      <c r="AL3" s="936" t="s">
        <v>140</v>
      </c>
      <c r="AQ3" s="934" t="s">
        <v>11</v>
      </c>
      <c r="AR3" s="935"/>
      <c r="AS3" s="935"/>
      <c r="AT3" s="758" t="s">
        <v>113</v>
      </c>
      <c r="AU3" s="939" t="s">
        <v>178</v>
      </c>
      <c r="AV3" s="940"/>
      <c r="AW3" s="941"/>
      <c r="AX3" s="942" t="s">
        <v>82</v>
      </c>
      <c r="AY3" s="939" t="s">
        <v>177</v>
      </c>
      <c r="AZ3" s="940"/>
      <c r="BA3" s="940"/>
      <c r="BB3" s="940"/>
      <c r="BC3" s="941"/>
      <c r="BD3" s="942" t="s">
        <v>180</v>
      </c>
      <c r="BE3" s="936" t="s">
        <v>140</v>
      </c>
      <c r="BI3" s="934" t="s">
        <v>11</v>
      </c>
      <c r="BJ3" s="935"/>
      <c r="BK3" s="935"/>
      <c r="BL3" s="928" t="s">
        <v>113</v>
      </c>
      <c r="BM3" s="681" t="s">
        <v>178</v>
      </c>
      <c r="BN3" s="682"/>
      <c r="BO3" s="750"/>
      <c r="BP3" s="733" t="s">
        <v>82</v>
      </c>
      <c r="BQ3" s="681" t="s">
        <v>177</v>
      </c>
      <c r="BR3" s="682"/>
      <c r="BS3" s="682"/>
      <c r="BT3" s="682"/>
      <c r="BU3" s="750"/>
      <c r="BV3" s="733" t="s">
        <v>180</v>
      </c>
      <c r="BW3" s="703" t="s">
        <v>140</v>
      </c>
    </row>
    <row r="4" spans="1:75" s="92" customFormat="1" ht="27" customHeight="1">
      <c r="A4" s="744"/>
      <c r="B4" s="930"/>
      <c r="C4" s="739" t="s">
        <v>108</v>
      </c>
      <c r="D4" s="733" t="s">
        <v>118</v>
      </c>
      <c r="E4" s="733" t="s">
        <v>94</v>
      </c>
      <c r="F4" s="739" t="s">
        <v>108</v>
      </c>
      <c r="G4" s="733" t="s">
        <v>117</v>
      </c>
      <c r="H4" s="739" t="s">
        <v>23</v>
      </c>
      <c r="I4" s="739" t="s">
        <v>108</v>
      </c>
      <c r="J4" s="733" t="s">
        <v>95</v>
      </c>
      <c r="K4" s="733" t="s">
        <v>44</v>
      </c>
      <c r="L4" s="733" t="s">
        <v>45</v>
      </c>
      <c r="M4" s="733" t="s">
        <v>46</v>
      </c>
      <c r="N4" s="757"/>
      <c r="O4" s="757"/>
      <c r="P4" s="681" t="s">
        <v>138</v>
      </c>
      <c r="Q4" s="682"/>
      <c r="R4" s="750"/>
      <c r="S4" s="736" t="s">
        <v>139</v>
      </c>
      <c r="T4" s="737"/>
      <c r="U4" s="738"/>
      <c r="V4" s="759"/>
      <c r="W4" s="939"/>
      <c r="X4" s="934"/>
      <c r="Y4" s="935"/>
      <c r="Z4" s="935"/>
      <c r="AA4" s="759"/>
      <c r="AB4" s="945" t="s">
        <v>108</v>
      </c>
      <c r="AC4" s="942" t="s">
        <v>117</v>
      </c>
      <c r="AD4" s="942" t="s">
        <v>71</v>
      </c>
      <c r="AE4" s="943"/>
      <c r="AF4" s="945" t="s">
        <v>108</v>
      </c>
      <c r="AG4" s="942" t="s">
        <v>95</v>
      </c>
      <c r="AH4" s="942" t="s">
        <v>50</v>
      </c>
      <c r="AI4" s="942" t="s">
        <v>45</v>
      </c>
      <c r="AJ4" s="942" t="s">
        <v>46</v>
      </c>
      <c r="AK4" s="943"/>
      <c r="AL4" s="937"/>
      <c r="AQ4" s="934"/>
      <c r="AR4" s="935"/>
      <c r="AS4" s="935"/>
      <c r="AT4" s="759"/>
      <c r="AU4" s="945" t="s">
        <v>108</v>
      </c>
      <c r="AV4" s="942" t="s">
        <v>117</v>
      </c>
      <c r="AW4" s="942" t="s">
        <v>71</v>
      </c>
      <c r="AX4" s="943"/>
      <c r="AY4" s="945" t="s">
        <v>108</v>
      </c>
      <c r="AZ4" s="942" t="s">
        <v>95</v>
      </c>
      <c r="BA4" s="942" t="s">
        <v>50</v>
      </c>
      <c r="BB4" s="942" t="s">
        <v>45</v>
      </c>
      <c r="BC4" s="942" t="s">
        <v>46</v>
      </c>
      <c r="BD4" s="943"/>
      <c r="BE4" s="937"/>
      <c r="BI4" s="934"/>
      <c r="BJ4" s="935"/>
      <c r="BK4" s="935"/>
      <c r="BL4" s="930"/>
      <c r="BM4" s="739" t="s">
        <v>108</v>
      </c>
      <c r="BN4" s="733" t="s">
        <v>117</v>
      </c>
      <c r="BO4" s="733" t="s">
        <v>71</v>
      </c>
      <c r="BP4" s="757"/>
      <c r="BQ4" s="739" t="s">
        <v>108</v>
      </c>
      <c r="BR4" s="733" t="s">
        <v>95</v>
      </c>
      <c r="BS4" s="733" t="s">
        <v>50</v>
      </c>
      <c r="BT4" s="733" t="s">
        <v>45</v>
      </c>
      <c r="BU4" s="733" t="s">
        <v>46</v>
      </c>
      <c r="BV4" s="757"/>
      <c r="BW4" s="948"/>
    </row>
    <row r="5" spans="1:75" s="92" customFormat="1" ht="27" customHeight="1">
      <c r="A5" s="745"/>
      <c r="B5" s="930"/>
      <c r="C5" s="735"/>
      <c r="D5" s="735"/>
      <c r="E5" s="735"/>
      <c r="F5" s="735"/>
      <c r="G5" s="735"/>
      <c r="H5" s="735"/>
      <c r="I5" s="735"/>
      <c r="J5" s="735"/>
      <c r="K5" s="735"/>
      <c r="L5" s="735"/>
      <c r="M5" s="735"/>
      <c r="N5" s="735"/>
      <c r="O5" s="735"/>
      <c r="P5" s="110" t="s">
        <v>108</v>
      </c>
      <c r="Q5" s="110" t="s">
        <v>48</v>
      </c>
      <c r="R5" s="110" t="s">
        <v>49</v>
      </c>
      <c r="S5" s="110" t="s">
        <v>108</v>
      </c>
      <c r="T5" s="110" t="s">
        <v>48</v>
      </c>
      <c r="U5" s="110" t="s">
        <v>49</v>
      </c>
      <c r="V5" s="759"/>
      <c r="W5" s="939"/>
      <c r="X5" s="934"/>
      <c r="Y5" s="935"/>
      <c r="Z5" s="935"/>
      <c r="AA5" s="759"/>
      <c r="AB5" s="944"/>
      <c r="AC5" s="944"/>
      <c r="AD5" s="944"/>
      <c r="AE5" s="944"/>
      <c r="AF5" s="944"/>
      <c r="AG5" s="946"/>
      <c r="AH5" s="944"/>
      <c r="AI5" s="944"/>
      <c r="AJ5" s="944"/>
      <c r="AK5" s="944"/>
      <c r="AL5" s="938"/>
      <c r="AQ5" s="934"/>
      <c r="AR5" s="935"/>
      <c r="AS5" s="935"/>
      <c r="AT5" s="759"/>
      <c r="AU5" s="944"/>
      <c r="AV5" s="944"/>
      <c r="AW5" s="944"/>
      <c r="AX5" s="944"/>
      <c r="AY5" s="944"/>
      <c r="AZ5" s="946"/>
      <c r="BA5" s="944"/>
      <c r="BB5" s="944"/>
      <c r="BC5" s="944"/>
      <c r="BD5" s="944"/>
      <c r="BE5" s="938"/>
      <c r="BI5" s="934"/>
      <c r="BJ5" s="935"/>
      <c r="BK5" s="935"/>
      <c r="BL5" s="930"/>
      <c r="BM5" s="735"/>
      <c r="BN5" s="735"/>
      <c r="BO5" s="735"/>
      <c r="BP5" s="735"/>
      <c r="BQ5" s="735"/>
      <c r="BR5" s="734"/>
      <c r="BS5" s="735"/>
      <c r="BT5" s="735"/>
      <c r="BU5" s="735"/>
      <c r="BV5" s="735"/>
      <c r="BW5" s="752"/>
    </row>
    <row r="6" spans="1:75" s="92" customFormat="1" ht="24.75" customHeight="1">
      <c r="A6" s="145" t="s">
        <v>17</v>
      </c>
      <c r="B6" s="89" t="e">
        <f>SUM(B7:B30)</f>
        <v>#REF!</v>
      </c>
      <c r="C6" s="51" t="e">
        <f>D6+E6</f>
        <v>#REF!</v>
      </c>
      <c r="D6" s="89" t="e">
        <f>SUM(D7:D30)</f>
        <v>#REF!</v>
      </c>
      <c r="E6" s="89" t="e">
        <f>SUM(E7:E30)</f>
        <v>#REF!</v>
      </c>
      <c r="F6" s="89" t="e">
        <f>SUM(G6:H6)</f>
        <v>#REF!</v>
      </c>
      <c r="G6" s="89" t="e">
        <f>SUM(G7:G30)</f>
        <v>#REF!</v>
      </c>
      <c r="H6" s="89" t="e">
        <f>SUM(H7:H30)</f>
        <v>#REF!</v>
      </c>
      <c r="I6" s="89" t="e">
        <f>SUM(I7:I30)</f>
        <v>#REF!</v>
      </c>
      <c r="J6" s="89" t="e">
        <f>SUM(J7:J30)</f>
        <v>#REF!</v>
      </c>
      <c r="K6" s="89" t="e">
        <f aca="true" t="shared" si="0" ref="K6:W6">SUM(K7:K30)</f>
        <v>#REF!</v>
      </c>
      <c r="L6" s="89" t="e">
        <f t="shared" si="0"/>
        <v>#REF!</v>
      </c>
      <c r="M6" s="89" t="e">
        <f t="shared" si="0"/>
        <v>#REF!</v>
      </c>
      <c r="N6" s="89" t="e">
        <f t="shared" si="0"/>
        <v>#REF!</v>
      </c>
      <c r="O6" s="89" t="e">
        <f t="shared" si="0"/>
        <v>#REF!</v>
      </c>
      <c r="P6" s="89" t="e">
        <f t="shared" si="0"/>
        <v>#REF!</v>
      </c>
      <c r="Q6" s="89" t="e">
        <f t="shared" si="0"/>
        <v>#REF!</v>
      </c>
      <c r="R6" s="89" t="e">
        <f>SUM(R7:R30)</f>
        <v>#REF!</v>
      </c>
      <c r="S6" s="89" t="e">
        <f>SUM(S7:S30)</f>
        <v>#REF!</v>
      </c>
      <c r="T6" s="89" t="e">
        <f t="shared" si="0"/>
        <v>#REF!</v>
      </c>
      <c r="U6" s="89" t="e">
        <f t="shared" si="0"/>
        <v>#REF!</v>
      </c>
      <c r="V6" s="90" t="e">
        <f t="shared" si="0"/>
        <v>#REF!</v>
      </c>
      <c r="W6" s="93" t="e">
        <f t="shared" si="0"/>
        <v>#REF!</v>
      </c>
      <c r="X6" s="86"/>
      <c r="Y6" s="111" t="s">
        <v>17</v>
      </c>
      <c r="Z6" s="112"/>
      <c r="AA6" s="90" t="e">
        <f>SUM(AA7:AA30)</f>
        <v>#REF!</v>
      </c>
      <c r="AB6" s="90" t="e">
        <f>SUM(AC6:AD6)</f>
        <v>#REF!</v>
      </c>
      <c r="AC6" s="90" t="e">
        <f aca="true" t="shared" si="1" ref="AC6:AL6">SUM(AC7:AC30)</f>
        <v>#REF!</v>
      </c>
      <c r="AD6" s="90" t="e">
        <f t="shared" si="1"/>
        <v>#REF!</v>
      </c>
      <c r="AE6" s="90" t="e">
        <f t="shared" si="1"/>
        <v>#REF!</v>
      </c>
      <c r="AF6" s="90" t="e">
        <f>SUM(AF7:AF30)</f>
        <v>#REF!</v>
      </c>
      <c r="AG6" s="90" t="e">
        <f t="shared" si="1"/>
        <v>#REF!</v>
      </c>
      <c r="AH6" s="90" t="e">
        <f t="shared" si="1"/>
        <v>#REF!</v>
      </c>
      <c r="AI6" s="90" t="e">
        <f t="shared" si="1"/>
        <v>#REF!</v>
      </c>
      <c r="AJ6" s="90" t="e">
        <f t="shared" si="1"/>
        <v>#REF!</v>
      </c>
      <c r="AK6" s="90" t="e">
        <f t="shared" si="1"/>
        <v>#REF!</v>
      </c>
      <c r="AL6" s="93" t="e">
        <f t="shared" si="1"/>
        <v>#REF!</v>
      </c>
      <c r="AQ6" s="86"/>
      <c r="AR6" s="111" t="s">
        <v>17</v>
      </c>
      <c r="AS6" s="112"/>
      <c r="AT6" s="90" t="e">
        <f aca="true" t="shared" si="2" ref="AT6:BE6">SUM(AT7:AT30)</f>
        <v>#REF!</v>
      </c>
      <c r="AU6" s="90" t="e">
        <f t="shared" si="2"/>
        <v>#REF!</v>
      </c>
      <c r="AV6" s="90" t="e">
        <f t="shared" si="2"/>
        <v>#REF!</v>
      </c>
      <c r="AW6" s="90" t="e">
        <f t="shared" si="2"/>
        <v>#REF!</v>
      </c>
      <c r="AX6" s="90" t="e">
        <f t="shared" si="2"/>
        <v>#REF!</v>
      </c>
      <c r="AY6" s="90" t="e">
        <f t="shared" si="2"/>
        <v>#REF!</v>
      </c>
      <c r="AZ6" s="90" t="e">
        <f t="shared" si="2"/>
        <v>#REF!</v>
      </c>
      <c r="BA6" s="90" t="e">
        <f t="shared" si="2"/>
        <v>#REF!</v>
      </c>
      <c r="BB6" s="90" t="e">
        <f t="shared" si="2"/>
        <v>#REF!</v>
      </c>
      <c r="BC6" s="90" t="e">
        <f t="shared" si="2"/>
        <v>#REF!</v>
      </c>
      <c r="BD6" s="90" t="e">
        <f t="shared" si="2"/>
        <v>#REF!</v>
      </c>
      <c r="BE6" s="93" t="e">
        <f t="shared" si="2"/>
        <v>#REF!</v>
      </c>
      <c r="BI6" s="86"/>
      <c r="BJ6" s="111" t="s">
        <v>17</v>
      </c>
      <c r="BK6" s="112"/>
      <c r="BL6" s="89" t="e">
        <f>SUM(BL7:BL30)</f>
        <v>#REF!</v>
      </c>
      <c r="BM6" s="89" t="e">
        <f aca="true" t="shared" si="3" ref="BM6:BW6">SUM(BM7:BM30)</f>
        <v>#REF!</v>
      </c>
      <c r="BN6" s="89" t="e">
        <f t="shared" si="3"/>
        <v>#REF!</v>
      </c>
      <c r="BO6" s="89" t="e">
        <f t="shared" si="3"/>
        <v>#REF!</v>
      </c>
      <c r="BP6" s="89" t="e">
        <f t="shared" si="3"/>
        <v>#REF!</v>
      </c>
      <c r="BQ6" s="89" t="e">
        <f t="shared" si="3"/>
        <v>#REF!</v>
      </c>
      <c r="BR6" s="89" t="e">
        <f t="shared" si="3"/>
        <v>#REF!</v>
      </c>
      <c r="BS6" s="89" t="e">
        <f t="shared" si="3"/>
        <v>#REF!</v>
      </c>
      <c r="BT6" s="89" t="e">
        <f t="shared" si="3"/>
        <v>#REF!</v>
      </c>
      <c r="BU6" s="89" t="e">
        <f t="shared" si="3"/>
        <v>#REF!</v>
      </c>
      <c r="BV6" s="89" t="e">
        <f t="shared" si="3"/>
        <v>#REF!</v>
      </c>
      <c r="BW6" s="146" t="e">
        <f t="shared" si="3"/>
        <v>#REF!</v>
      </c>
    </row>
    <row r="7" spans="1:75" s="92" customFormat="1" ht="24.75" customHeight="1">
      <c r="A7" s="68">
        <v>9</v>
      </c>
      <c r="B7" s="51" t="e">
        <f>COUNTIF(#REF!,CONCATENATE("d",'1-2～5'!A7))</f>
        <v>#REF!</v>
      </c>
      <c r="C7" s="51" t="e">
        <f>SUMIF(#REF!,CONCATENATE("d",'1-2～5'!A7),#REF!)+SUMIF(#REF!,CONCATENATE("d",'1-2～5'!A7),#REF!)</f>
        <v>#REF!</v>
      </c>
      <c r="D7" s="51" t="e">
        <f>C7-E7</f>
        <v>#REF!</v>
      </c>
      <c r="E7" s="51" t="e">
        <f>SUMIF(#REF!,CONCATENATE("d",'1-2～5'!A7),#REF!)+SUMIF(#REF!,CONCATENATE("d",'1-2～5'!A7),#REF!)</f>
        <v>#REF!</v>
      </c>
      <c r="F7" s="51" t="e">
        <f>SUM(G7:H7)</f>
        <v>#REF!</v>
      </c>
      <c r="G7" s="51" t="e">
        <f>SUMIF(#REF!,CONCATENATE("d",'1-2～5'!A7),#REF!)</f>
        <v>#REF!</v>
      </c>
      <c r="H7" s="51" t="e">
        <f>SUMIF(#REF!,CONCATENATE("d",'1-2～5'!A7),#REF!)</f>
        <v>#REF!</v>
      </c>
      <c r="I7" s="51" t="e">
        <f>SUMIF(#REF!,CONCATENATE("d",'1-2～5'!A7),#REF!)</f>
        <v>#REF!</v>
      </c>
      <c r="J7" s="51" t="e">
        <f>SUMIF(#REF!,CONCATENATE("d",'1-2～5'!A7),#REF!)</f>
        <v>#REF!</v>
      </c>
      <c r="K7" s="51" t="e">
        <f>SUMIF(#REF!,CONCATENATE("d",'1-2～5'!A7),#REF!)</f>
        <v>#REF!</v>
      </c>
      <c r="L7" s="51" t="e">
        <f>SUMIF(#REF!,CONCATENATE("d",'1-2～5'!A7),#REF!)</f>
        <v>#REF!</v>
      </c>
      <c r="M7" s="51" t="e">
        <f>I7-J7-K7-L7</f>
        <v>#REF!</v>
      </c>
      <c r="N7" s="51" t="e">
        <f>SUMIF(#REF!,CONCATENATE("d",'1-2～5'!A7),#REF!)</f>
        <v>#REF!</v>
      </c>
      <c r="O7" s="51" t="e">
        <f>SUMIF(#REF!,CONCATENATE("d",'1-2～5'!A7),#REF!)</f>
        <v>#REF!</v>
      </c>
      <c r="P7" s="51" t="e">
        <f>Q7+R7</f>
        <v>#REF!</v>
      </c>
      <c r="Q7" s="169" t="e">
        <f>SUMIF(#REF!,CONCATENATE("d",'1-2～5'!A7),#REF!)</f>
        <v>#REF!</v>
      </c>
      <c r="R7" s="51" t="e">
        <f>SUMIF(#REF!,CONCATENATE("d",'1-2～5'!A7),#REF!)</f>
        <v>#REF!</v>
      </c>
      <c r="S7" s="51" t="e">
        <f>SUM(T7:U7)</f>
        <v>#REF!</v>
      </c>
      <c r="T7" s="51" t="e">
        <f>SUMIF(#REF!,CONCATENATE("d",'1-2～5'!A7),#REF!)</f>
        <v>#REF!</v>
      </c>
      <c r="U7" s="51" t="e">
        <f>SUMIF(#REF!,CONCATENATE("d",'1-2～5'!A7),#REF!)</f>
        <v>#REF!</v>
      </c>
      <c r="V7" s="52" t="e">
        <f>SUMIF(#REF!,CONCATENATE("d",'1-2～5'!A7),#REF!)</f>
        <v>#REF!</v>
      </c>
      <c r="W7" s="71" t="e">
        <f>SUMIF(#REF!,CONCATENATE("d",'1-2～5'!A7),#REF!)</f>
        <v>#REF!</v>
      </c>
      <c r="X7" s="68">
        <v>9</v>
      </c>
      <c r="Y7" s="55" t="s">
        <v>176</v>
      </c>
      <c r="Z7" s="84"/>
      <c r="AA7" s="52" t="e">
        <f>COUNTIF(#REF!,CONCATENATE("c",'1-2～5'!A7))</f>
        <v>#REF!</v>
      </c>
      <c r="AB7" s="91" t="e">
        <f>SUMIF(#REF!,CONCATENATE("c",'1-2～5'!A7),#REF!)</f>
        <v>#REF!</v>
      </c>
      <c r="AC7" s="91" t="e">
        <f>AB7-AD7</f>
        <v>#REF!</v>
      </c>
      <c r="AD7" s="52" t="e">
        <f>SUMIF(#REF!,CONCATENATE("c",'1-2～5'!A7),#REF!)+SUMIF(#REF!,CONCATENATE("c",'1-2～5'!A7),#REF!)</f>
        <v>#REF!</v>
      </c>
      <c r="AE7" s="52" t="e">
        <f>SUMIF(#REF!,CONCATENATE("c",'1-2～5'!A7),#REF!)</f>
        <v>#REF!</v>
      </c>
      <c r="AF7" s="52" t="e">
        <f>SUMIF(#REF!,CONCATENATE("c",'1-2～5'!A7),#REF!)</f>
        <v>#REF!</v>
      </c>
      <c r="AG7" s="52" t="e">
        <f>SUMIF(#REF!,CONCATENATE("c",'1-2～5'!A7),#REF!)</f>
        <v>#REF!</v>
      </c>
      <c r="AH7" s="52" t="e">
        <f>SUMIF(#REF!,CONCATENATE("c",'1-2～5'!A7),#REF!)</f>
        <v>#REF!</v>
      </c>
      <c r="AI7" s="52" t="e">
        <f>SUMIF(#REF!,CONCATENATE("c",'1-2～5'!A7),#REF!)</f>
        <v>#REF!</v>
      </c>
      <c r="AJ7" s="52" t="e">
        <f>AF7-AG7-AH7-AI7</f>
        <v>#REF!</v>
      </c>
      <c r="AK7" s="52" t="e">
        <f>SUMIF(#REF!,CONCATENATE("c",'1-2～5'!A7),#REF!)</f>
        <v>#REF!</v>
      </c>
      <c r="AL7" s="71" t="e">
        <f>SUMIF(#REF!,CONCATENATE("c",'1-2～5'!A7),#REF!)</f>
        <v>#REF!</v>
      </c>
      <c r="AQ7" s="68">
        <v>9</v>
      </c>
      <c r="AR7" s="55" t="s">
        <v>176</v>
      </c>
      <c r="AS7" s="84"/>
      <c r="AT7" s="52" t="e">
        <f>COUNTIF(#REF!,CONCATENATE("b",'1-2～5'!A7))</f>
        <v>#REF!</v>
      </c>
      <c r="AU7" s="91" t="e">
        <f>SUMIF(#REF!,CONCATENATE("b",'1-2～5'!A7),#REF!)</f>
        <v>#REF!</v>
      </c>
      <c r="AV7" s="91" t="e">
        <f>AU7-AW7</f>
        <v>#REF!</v>
      </c>
      <c r="AW7" s="52" t="e">
        <f>SUMIF(#REF!,CONCATENATE("b",'1-2～5'!A7),#REF!)+SUMIF(#REF!,CONCATENATE("b",'1-2～5'!A7),#REF!)</f>
        <v>#REF!</v>
      </c>
      <c r="AX7" s="52" t="e">
        <f>SUMIF(#REF!,CONCATENATE("b",'1-2～5'!A7),#REF!)</f>
        <v>#REF!</v>
      </c>
      <c r="AY7" s="52" t="e">
        <f>SUMIF(#REF!,CONCATENATE("b",'1-2～5'!A7),#REF!)</f>
        <v>#REF!</v>
      </c>
      <c r="AZ7" s="52" t="e">
        <f>SUMIF(#REF!,CONCATENATE("b",'1-2～5'!A7),#REF!)</f>
        <v>#REF!</v>
      </c>
      <c r="BA7" s="52" t="e">
        <f>SUMIF(#REF!,CONCATENATE("b",'1-2～5'!A7),#REF!)</f>
        <v>#REF!</v>
      </c>
      <c r="BB7" s="52" t="e">
        <f>SUMIF(#REF!,CONCATENATE("b",'1-2～5'!A7),#REF!)</f>
        <v>#REF!</v>
      </c>
      <c r="BC7" s="52" t="e">
        <f>AY7-AZ7-BA7-BB7</f>
        <v>#REF!</v>
      </c>
      <c r="BD7" s="52" t="e">
        <f>SUMIF(#REF!,CONCATENATE("b",'1-2～5'!A7),#REF!)</f>
        <v>#REF!</v>
      </c>
      <c r="BE7" s="71" t="e">
        <f>SUMIF(#REF!,CONCATENATE("b",'1-2～5'!A7),#REF!)</f>
        <v>#REF!</v>
      </c>
      <c r="BI7" s="68">
        <v>9</v>
      </c>
      <c r="BJ7" s="55" t="s">
        <v>176</v>
      </c>
      <c r="BK7" s="84"/>
      <c r="BL7" s="51" t="e">
        <f>COUNTIF(#REF!,CONCATENATE("a",'1-2～5'!A7))</f>
        <v>#REF!</v>
      </c>
      <c r="BM7" s="51" t="e">
        <f>SUMIF(#REF!,CONCATENATE("a",'1-2～5'!A7),#REF!)</f>
        <v>#REF!</v>
      </c>
      <c r="BN7" s="51" t="e">
        <f>BM7-BO7</f>
        <v>#REF!</v>
      </c>
      <c r="BO7" s="51" t="e">
        <f>SUMIF(#REF!,CONCATENATE("a",'1-2～5'!A7),#REF!)+SUMIF(#REF!,CONCATENATE("a",'1-2～5'!A7),#REF!)</f>
        <v>#REF!</v>
      </c>
      <c r="BP7" s="51" t="e">
        <f>SUMIF(#REF!,CONCATENATE("a",'1-2～5'!A7),#REF!)</f>
        <v>#REF!</v>
      </c>
      <c r="BQ7" s="51" t="e">
        <f>SUMIF(#REF!,CONCATENATE("a",'1-2～5'!A7),#REF!)</f>
        <v>#REF!</v>
      </c>
      <c r="BR7" s="51" t="e">
        <f>SUMIF(#REF!,CONCATENATE("a",'1-2～5'!A7),#REF!)</f>
        <v>#REF!</v>
      </c>
      <c r="BS7" s="51" t="e">
        <f>SUMIF(#REF!,CONCATENATE("a",'1-2～5'!A7),#REF!)</f>
        <v>#REF!</v>
      </c>
      <c r="BT7" s="51" t="e">
        <f>SUMIF(#REF!,CONCATENATE("a",'1-2～5'!A7),#REF!)</f>
        <v>#REF!</v>
      </c>
      <c r="BU7" s="51" t="e">
        <f>BQ7-BR7-BS7-BT7</f>
        <v>#REF!</v>
      </c>
      <c r="BV7" s="51" t="e">
        <f>SUMIF(#REF!,CONCATENATE("a",'1-2～5'!A7),#REF!)</f>
        <v>#REF!</v>
      </c>
      <c r="BW7" s="67" t="e">
        <f>SUMIF(#REF!,CONCATENATE("a",'1-2～5'!A7),#REF!)</f>
        <v>#REF!</v>
      </c>
    </row>
    <row r="8" spans="1:75" s="92" customFormat="1" ht="24.75" customHeight="1">
      <c r="A8" s="68">
        <v>10</v>
      </c>
      <c r="B8" s="51" t="e">
        <f>COUNTIF(#REF!,CONCATENATE("d",'1-2～5'!A8))</f>
        <v>#REF!</v>
      </c>
      <c r="C8" s="51" t="e">
        <f>SUMIF(#REF!,CONCATENATE("d",'1-2～5'!A8),#REF!)+SUMIF(#REF!,CONCATENATE("d",'1-2～5'!A8),#REF!)</f>
        <v>#REF!</v>
      </c>
      <c r="D8" s="51" t="e">
        <f aca="true" t="shared" si="4" ref="D8:D30">C8-E8</f>
        <v>#REF!</v>
      </c>
      <c r="E8" s="51" t="e">
        <f>SUMIF(#REF!,CONCATENATE("d",'1-2～5'!A8),#REF!)+SUMIF(#REF!,CONCATENATE("d",'1-2～5'!A8),#REF!)</f>
        <v>#REF!</v>
      </c>
      <c r="F8" s="51" t="e">
        <f aca="true" t="shared" si="5" ref="F8:F30">SUM(G8:H8)</f>
        <v>#REF!</v>
      </c>
      <c r="G8" s="51" t="e">
        <f>SUMIF(#REF!,CONCATENATE("d",'1-2～5'!A8),#REF!)</f>
        <v>#REF!</v>
      </c>
      <c r="H8" s="51" t="e">
        <f>SUMIF(#REF!,CONCATENATE("d",'1-2～5'!A8),#REF!)</f>
        <v>#REF!</v>
      </c>
      <c r="I8" s="51" t="e">
        <f>SUMIF(#REF!,CONCATENATE("d",'1-2～5'!A8),#REF!)</f>
        <v>#REF!</v>
      </c>
      <c r="J8" s="51" t="e">
        <f>SUMIF(#REF!,CONCATENATE("d",'1-2～5'!A8),#REF!)</f>
        <v>#REF!</v>
      </c>
      <c r="K8" s="51" t="e">
        <f>SUMIF(#REF!,CONCATENATE("d",'1-2～5'!A8),#REF!)</f>
        <v>#REF!</v>
      </c>
      <c r="L8" s="51" t="e">
        <f>SUMIF(#REF!,CONCATENATE("d",'1-2～5'!A8),#REF!)</f>
        <v>#REF!</v>
      </c>
      <c r="M8" s="51" t="e">
        <f aca="true" t="shared" si="6" ref="M8:M29">I8-J8-K8-L8</f>
        <v>#REF!</v>
      </c>
      <c r="N8" s="51" t="e">
        <f>SUMIF(#REF!,CONCATENATE("d",'1-2～5'!A8),#REF!)</f>
        <v>#REF!</v>
      </c>
      <c r="O8" s="51" t="e">
        <f>SUMIF(#REF!,CONCATENATE("d",'1-2～5'!A8),#REF!)</f>
        <v>#REF!</v>
      </c>
      <c r="P8" s="51" t="e">
        <f aca="true" t="shared" si="7" ref="P8:P30">Q8+R8</f>
        <v>#REF!</v>
      </c>
      <c r="Q8" s="51" t="e">
        <f>SUMIF(#REF!,CONCATENATE("d",'1-2～5'!A8),#REF!)</f>
        <v>#REF!</v>
      </c>
      <c r="R8" s="51" t="e">
        <f>SUMIF(#REF!,CONCATENATE("d",'1-2～5'!A8),#REF!)</f>
        <v>#REF!</v>
      </c>
      <c r="S8" s="51" t="e">
        <f aca="true" t="shared" si="8" ref="S8:S30">SUM(T8:U8)</f>
        <v>#REF!</v>
      </c>
      <c r="T8" s="51" t="e">
        <f>SUMIF(#REF!,CONCATENATE("d",'1-2～5'!A8),#REF!)</f>
        <v>#REF!</v>
      </c>
      <c r="U8" s="51" t="e">
        <f>SUMIF(#REF!,CONCATENATE("d",'1-2～5'!A8),#REF!)</f>
        <v>#REF!</v>
      </c>
      <c r="V8" s="52" t="e">
        <f>SUMIF(#REF!,CONCATENATE("d",'1-2～5'!A8),#REF!)</f>
        <v>#REF!</v>
      </c>
      <c r="W8" s="71" t="e">
        <f>SUMIF(#REF!,CONCATENATE("d",'1-2～5'!A8),#REF!)</f>
        <v>#REF!</v>
      </c>
      <c r="X8" s="68">
        <v>10</v>
      </c>
      <c r="Y8" s="55" t="s">
        <v>175</v>
      </c>
      <c r="Z8" s="84"/>
      <c r="AA8" s="52" t="e">
        <f>COUNTIF(#REF!,CONCATENATE("c",'1-2～5'!A8))</f>
        <v>#REF!</v>
      </c>
      <c r="AB8" s="91" t="e">
        <f>SUMIF(#REF!,CONCATENATE("c",'1-2～5'!A8),#REF!)</f>
        <v>#REF!</v>
      </c>
      <c r="AC8" s="91" t="e">
        <f aca="true" t="shared" si="9" ref="AC8:AC30">AB8-AD8</f>
        <v>#REF!</v>
      </c>
      <c r="AD8" s="52" t="e">
        <f>SUMIF(#REF!,CONCATENATE("c",'1-2～5'!A9),#REF!)+SUMIF(#REF!,CONCATENATE("c",'1-2～5'!A9),#REF!)</f>
        <v>#REF!</v>
      </c>
      <c r="AE8" s="52" t="e">
        <f>SUMIF(#REF!,CONCATENATE("c",'1-2～5'!A8),#REF!)</f>
        <v>#REF!</v>
      </c>
      <c r="AF8" s="52" t="e">
        <f>SUMIF(#REF!,CONCATENATE("c",'1-2～5'!A8),#REF!)</f>
        <v>#REF!</v>
      </c>
      <c r="AG8" s="52" t="e">
        <f>SUMIF(#REF!,CONCATENATE("c",'1-2～5'!A8),#REF!)</f>
        <v>#REF!</v>
      </c>
      <c r="AH8" s="52" t="e">
        <f>SUMIF(#REF!,CONCATENATE("c",'1-2～5'!A8),#REF!)</f>
        <v>#REF!</v>
      </c>
      <c r="AI8" s="52" t="e">
        <f>SUMIF(#REF!,CONCATENATE("c",'1-2～5'!A8),#REF!)</f>
        <v>#REF!</v>
      </c>
      <c r="AJ8" s="52" t="e">
        <f aca="true" t="shared" si="10" ref="AJ8:AJ30">AF8-AG8-AH8-AI8</f>
        <v>#REF!</v>
      </c>
      <c r="AK8" s="52" t="e">
        <f>SUMIF(#REF!,CONCATENATE("c",'1-2～5'!A8),#REF!)</f>
        <v>#REF!</v>
      </c>
      <c r="AL8" s="71" t="e">
        <f>SUMIF(#REF!,CONCATENATE("c",'1-2～5'!A8),#REF!)</f>
        <v>#REF!</v>
      </c>
      <c r="AQ8" s="68">
        <v>10</v>
      </c>
      <c r="AR8" s="55" t="s">
        <v>175</v>
      </c>
      <c r="AS8" s="84"/>
      <c r="AT8" s="52" t="e">
        <f>COUNTIF(#REF!,CONCATENATE("b",'1-2～5'!A8))</f>
        <v>#REF!</v>
      </c>
      <c r="AU8" s="52" t="e">
        <f>SUMIF(#REF!,CONCATENATE("b",'1-2～5'!A8),#REF!)</f>
        <v>#REF!</v>
      </c>
      <c r="AV8" s="52" t="e">
        <f aca="true" t="shared" si="11" ref="AV8:AV30">AU8-AW8</f>
        <v>#REF!</v>
      </c>
      <c r="AW8" s="52" t="e">
        <f>SUMIF(#REF!,CONCATENATE("b",'1-2～5'!A8),#REF!)+SUMIF(#REF!,CONCATENATE("b",'1-2～5'!A8),#REF!)</f>
        <v>#REF!</v>
      </c>
      <c r="AX8" s="52" t="e">
        <f>SUMIF(#REF!,CONCATENATE("b",'1-2～5'!A8),#REF!)</f>
        <v>#REF!</v>
      </c>
      <c r="AY8" s="52" t="e">
        <f>SUMIF(#REF!,CONCATENATE("b",'1-2～5'!A8),#REF!)</f>
        <v>#REF!</v>
      </c>
      <c r="AZ8" s="52" t="e">
        <f>SUMIF(#REF!,CONCATENATE("b",'1-2～5'!A8),#REF!)</f>
        <v>#REF!</v>
      </c>
      <c r="BA8" s="52" t="e">
        <f>SUMIF(#REF!,CONCATENATE("b",'1-2～5'!A8),#REF!)</f>
        <v>#REF!</v>
      </c>
      <c r="BB8" s="52" t="e">
        <f>SUMIF(#REF!,CONCATENATE("b",'1-2～5'!A8),#REF!)</f>
        <v>#REF!</v>
      </c>
      <c r="BC8" s="52" t="e">
        <f aca="true" t="shared" si="12" ref="BC8:BC30">AY8-AZ8-BA8-BB8</f>
        <v>#REF!</v>
      </c>
      <c r="BD8" s="52" t="e">
        <f>SUMIF(#REF!,CONCATENATE("b",'1-2～5'!A8),#REF!)</f>
        <v>#REF!</v>
      </c>
      <c r="BE8" s="71" t="e">
        <f>SUMIF(#REF!,CONCATENATE("b",'1-2～5'!A8),#REF!)</f>
        <v>#REF!</v>
      </c>
      <c r="BI8" s="68">
        <v>10</v>
      </c>
      <c r="BJ8" s="55" t="s">
        <v>175</v>
      </c>
      <c r="BK8" s="84"/>
      <c r="BL8" s="51" t="e">
        <f>COUNTIF(#REF!,CONCATENATE("a",'1-2～5'!A8))</f>
        <v>#REF!</v>
      </c>
      <c r="BM8" s="51" t="e">
        <f>SUMIF(#REF!,CONCATENATE("a",'1-2～5'!A8),#REF!)</f>
        <v>#REF!</v>
      </c>
      <c r="BN8" s="51" t="e">
        <f aca="true" t="shared" si="13" ref="BN8:BN30">BM8-BO8</f>
        <v>#REF!</v>
      </c>
      <c r="BO8" s="51" t="e">
        <f>SUMIF(#REF!,CONCATENATE("a",'1-2～5'!A8),#REF!)+SUMIF(#REF!,CONCATENATE("a",'1-2～5'!A8),#REF!)</f>
        <v>#REF!</v>
      </c>
      <c r="BP8" s="51" t="e">
        <f>SUMIF(#REF!,CONCATENATE("a",'1-2～5'!A8),#REF!)</f>
        <v>#REF!</v>
      </c>
      <c r="BQ8" s="51" t="e">
        <f>SUMIF(#REF!,CONCATENATE("a",'1-2～5'!A8),#REF!)</f>
        <v>#REF!</v>
      </c>
      <c r="BR8" s="51" t="e">
        <f>SUMIF(#REF!,CONCATENATE("a",'1-2～5'!A8),#REF!)</f>
        <v>#REF!</v>
      </c>
      <c r="BS8" s="51" t="e">
        <f>SUMIF(#REF!,CONCATENATE("a",'1-2～5'!A8),#REF!)</f>
        <v>#REF!</v>
      </c>
      <c r="BT8" s="51" t="e">
        <f>SUMIF(#REF!,CONCATENATE("a",'1-2～5'!A8),#REF!)</f>
        <v>#REF!</v>
      </c>
      <c r="BU8" s="51" t="e">
        <f>BQ8-BR8-BS8-BT8</f>
        <v>#REF!</v>
      </c>
      <c r="BV8" s="51" t="e">
        <f>SUMIF(#REF!,CONCATENATE("a",'1-2～5'!A8),#REF!)</f>
        <v>#REF!</v>
      </c>
      <c r="BW8" s="67" t="e">
        <f>SUMIF(#REF!,CONCATENATE("a",'1-2～5'!A8),#REF!)</f>
        <v>#REF!</v>
      </c>
    </row>
    <row r="9" spans="1:75" s="92" customFormat="1" ht="24.75" customHeight="1">
      <c r="A9" s="68">
        <v>11</v>
      </c>
      <c r="B9" s="170" t="e">
        <f>COUNTIF(#REF!,CONCATENATE("d",'1-2～5'!A9))</f>
        <v>#REF!</v>
      </c>
      <c r="C9" s="51" t="e">
        <f>SUMIF(#REF!,CONCATENATE("d",'1-2～5'!A9),#REF!)+SUMIF(#REF!,CONCATENATE("d",'1-2～5'!A9),#REF!)</f>
        <v>#REF!</v>
      </c>
      <c r="D9" s="51" t="e">
        <f t="shared" si="4"/>
        <v>#REF!</v>
      </c>
      <c r="E9" s="51" t="e">
        <f>SUMIF(#REF!,CONCATENATE("d",'1-2～5'!A9),#REF!)+SUMIF(#REF!,CONCATENATE("d",'1-2～5'!A9),#REF!)</f>
        <v>#REF!</v>
      </c>
      <c r="F9" s="51" t="e">
        <f t="shared" si="5"/>
        <v>#REF!</v>
      </c>
      <c r="G9" s="51" t="e">
        <f>SUMIF(#REF!,CONCATENATE("d",'1-2～5'!A9),#REF!)</f>
        <v>#REF!</v>
      </c>
      <c r="H9" s="51" t="e">
        <f>SUMIF(#REF!,CONCATENATE("d",'1-2～5'!A9),#REF!)</f>
        <v>#REF!</v>
      </c>
      <c r="I9" s="51" t="e">
        <f>SUMIF(#REF!,CONCATENATE("d",'1-2～5'!A9),#REF!)</f>
        <v>#REF!</v>
      </c>
      <c r="J9" s="51" t="e">
        <f>SUMIF(#REF!,CONCATENATE("d",'1-2～5'!A9),#REF!)</f>
        <v>#REF!</v>
      </c>
      <c r="K9" s="51" t="e">
        <f>SUMIF(#REF!,CONCATENATE("d",'1-2～5'!A9),#REF!)</f>
        <v>#REF!</v>
      </c>
      <c r="L9" s="51" t="e">
        <f>SUMIF(#REF!,CONCATENATE("d",'1-2～5'!A9),#REF!)</f>
        <v>#REF!</v>
      </c>
      <c r="M9" s="51" t="e">
        <f t="shared" si="6"/>
        <v>#REF!</v>
      </c>
      <c r="N9" s="51" t="e">
        <f>SUMIF(#REF!,CONCATENATE("d",'1-2～5'!A9),#REF!)</f>
        <v>#REF!</v>
      </c>
      <c r="O9" s="51" t="e">
        <f>SUMIF(#REF!,CONCATENATE("d",'1-2～5'!A9),#REF!)</f>
        <v>#REF!</v>
      </c>
      <c r="P9" s="51" t="e">
        <f t="shared" si="7"/>
        <v>#REF!</v>
      </c>
      <c r="Q9" s="51" t="e">
        <f>SUMIF(#REF!,CONCATENATE("d",'1-2～5'!A9),#REF!)</f>
        <v>#REF!</v>
      </c>
      <c r="R9" s="51" t="e">
        <f>SUMIF(#REF!,CONCATENATE("d",'1-2～5'!A9),#REF!)</f>
        <v>#REF!</v>
      </c>
      <c r="S9" s="51" t="e">
        <f t="shared" si="8"/>
        <v>#REF!</v>
      </c>
      <c r="T9" s="51" t="e">
        <f>SUMIF(#REF!,CONCATENATE("d",'1-2～5'!A9),#REF!)</f>
        <v>#REF!</v>
      </c>
      <c r="U9" s="51" t="e">
        <f>SUMIF(#REF!,CONCATENATE("d",'1-2～5'!A9),#REF!)</f>
        <v>#REF!</v>
      </c>
      <c r="V9" s="52" t="e">
        <f>SUMIF(#REF!,CONCATENATE("d",'1-2～5'!A9),#REF!)</f>
        <v>#REF!</v>
      </c>
      <c r="W9" s="71" t="e">
        <f>SUMIF(#REF!,CONCATENATE("d",'1-2～5'!A9),#REF!)</f>
        <v>#REF!</v>
      </c>
      <c r="X9" s="68">
        <v>11</v>
      </c>
      <c r="Y9" s="55" t="s">
        <v>174</v>
      </c>
      <c r="Z9" s="84"/>
      <c r="AA9" s="52" t="e">
        <f>COUNTIF(#REF!,CONCATENATE("c",'1-2～5'!A9))</f>
        <v>#REF!</v>
      </c>
      <c r="AB9" s="91" t="e">
        <f>SUMIF(#REF!,CONCATENATE("c",'1-2～5'!A9),#REF!)</f>
        <v>#REF!</v>
      </c>
      <c r="AC9" s="91" t="e">
        <f t="shared" si="9"/>
        <v>#REF!</v>
      </c>
      <c r="AD9" s="52" t="e">
        <f>SUMIF(#REF!,CONCATENATE("c",'1-2～5'!A10),#REF!)+SUMIF(#REF!,CONCATENATE("c",'1-2～5'!A10),#REF!)</f>
        <v>#REF!</v>
      </c>
      <c r="AE9" s="52" t="e">
        <f>SUMIF(#REF!,CONCATENATE("c",'1-2～5'!A9),#REF!)</f>
        <v>#REF!</v>
      </c>
      <c r="AF9" s="52" t="e">
        <f>SUMIF(#REF!,CONCATENATE("c",'1-2～5'!A9),#REF!)</f>
        <v>#REF!</v>
      </c>
      <c r="AG9" s="52" t="e">
        <f>SUMIF(#REF!,CONCATENATE("c",'1-2～5'!A9),#REF!)</f>
        <v>#REF!</v>
      </c>
      <c r="AH9" s="52" t="e">
        <f>SUMIF(#REF!,CONCATENATE("c",'1-2～5'!A9),#REF!)</f>
        <v>#REF!</v>
      </c>
      <c r="AI9" s="52" t="e">
        <f>SUMIF(#REF!,CONCATENATE("c",'1-2～5'!A9),#REF!)</f>
        <v>#REF!</v>
      </c>
      <c r="AJ9" s="52" t="e">
        <f t="shared" si="10"/>
        <v>#REF!</v>
      </c>
      <c r="AK9" s="52" t="e">
        <f>SUMIF(#REF!,CONCATENATE("c",'1-2～5'!A9),#REF!)</f>
        <v>#REF!</v>
      </c>
      <c r="AL9" s="71" t="e">
        <f>SUMIF(#REF!,CONCATENATE("c",'1-2～5'!A9),#REF!)</f>
        <v>#REF!</v>
      </c>
      <c r="AQ9" s="68">
        <v>11</v>
      </c>
      <c r="AR9" s="55" t="s">
        <v>174</v>
      </c>
      <c r="AS9" s="84"/>
      <c r="AT9" s="52" t="e">
        <f>COUNTIF(#REF!,CONCATENATE("b",'1-2～5'!A9))</f>
        <v>#REF!</v>
      </c>
      <c r="AU9" s="52" t="e">
        <f>SUMIF(#REF!,CONCATENATE("b",'1-2～5'!A9),#REF!)</f>
        <v>#REF!</v>
      </c>
      <c r="AV9" s="52" t="e">
        <f t="shared" si="11"/>
        <v>#REF!</v>
      </c>
      <c r="AW9" s="52" t="e">
        <f>SUMIF(#REF!,CONCATENATE("b",'1-2～5'!A9),#REF!)+SUMIF(#REF!,CONCATENATE("b",'1-2～5'!A9),#REF!)</f>
        <v>#REF!</v>
      </c>
      <c r="AX9" s="52" t="e">
        <f>SUMIF(#REF!,CONCATENATE("b",'1-2～5'!A9),#REF!)</f>
        <v>#REF!</v>
      </c>
      <c r="AY9" s="52" t="e">
        <f>SUMIF(#REF!,CONCATENATE("b",'1-2～5'!A9),#REF!)</f>
        <v>#REF!</v>
      </c>
      <c r="AZ9" s="52" t="e">
        <f>SUMIF(#REF!,CONCATENATE("b",'1-2～5'!A9),#REF!)</f>
        <v>#REF!</v>
      </c>
      <c r="BA9" s="52" t="e">
        <f>SUMIF(#REF!,CONCATENATE("b",'1-2～5'!A9),#REF!)</f>
        <v>#REF!</v>
      </c>
      <c r="BB9" s="52" t="e">
        <f>SUMIF(#REF!,CONCATENATE("b",'1-2～5'!A9),#REF!)</f>
        <v>#REF!</v>
      </c>
      <c r="BC9" s="52" t="e">
        <f t="shared" si="12"/>
        <v>#REF!</v>
      </c>
      <c r="BD9" s="52" t="e">
        <f>SUMIF(#REF!,CONCATENATE("b",'1-2～5'!A9),#REF!)</f>
        <v>#REF!</v>
      </c>
      <c r="BE9" s="71" t="e">
        <f>SUMIF(#REF!,CONCATENATE("b",'1-2～5'!A9),#REF!)</f>
        <v>#REF!</v>
      </c>
      <c r="BI9" s="68">
        <v>11</v>
      </c>
      <c r="BJ9" s="55" t="s">
        <v>174</v>
      </c>
      <c r="BK9" s="84"/>
      <c r="BL9" s="51" t="e">
        <f>COUNTIF(#REF!,CONCATENATE("a",'1-2～5'!A9))</f>
        <v>#REF!</v>
      </c>
      <c r="BM9" s="51" t="e">
        <f>SUMIF(#REF!,CONCATENATE("a",'1-2～5'!A9),#REF!)</f>
        <v>#REF!</v>
      </c>
      <c r="BN9" s="51" t="e">
        <f t="shared" si="13"/>
        <v>#REF!</v>
      </c>
      <c r="BO9" s="51" t="e">
        <f>SUMIF(#REF!,CONCATENATE("a",'1-2～5'!A9),#REF!)+SUMIF(#REF!,CONCATENATE("a",'1-2～5'!A9),#REF!)</f>
        <v>#REF!</v>
      </c>
      <c r="BP9" s="51" t="e">
        <f>SUMIF(#REF!,CONCATENATE("a",'1-2～5'!A9),#REF!)</f>
        <v>#REF!</v>
      </c>
      <c r="BQ9" s="51" t="e">
        <f>SUMIF(#REF!,CONCATENATE("a",'1-2～5'!A9),#REF!)</f>
        <v>#REF!</v>
      </c>
      <c r="BR9" s="51" t="e">
        <f>SUMIF(#REF!,CONCATENATE("a",'1-2～5'!A9),#REF!)</f>
        <v>#REF!</v>
      </c>
      <c r="BS9" s="51" t="e">
        <f>SUMIF(#REF!,CONCATENATE("a",'1-2～5'!A9),#REF!)</f>
        <v>#REF!</v>
      </c>
      <c r="BT9" s="51" t="e">
        <f>SUMIF(#REF!,CONCATENATE("a",'1-2～5'!A9),#REF!)</f>
        <v>#REF!</v>
      </c>
      <c r="BU9" s="51" t="e">
        <f aca="true" t="shared" si="14" ref="BU9:BU30">BQ9-BR9-BS9-BT9</f>
        <v>#REF!</v>
      </c>
      <c r="BV9" s="51" t="e">
        <f>SUMIF(#REF!,CONCATENATE("a",'1-2～5'!A9),#REF!)</f>
        <v>#REF!</v>
      </c>
      <c r="BW9" s="67" t="e">
        <f>SUMIF(#REF!,CONCATENATE("a",'1-2～5'!A9),#REF!)</f>
        <v>#REF!</v>
      </c>
    </row>
    <row r="10" spans="1:75" s="92" customFormat="1" ht="24.75" customHeight="1">
      <c r="A10" s="68">
        <v>12</v>
      </c>
      <c r="B10" s="51" t="e">
        <f>COUNTIF(#REF!,CONCATENATE("d",'1-2～5'!A10))</f>
        <v>#REF!</v>
      </c>
      <c r="C10" s="51" t="e">
        <f>SUMIF(#REF!,CONCATENATE("d",'1-2～5'!A10),#REF!)+SUMIF(#REF!,CONCATENATE("d",'1-2～5'!A10),#REF!)</f>
        <v>#REF!</v>
      </c>
      <c r="D10" s="51" t="e">
        <f t="shared" si="4"/>
        <v>#REF!</v>
      </c>
      <c r="E10" s="51" t="e">
        <f>SUMIF(#REF!,CONCATENATE("d",'1-2～5'!A10),#REF!)+SUMIF(#REF!,CONCATENATE("d",'1-2～5'!A10),#REF!)</f>
        <v>#REF!</v>
      </c>
      <c r="F10" s="51" t="e">
        <f t="shared" si="5"/>
        <v>#REF!</v>
      </c>
      <c r="G10" s="51" t="e">
        <f>SUMIF(#REF!,CONCATENATE("d",'1-2～5'!A10),#REF!)</f>
        <v>#REF!</v>
      </c>
      <c r="H10" s="51" t="e">
        <f>SUMIF(#REF!,CONCATENATE("d",'1-2～5'!A10),#REF!)</f>
        <v>#REF!</v>
      </c>
      <c r="I10" s="51" t="e">
        <f>SUMIF(#REF!,CONCATENATE("d",'1-2～5'!A10),#REF!)</f>
        <v>#REF!</v>
      </c>
      <c r="J10" s="51" t="e">
        <f>SUMIF(#REF!,CONCATENATE("d",'1-2～5'!A10),#REF!)</f>
        <v>#REF!</v>
      </c>
      <c r="K10" s="51" t="e">
        <f>SUMIF(#REF!,CONCATENATE("d",'1-2～5'!A10),#REF!)</f>
        <v>#REF!</v>
      </c>
      <c r="L10" s="51" t="e">
        <f>SUMIF(#REF!,CONCATENATE("d",'1-2～5'!A10),#REF!)</f>
        <v>#REF!</v>
      </c>
      <c r="M10" s="51" t="e">
        <f t="shared" si="6"/>
        <v>#REF!</v>
      </c>
      <c r="N10" s="51" t="e">
        <f>SUMIF(#REF!,CONCATENATE("d",'1-2～5'!A10),#REF!)</f>
        <v>#REF!</v>
      </c>
      <c r="O10" s="51" t="e">
        <f>SUMIF(#REF!,CONCATENATE("d",'1-2～5'!A10),#REF!)</f>
        <v>#REF!</v>
      </c>
      <c r="P10" s="51" t="e">
        <f t="shared" si="7"/>
        <v>#REF!</v>
      </c>
      <c r="Q10" s="51" t="e">
        <f>SUMIF(#REF!,CONCATENATE("d",'1-2～5'!A10),#REF!)</f>
        <v>#REF!</v>
      </c>
      <c r="R10" s="51" t="e">
        <f>SUMIF(#REF!,CONCATENATE("d",'1-2～5'!A10),#REF!)</f>
        <v>#REF!</v>
      </c>
      <c r="S10" s="51" t="e">
        <f t="shared" si="8"/>
        <v>#REF!</v>
      </c>
      <c r="T10" s="51" t="e">
        <f>SUMIF(#REF!,CONCATENATE("d",'1-2～5'!A10),#REF!)</f>
        <v>#REF!</v>
      </c>
      <c r="U10" s="51" t="e">
        <f>SUMIF(#REF!,CONCATENATE("d",'1-2～5'!A10),#REF!)</f>
        <v>#REF!</v>
      </c>
      <c r="V10" s="52" t="e">
        <f>SUMIF(#REF!,CONCATENATE("d",'1-2～5'!A10),#REF!)</f>
        <v>#REF!</v>
      </c>
      <c r="W10" s="71" t="e">
        <f>SUMIF(#REF!,CONCATENATE("d",'1-2～5'!A10),#REF!)</f>
        <v>#REF!</v>
      </c>
      <c r="X10" s="68">
        <v>12</v>
      </c>
      <c r="Y10" s="55" t="s">
        <v>39</v>
      </c>
      <c r="Z10" s="84"/>
      <c r="AA10" s="52" t="e">
        <f>COUNTIF(#REF!,CONCATENATE("c",'1-2～5'!A10))</f>
        <v>#REF!</v>
      </c>
      <c r="AB10" s="91" t="e">
        <f>SUMIF(#REF!,CONCATENATE("c",'1-2～5'!A10),#REF!)</f>
        <v>#REF!</v>
      </c>
      <c r="AC10" s="91" t="e">
        <f t="shared" si="9"/>
        <v>#REF!</v>
      </c>
      <c r="AD10" s="52" t="e">
        <f>SUMIF(#REF!,CONCATENATE("c",'1-2～5'!A11),#REF!)+SUMIF(#REF!,CONCATENATE("c",'1-2～5'!A11),#REF!)</f>
        <v>#REF!</v>
      </c>
      <c r="AE10" s="52" t="e">
        <f>SUMIF(#REF!,CONCATENATE("c",'1-2～5'!A10),#REF!)</f>
        <v>#REF!</v>
      </c>
      <c r="AF10" s="52" t="e">
        <f>SUMIF(#REF!,CONCATENATE("c",'1-2～5'!A10),#REF!)</f>
        <v>#REF!</v>
      </c>
      <c r="AG10" s="52" t="e">
        <f>SUMIF(#REF!,CONCATENATE("c",'1-2～5'!A10),#REF!)</f>
        <v>#REF!</v>
      </c>
      <c r="AH10" s="52" t="e">
        <f>SUMIF(#REF!,CONCATENATE("c",'1-2～5'!A10),#REF!)</f>
        <v>#REF!</v>
      </c>
      <c r="AI10" s="52" t="e">
        <f>SUMIF(#REF!,CONCATENATE("c",'1-2～5'!A10),#REF!)</f>
        <v>#REF!</v>
      </c>
      <c r="AJ10" s="52" t="e">
        <f t="shared" si="10"/>
        <v>#REF!</v>
      </c>
      <c r="AK10" s="52" t="e">
        <f>SUMIF(#REF!,CONCATENATE("c",'1-2～5'!A10),#REF!)</f>
        <v>#REF!</v>
      </c>
      <c r="AL10" s="71" t="e">
        <f>SUMIF(#REF!,CONCATENATE("c",'1-2～5'!A10),#REF!)</f>
        <v>#REF!</v>
      </c>
      <c r="AQ10" s="68">
        <v>12</v>
      </c>
      <c r="AR10" s="55" t="s">
        <v>39</v>
      </c>
      <c r="AS10" s="84"/>
      <c r="AT10" s="52" t="e">
        <f>COUNTIF(#REF!,CONCATENATE("b",'1-2～5'!A10))</f>
        <v>#REF!</v>
      </c>
      <c r="AU10" s="52" t="e">
        <f>SUMIF(#REF!,CONCATENATE("b",'1-2～5'!A10),#REF!)</f>
        <v>#REF!</v>
      </c>
      <c r="AV10" s="52" t="e">
        <f t="shared" si="11"/>
        <v>#REF!</v>
      </c>
      <c r="AW10" s="52" t="e">
        <f>SUMIF(#REF!,CONCATENATE("b",'1-2～5'!A10),#REF!)+SUMIF(#REF!,CONCATENATE("b",'1-2～5'!A10),#REF!)</f>
        <v>#REF!</v>
      </c>
      <c r="AX10" s="52" t="e">
        <f>SUMIF(#REF!,CONCATENATE("b",'1-2～5'!A10),#REF!)</f>
        <v>#REF!</v>
      </c>
      <c r="AY10" s="52" t="e">
        <f>SUMIF(#REF!,CONCATENATE("b",'1-2～5'!A10),#REF!)</f>
        <v>#REF!</v>
      </c>
      <c r="AZ10" s="52" t="e">
        <f>SUMIF(#REF!,CONCATENATE("b",'1-2～5'!A10),#REF!)</f>
        <v>#REF!</v>
      </c>
      <c r="BA10" s="52" t="e">
        <f>SUMIF(#REF!,CONCATENATE("b",'1-2～5'!A10),#REF!)</f>
        <v>#REF!</v>
      </c>
      <c r="BB10" s="52" t="e">
        <f>SUMIF(#REF!,CONCATENATE("b",'1-2～5'!A10),#REF!)</f>
        <v>#REF!</v>
      </c>
      <c r="BC10" s="52" t="e">
        <f t="shared" si="12"/>
        <v>#REF!</v>
      </c>
      <c r="BD10" s="52" t="e">
        <f>SUMIF(#REF!,CONCATENATE("b",'1-2～5'!A10),#REF!)</f>
        <v>#REF!</v>
      </c>
      <c r="BE10" s="71" t="e">
        <f>SUMIF(#REF!,CONCATENATE("b",'1-2～5'!A10),#REF!)</f>
        <v>#REF!</v>
      </c>
      <c r="BI10" s="68">
        <v>12</v>
      </c>
      <c r="BJ10" s="55" t="s">
        <v>41</v>
      </c>
      <c r="BK10" s="84"/>
      <c r="BL10" s="51" t="e">
        <f>COUNTIF(#REF!,CONCATENATE("a",'1-2～5'!A10))</f>
        <v>#REF!</v>
      </c>
      <c r="BM10" s="51" t="e">
        <f>SUMIF(#REF!,CONCATENATE("a",'1-2～5'!A10),#REF!)</f>
        <v>#REF!</v>
      </c>
      <c r="BN10" s="51" t="e">
        <f t="shared" si="13"/>
        <v>#REF!</v>
      </c>
      <c r="BO10" s="51" t="e">
        <f>SUMIF(#REF!,CONCATENATE("a",'1-2～5'!A10),#REF!)+SUMIF(#REF!,CONCATENATE("a",'1-2～5'!A10),#REF!)</f>
        <v>#REF!</v>
      </c>
      <c r="BP10" s="51" t="e">
        <f>SUMIF(#REF!,CONCATENATE("a",'1-2～5'!A10),#REF!)</f>
        <v>#REF!</v>
      </c>
      <c r="BQ10" s="51" t="e">
        <f>SUMIF(#REF!,CONCATENATE("a",'1-2～5'!A10),#REF!)</f>
        <v>#REF!</v>
      </c>
      <c r="BR10" s="51" t="e">
        <f>SUMIF(#REF!,CONCATENATE("a",'1-2～5'!A10),#REF!)</f>
        <v>#REF!</v>
      </c>
      <c r="BS10" s="51" t="e">
        <f>SUMIF(#REF!,CONCATENATE("a",'1-2～5'!A10),#REF!)</f>
        <v>#REF!</v>
      </c>
      <c r="BT10" s="51" t="e">
        <f>SUMIF(#REF!,CONCATENATE("a",'1-2～5'!A10),#REF!)</f>
        <v>#REF!</v>
      </c>
      <c r="BU10" s="51" t="e">
        <f t="shared" si="14"/>
        <v>#REF!</v>
      </c>
      <c r="BV10" s="51" t="e">
        <f>SUMIF(#REF!,CONCATENATE("a",'1-2～5'!A10),#REF!)</f>
        <v>#REF!</v>
      </c>
      <c r="BW10" s="67" t="e">
        <f>SUMIF(#REF!,CONCATENATE("a",'1-2～5'!A10),#REF!)</f>
        <v>#REF!</v>
      </c>
    </row>
    <row r="11" spans="1:75" s="92" customFormat="1" ht="24.75" customHeight="1">
      <c r="A11" s="68">
        <v>13</v>
      </c>
      <c r="B11" s="51" t="e">
        <f>COUNTIF(#REF!,CONCATENATE("d",'1-2～5'!A11))</f>
        <v>#REF!</v>
      </c>
      <c r="C11" s="51" t="e">
        <f>SUMIF(#REF!,CONCATENATE("d",'1-2～5'!A11),#REF!)+SUMIF(#REF!,CONCATENATE("d",'1-2～5'!A11),#REF!)</f>
        <v>#REF!</v>
      </c>
      <c r="D11" s="51" t="e">
        <f t="shared" si="4"/>
        <v>#REF!</v>
      </c>
      <c r="E11" s="51" t="e">
        <f>SUMIF(#REF!,CONCATENATE("d",'1-2～5'!A11),#REF!)+SUMIF(#REF!,CONCATENATE("d",'1-2～5'!A11),#REF!)</f>
        <v>#REF!</v>
      </c>
      <c r="F11" s="51" t="e">
        <f t="shared" si="5"/>
        <v>#REF!</v>
      </c>
      <c r="G11" s="51" t="e">
        <f>SUMIF(#REF!,CONCATENATE("d",'1-2～5'!A11),#REF!)</f>
        <v>#REF!</v>
      </c>
      <c r="H11" s="51" t="e">
        <f>SUMIF(#REF!,CONCATENATE("d",'1-2～5'!A11),#REF!)</f>
        <v>#REF!</v>
      </c>
      <c r="I11" s="51" t="e">
        <f>SUMIF(#REF!,CONCATENATE("d",'1-2～5'!A11),#REF!)</f>
        <v>#REF!</v>
      </c>
      <c r="J11" s="51" t="e">
        <f>SUMIF(#REF!,CONCATENATE("d",'1-2～5'!A11),#REF!)</f>
        <v>#REF!</v>
      </c>
      <c r="K11" s="51" t="e">
        <f>SUMIF(#REF!,CONCATENATE("d",'1-2～5'!A11),#REF!)</f>
        <v>#REF!</v>
      </c>
      <c r="L11" s="51" t="e">
        <f>SUMIF(#REF!,CONCATENATE("d",'1-2～5'!A11),#REF!)</f>
        <v>#REF!</v>
      </c>
      <c r="M11" s="51" t="e">
        <f t="shared" si="6"/>
        <v>#REF!</v>
      </c>
      <c r="N11" s="51" t="e">
        <f>SUMIF(#REF!,CONCATENATE("d",'1-2～5'!A11),#REF!)</f>
        <v>#REF!</v>
      </c>
      <c r="O11" s="51" t="e">
        <f>SUMIF(#REF!,CONCATENATE("d",'1-2～5'!A11),#REF!)</f>
        <v>#REF!</v>
      </c>
      <c r="P11" s="51" t="e">
        <f t="shared" si="7"/>
        <v>#REF!</v>
      </c>
      <c r="Q11" s="51" t="e">
        <f>SUMIF(#REF!,CONCATENATE("d",'1-2～5'!A11),#REF!)</f>
        <v>#REF!</v>
      </c>
      <c r="R11" s="51" t="e">
        <f>SUMIF(#REF!,CONCATENATE("d",'1-2～5'!A11),#REF!)</f>
        <v>#REF!</v>
      </c>
      <c r="S11" s="51" t="e">
        <f t="shared" si="8"/>
        <v>#REF!</v>
      </c>
      <c r="T11" s="51" t="e">
        <f>SUMIF(#REF!,CONCATENATE("d",'1-2～5'!A11),#REF!)</f>
        <v>#REF!</v>
      </c>
      <c r="U11" s="51" t="e">
        <f>SUMIF(#REF!,CONCATENATE("d",'1-2～5'!A11),#REF!)</f>
        <v>#REF!</v>
      </c>
      <c r="V11" s="52" t="e">
        <f>SUMIF(#REF!,CONCATENATE("d",'1-2～5'!A11),#REF!)</f>
        <v>#REF!</v>
      </c>
      <c r="W11" s="71" t="e">
        <f>SUMIF(#REF!,CONCATENATE("d",'1-2～5'!A11),#REF!)</f>
        <v>#REF!</v>
      </c>
      <c r="X11" s="68">
        <v>13</v>
      </c>
      <c r="Y11" s="55" t="s">
        <v>173</v>
      </c>
      <c r="Z11" s="84"/>
      <c r="AA11" s="52" t="e">
        <f>COUNTIF(#REF!,CONCATENATE("c",'1-2～5'!A11))</f>
        <v>#REF!</v>
      </c>
      <c r="AB11" s="52" t="e">
        <f>SUMIF(#REF!,CONCATENATE("c",'1-2～5'!A11),#REF!)</f>
        <v>#REF!</v>
      </c>
      <c r="AC11" s="52" t="e">
        <f t="shared" si="9"/>
        <v>#REF!</v>
      </c>
      <c r="AD11" s="52" t="e">
        <f>SUMIF(#REF!,CONCATENATE("c",'1-2～5'!A12),#REF!)+SUMIF(#REF!,CONCATENATE("c",'1-2～5'!A12),#REF!)</f>
        <v>#REF!</v>
      </c>
      <c r="AE11" s="52" t="e">
        <f>SUMIF(#REF!,CONCATENATE("c",'1-2～5'!A11),#REF!)</f>
        <v>#REF!</v>
      </c>
      <c r="AF11" s="52" t="e">
        <f>SUMIF(#REF!,CONCATENATE("c",'1-2～5'!A11),#REF!)</f>
        <v>#REF!</v>
      </c>
      <c r="AG11" s="52" t="e">
        <f>SUMIF(#REF!,CONCATENATE("c",'1-2～5'!A11),#REF!)</f>
        <v>#REF!</v>
      </c>
      <c r="AH11" s="52" t="e">
        <f>SUMIF(#REF!,CONCATENATE("c",'1-2～5'!A11),#REF!)</f>
        <v>#REF!</v>
      </c>
      <c r="AI11" s="52" t="e">
        <f>SUMIF(#REF!,CONCATENATE("c",'1-2～5'!A11),#REF!)</f>
        <v>#REF!</v>
      </c>
      <c r="AJ11" s="52" t="e">
        <f t="shared" si="10"/>
        <v>#REF!</v>
      </c>
      <c r="AK11" s="52" t="e">
        <f>SUMIF(#REF!,CONCATENATE("c",'1-2～5'!A11),#REF!)</f>
        <v>#REF!</v>
      </c>
      <c r="AL11" s="71" t="e">
        <f>SUMIF(#REF!,CONCATENATE("c",'1-2～5'!A11),#REF!)</f>
        <v>#REF!</v>
      </c>
      <c r="AQ11" s="68">
        <v>13</v>
      </c>
      <c r="AR11" s="55" t="s">
        <v>173</v>
      </c>
      <c r="AS11" s="84"/>
      <c r="AT11" s="52" t="e">
        <f>COUNTIF(#REF!,CONCATENATE("b",'1-2～5'!A11))</f>
        <v>#REF!</v>
      </c>
      <c r="AU11" s="52" t="e">
        <f>SUMIF(#REF!,CONCATENATE("b",'1-2～5'!A11),#REF!)</f>
        <v>#REF!</v>
      </c>
      <c r="AV11" s="52" t="e">
        <f t="shared" si="11"/>
        <v>#REF!</v>
      </c>
      <c r="AW11" s="52" t="e">
        <f>SUMIF(#REF!,CONCATENATE("b",'1-2～5'!A11),#REF!)+SUMIF(#REF!,CONCATENATE("b",'1-2～5'!A11),#REF!)</f>
        <v>#REF!</v>
      </c>
      <c r="AX11" s="52" t="e">
        <f>SUMIF(#REF!,CONCATENATE("b",'1-2～5'!A11),#REF!)</f>
        <v>#REF!</v>
      </c>
      <c r="AY11" s="52" t="e">
        <f>SUMIF(#REF!,CONCATENATE("b",'1-2～5'!A11),#REF!)</f>
        <v>#REF!</v>
      </c>
      <c r="AZ11" s="52" t="e">
        <f>SUMIF(#REF!,CONCATENATE("b",'1-2～5'!A11),#REF!)</f>
        <v>#REF!</v>
      </c>
      <c r="BA11" s="52" t="e">
        <f>SUMIF(#REF!,CONCATENATE("b",'1-2～5'!A11),#REF!)</f>
        <v>#REF!</v>
      </c>
      <c r="BB11" s="52" t="e">
        <f>SUMIF(#REF!,CONCATENATE("b",'1-2～5'!A11),#REF!)</f>
        <v>#REF!</v>
      </c>
      <c r="BC11" s="52" t="e">
        <f t="shared" si="12"/>
        <v>#REF!</v>
      </c>
      <c r="BD11" s="52" t="e">
        <f>SUMIF(#REF!,CONCATENATE("b",'1-2～5'!A11),#REF!)</f>
        <v>#REF!</v>
      </c>
      <c r="BE11" s="71" t="e">
        <f>SUMIF(#REF!,CONCATENATE("b",'1-2～5'!A11),#REF!)</f>
        <v>#REF!</v>
      </c>
      <c r="BI11" s="68">
        <v>13</v>
      </c>
      <c r="BJ11" s="55" t="s">
        <v>173</v>
      </c>
      <c r="BK11" s="84"/>
      <c r="BL11" s="51" t="e">
        <f>COUNTIF(#REF!,CONCATENATE("a",'1-2～5'!A11))</f>
        <v>#REF!</v>
      </c>
      <c r="BM11" s="51" t="e">
        <f>SUMIF(#REF!,CONCATENATE("a",'1-2～5'!A11),#REF!)</f>
        <v>#REF!</v>
      </c>
      <c r="BN11" s="51" t="e">
        <f t="shared" si="13"/>
        <v>#REF!</v>
      </c>
      <c r="BO11" s="51" t="e">
        <f>SUMIF(#REF!,CONCATENATE("a",'1-2～5'!A11),#REF!)+SUMIF(#REF!,CONCATENATE("a",'1-2～5'!A11),#REF!)</f>
        <v>#REF!</v>
      </c>
      <c r="BP11" s="51" t="e">
        <f>SUMIF(#REF!,CONCATENATE("a",'1-2～5'!A11),#REF!)</f>
        <v>#REF!</v>
      </c>
      <c r="BQ11" s="51" t="e">
        <f>SUMIF(#REF!,CONCATENATE("a",'1-2～5'!A11),#REF!)</f>
        <v>#REF!</v>
      </c>
      <c r="BR11" s="51" t="e">
        <f>SUMIF(#REF!,CONCATENATE("a",'1-2～5'!A11),#REF!)</f>
        <v>#REF!</v>
      </c>
      <c r="BS11" s="51" t="e">
        <f>SUMIF(#REF!,CONCATENATE("a",'1-2～5'!A11),#REF!)</f>
        <v>#REF!</v>
      </c>
      <c r="BT11" s="51" t="e">
        <f>SUMIF(#REF!,CONCATENATE("a",'1-2～5'!A11),#REF!)</f>
        <v>#REF!</v>
      </c>
      <c r="BU11" s="51" t="e">
        <f t="shared" si="14"/>
        <v>#REF!</v>
      </c>
      <c r="BV11" s="51" t="e">
        <f>SUMIF(#REF!,CONCATENATE("a",'1-2～5'!A11),#REF!)</f>
        <v>#REF!</v>
      </c>
      <c r="BW11" s="67" t="e">
        <f>SUMIF(#REF!,CONCATENATE("a",'1-2～5'!A11),#REF!)</f>
        <v>#REF!</v>
      </c>
    </row>
    <row r="12" spans="1:75" s="92" customFormat="1" ht="24.75" customHeight="1">
      <c r="A12" s="68">
        <v>14</v>
      </c>
      <c r="B12" s="51" t="e">
        <f>COUNTIF(#REF!,CONCATENATE("d",'1-2～5'!A12))</f>
        <v>#REF!</v>
      </c>
      <c r="C12" s="51" t="e">
        <f>SUMIF(#REF!,CONCATENATE("d",'1-2～5'!A12),#REF!)+SUMIF(#REF!,CONCATENATE("d",'1-2～5'!A12),#REF!)</f>
        <v>#REF!</v>
      </c>
      <c r="D12" s="51" t="e">
        <f t="shared" si="4"/>
        <v>#REF!</v>
      </c>
      <c r="E12" s="51" t="e">
        <f>SUMIF(#REF!,CONCATENATE("d",'1-2～5'!A12),#REF!)+SUMIF(#REF!,CONCATENATE("d",'1-2～5'!A12),#REF!)</f>
        <v>#REF!</v>
      </c>
      <c r="F12" s="51" t="e">
        <f t="shared" si="5"/>
        <v>#REF!</v>
      </c>
      <c r="G12" s="51" t="e">
        <f>SUMIF(#REF!,CONCATENATE("d",'1-2～5'!A12),#REF!)</f>
        <v>#REF!</v>
      </c>
      <c r="H12" s="51" t="e">
        <f>SUMIF(#REF!,CONCATENATE("d",'1-2～5'!A12),#REF!)</f>
        <v>#REF!</v>
      </c>
      <c r="I12" s="51" t="e">
        <f>SUMIF(#REF!,CONCATENATE("d",'1-2～5'!A12),#REF!)</f>
        <v>#REF!</v>
      </c>
      <c r="J12" s="51" t="e">
        <f>SUMIF(#REF!,CONCATENATE("d",'1-2～5'!A12),#REF!)</f>
        <v>#REF!</v>
      </c>
      <c r="K12" s="51" t="e">
        <f>SUMIF(#REF!,CONCATENATE("d",'1-2～5'!A12),#REF!)</f>
        <v>#REF!</v>
      </c>
      <c r="L12" s="51" t="e">
        <f>SUMIF(#REF!,CONCATENATE("d",'1-2～5'!A12),#REF!)</f>
        <v>#REF!</v>
      </c>
      <c r="M12" s="51" t="e">
        <f t="shared" si="6"/>
        <v>#REF!</v>
      </c>
      <c r="N12" s="51" t="e">
        <f>SUMIF(#REF!,CONCATENATE("d",'1-2～5'!A12),#REF!)</f>
        <v>#REF!</v>
      </c>
      <c r="O12" s="51" t="e">
        <f>SUMIF(#REF!,CONCATENATE("d",'1-2～5'!A12),#REF!)</f>
        <v>#REF!</v>
      </c>
      <c r="P12" s="51" t="e">
        <f t="shared" si="7"/>
        <v>#REF!</v>
      </c>
      <c r="Q12" s="51" t="e">
        <f>SUMIF(#REF!,CONCATENATE("d",'1-2～5'!A12),#REF!)</f>
        <v>#REF!</v>
      </c>
      <c r="R12" s="51" t="e">
        <f>SUMIF(#REF!,CONCATENATE("d",'1-2～5'!A12),#REF!)</f>
        <v>#REF!</v>
      </c>
      <c r="S12" s="51" t="e">
        <f t="shared" si="8"/>
        <v>#REF!</v>
      </c>
      <c r="T12" s="51" t="e">
        <f>SUMIF(#REF!,CONCATENATE("d",'1-2～5'!A12),#REF!)</f>
        <v>#REF!</v>
      </c>
      <c r="U12" s="51" t="e">
        <f>SUMIF(#REF!,CONCATENATE("d",'1-2～5'!A12),#REF!)</f>
        <v>#REF!</v>
      </c>
      <c r="V12" s="52" t="e">
        <f>SUMIF(#REF!,CONCATENATE("d",'1-2～5'!A12),#REF!)</f>
        <v>#REF!</v>
      </c>
      <c r="W12" s="71" t="e">
        <f>SUMIF(#REF!,CONCATENATE("d",'1-2～5'!A12),#REF!)</f>
        <v>#REF!</v>
      </c>
      <c r="X12" s="68">
        <v>14</v>
      </c>
      <c r="Y12" s="55" t="s">
        <v>215</v>
      </c>
      <c r="Z12" s="84"/>
      <c r="AA12" s="52" t="e">
        <f>COUNTIF(#REF!,CONCATENATE("c",'1-2～5'!A12))</f>
        <v>#REF!</v>
      </c>
      <c r="AB12" s="52" t="e">
        <f>SUMIF(#REF!,CONCATENATE("c",'1-2～5'!A12),#REF!)</f>
        <v>#REF!</v>
      </c>
      <c r="AC12" s="52" t="e">
        <f t="shared" si="9"/>
        <v>#REF!</v>
      </c>
      <c r="AD12" s="52" t="e">
        <f>SUMIF(#REF!,CONCATENATE("c",'1-2～5'!A13),#REF!)+SUMIF(#REF!,CONCATENATE("c",'1-2～5'!A13),#REF!)</f>
        <v>#REF!</v>
      </c>
      <c r="AE12" s="52" t="e">
        <f>SUMIF(#REF!,CONCATENATE("c",'1-2～5'!A12),#REF!)</f>
        <v>#REF!</v>
      </c>
      <c r="AF12" s="52" t="e">
        <f>SUMIF(#REF!,CONCATENATE("c",'1-2～5'!A12),#REF!)</f>
        <v>#REF!</v>
      </c>
      <c r="AG12" s="52" t="e">
        <f>SUMIF(#REF!,CONCATENATE("c",'1-2～5'!A12),#REF!)</f>
        <v>#REF!</v>
      </c>
      <c r="AH12" s="52" t="e">
        <f>SUMIF(#REF!,CONCATENATE("c",'1-2～5'!A12),#REF!)</f>
        <v>#REF!</v>
      </c>
      <c r="AI12" s="52" t="e">
        <f>SUMIF(#REF!,CONCATENATE("c",'1-2～5'!A12),#REF!)</f>
        <v>#REF!</v>
      </c>
      <c r="AJ12" s="52" t="e">
        <f t="shared" si="10"/>
        <v>#REF!</v>
      </c>
      <c r="AK12" s="52" t="e">
        <f>SUMIF(#REF!,CONCATENATE("c",'1-2～5'!A12),#REF!)</f>
        <v>#REF!</v>
      </c>
      <c r="AL12" s="71" t="e">
        <f>SUMIF(#REF!,CONCATENATE("c",'1-2～5'!A12),#REF!)</f>
        <v>#REF!</v>
      </c>
      <c r="AQ12" s="68">
        <v>14</v>
      </c>
      <c r="AR12" s="55" t="s">
        <v>215</v>
      </c>
      <c r="AS12" s="84"/>
      <c r="AT12" s="52" t="e">
        <f>COUNTIF(#REF!,CONCATENATE("b",'1-2～5'!A12))</f>
        <v>#REF!</v>
      </c>
      <c r="AU12" s="52" t="e">
        <f>SUMIF(#REF!,CONCATENATE("b",'1-2～5'!A12),#REF!)</f>
        <v>#REF!</v>
      </c>
      <c r="AV12" s="52" t="e">
        <f t="shared" si="11"/>
        <v>#REF!</v>
      </c>
      <c r="AW12" s="52" t="e">
        <f>SUMIF(#REF!,CONCATENATE("b",'1-2～5'!A12),#REF!)+SUMIF(#REF!,CONCATENATE("b",'1-2～5'!A12),#REF!)</f>
        <v>#REF!</v>
      </c>
      <c r="AX12" s="52" t="e">
        <f>SUMIF(#REF!,CONCATENATE("b",'1-2～5'!A12),#REF!)</f>
        <v>#REF!</v>
      </c>
      <c r="AY12" s="52" t="e">
        <f>SUMIF(#REF!,CONCATENATE("b",'1-2～5'!A12),#REF!)</f>
        <v>#REF!</v>
      </c>
      <c r="AZ12" s="52" t="e">
        <f>SUMIF(#REF!,CONCATENATE("b",'1-2～5'!A12),#REF!)</f>
        <v>#REF!</v>
      </c>
      <c r="BA12" s="52" t="e">
        <f>SUMIF(#REF!,CONCATENATE("b",'1-2～5'!A12),#REF!)</f>
        <v>#REF!</v>
      </c>
      <c r="BB12" s="52" t="e">
        <f>SUMIF(#REF!,CONCATENATE("b",'1-2～5'!A12),#REF!)</f>
        <v>#REF!</v>
      </c>
      <c r="BC12" s="52" t="e">
        <f t="shared" si="12"/>
        <v>#REF!</v>
      </c>
      <c r="BD12" s="52" t="e">
        <f>SUMIF(#REF!,CONCATENATE("b",'1-2～5'!A12),#REF!)</f>
        <v>#REF!</v>
      </c>
      <c r="BE12" s="71" t="e">
        <f>SUMIF(#REF!,CONCATENATE("b",'1-2～5'!A12),#REF!)</f>
        <v>#REF!</v>
      </c>
      <c r="BI12" s="68">
        <v>14</v>
      </c>
      <c r="BJ12" s="55" t="s">
        <v>215</v>
      </c>
      <c r="BK12" s="84"/>
      <c r="BL12" s="51" t="e">
        <f>COUNTIF(#REF!,CONCATENATE("a",'1-2～5'!A12))</f>
        <v>#REF!</v>
      </c>
      <c r="BM12" s="51" t="e">
        <f>SUMIF(#REF!,CONCATENATE("a",'1-2～5'!A12),#REF!)</f>
        <v>#REF!</v>
      </c>
      <c r="BN12" s="51" t="e">
        <f t="shared" si="13"/>
        <v>#REF!</v>
      </c>
      <c r="BO12" s="51" t="e">
        <f>SUMIF(#REF!,CONCATENATE("a",'1-2～5'!A12),#REF!)+SUMIF(#REF!,CONCATENATE("a",'1-2～5'!A12),#REF!)</f>
        <v>#REF!</v>
      </c>
      <c r="BP12" s="51" t="e">
        <f>SUMIF(#REF!,CONCATENATE("a",'1-2～5'!A12),#REF!)</f>
        <v>#REF!</v>
      </c>
      <c r="BQ12" s="51" t="e">
        <f>SUMIF(#REF!,CONCATENATE("a",'1-2～5'!A12),#REF!)</f>
        <v>#REF!</v>
      </c>
      <c r="BR12" s="51" t="e">
        <f>SUMIF(#REF!,CONCATENATE("a",'1-2～5'!A12),#REF!)</f>
        <v>#REF!</v>
      </c>
      <c r="BS12" s="51" t="e">
        <f>SUMIF(#REF!,CONCATENATE("a",'1-2～5'!A12),#REF!)</f>
        <v>#REF!</v>
      </c>
      <c r="BT12" s="51" t="e">
        <f>SUMIF(#REF!,CONCATENATE("a",'1-2～5'!A12),#REF!)</f>
        <v>#REF!</v>
      </c>
      <c r="BU12" s="51" t="e">
        <f t="shared" si="14"/>
        <v>#REF!</v>
      </c>
      <c r="BV12" s="51" t="e">
        <f>SUMIF(#REF!,CONCATENATE("a",'1-2～5'!A12),#REF!)</f>
        <v>#REF!</v>
      </c>
      <c r="BW12" s="67" t="e">
        <f>SUMIF(#REF!,CONCATENATE("a",'1-2～5'!A12),#REF!)</f>
        <v>#REF!</v>
      </c>
    </row>
    <row r="13" spans="1:75" s="92" customFormat="1" ht="24.75" customHeight="1">
      <c r="A13" s="68">
        <v>15</v>
      </c>
      <c r="B13" s="51" t="e">
        <f>COUNTIF(#REF!,CONCATENATE("d",'1-2～5'!A13))</f>
        <v>#REF!</v>
      </c>
      <c r="C13" s="51" t="e">
        <f>SUMIF(#REF!,CONCATENATE("d",'1-2～5'!A13),#REF!)+SUMIF(#REF!,CONCATENATE("d",'1-2～5'!A13),#REF!)</f>
        <v>#REF!</v>
      </c>
      <c r="D13" s="51" t="e">
        <f t="shared" si="4"/>
        <v>#REF!</v>
      </c>
      <c r="E13" s="51" t="e">
        <f>SUMIF(#REF!,CONCATENATE("d",'1-2～5'!A13),#REF!)+SUMIF(#REF!,CONCATENATE("d",'1-2～5'!A13),#REF!)</f>
        <v>#REF!</v>
      </c>
      <c r="F13" s="51" t="e">
        <f t="shared" si="5"/>
        <v>#REF!</v>
      </c>
      <c r="G13" s="51" t="e">
        <f>SUMIF(#REF!,CONCATENATE("d",'1-2～5'!A13),#REF!)</f>
        <v>#REF!</v>
      </c>
      <c r="H13" s="51" t="e">
        <f>SUMIF(#REF!,CONCATENATE("d",'1-2～5'!A13),#REF!)</f>
        <v>#REF!</v>
      </c>
      <c r="I13" s="51" t="e">
        <f>SUMIF(#REF!,CONCATENATE("d",'1-2～5'!A13),#REF!)</f>
        <v>#REF!</v>
      </c>
      <c r="J13" s="51" t="e">
        <f>SUMIF(#REF!,CONCATENATE("d",'1-2～5'!A13),#REF!)</f>
        <v>#REF!</v>
      </c>
      <c r="K13" s="51" t="e">
        <f>SUMIF(#REF!,CONCATENATE("d",'1-2～5'!A13),#REF!)</f>
        <v>#REF!</v>
      </c>
      <c r="L13" s="51" t="e">
        <f>SUMIF(#REF!,CONCATENATE("d",'1-2～5'!A13),#REF!)</f>
        <v>#REF!</v>
      </c>
      <c r="M13" s="51" t="e">
        <f t="shared" si="6"/>
        <v>#REF!</v>
      </c>
      <c r="N13" s="51" t="e">
        <f>SUMIF(#REF!,CONCATENATE("d",'1-2～5'!A13),#REF!)</f>
        <v>#REF!</v>
      </c>
      <c r="O13" s="51" t="e">
        <f>SUMIF(#REF!,CONCATENATE("d",'1-2～5'!A13),#REF!)</f>
        <v>#REF!</v>
      </c>
      <c r="P13" s="51" t="e">
        <f t="shared" si="7"/>
        <v>#REF!</v>
      </c>
      <c r="Q13" s="51" t="e">
        <f>SUMIF(#REF!,CONCATENATE("d",'1-2～5'!A13),#REF!)</f>
        <v>#REF!</v>
      </c>
      <c r="R13" s="51" t="e">
        <f>SUMIF(#REF!,CONCATENATE("d",'1-2～5'!A13),#REF!)</f>
        <v>#REF!</v>
      </c>
      <c r="S13" s="51" t="e">
        <f t="shared" si="8"/>
        <v>#REF!</v>
      </c>
      <c r="T13" s="51" t="e">
        <f>SUMIF(#REF!,CONCATENATE("d",'1-2～5'!A13),#REF!)</f>
        <v>#REF!</v>
      </c>
      <c r="U13" s="51" t="e">
        <f>SUMIF(#REF!,CONCATENATE("d",'1-2～5'!A13),#REF!)</f>
        <v>#REF!</v>
      </c>
      <c r="V13" s="52" t="e">
        <f>SUMIF(#REF!,CONCATENATE("d",'1-2～5'!A13),#REF!)</f>
        <v>#REF!</v>
      </c>
      <c r="W13" s="71" t="e">
        <f>SUMIF(#REF!,CONCATENATE("d",'1-2～5'!A13),#REF!)</f>
        <v>#REF!</v>
      </c>
      <c r="X13" s="68">
        <v>15</v>
      </c>
      <c r="Y13" s="55" t="s">
        <v>214</v>
      </c>
      <c r="Z13" s="84"/>
      <c r="AA13" s="52" t="e">
        <f>COUNTIF(#REF!,CONCATENATE("c",'1-2～5'!A13))</f>
        <v>#REF!</v>
      </c>
      <c r="AB13" s="52" t="e">
        <f>SUMIF(#REF!,CONCATENATE("c",'1-2～5'!A13),#REF!)</f>
        <v>#REF!</v>
      </c>
      <c r="AC13" s="52" t="e">
        <f t="shared" si="9"/>
        <v>#REF!</v>
      </c>
      <c r="AD13" s="52" t="e">
        <f>SUMIF(#REF!,CONCATENATE("c",'1-2～5'!A14),#REF!)+SUMIF(#REF!,CONCATENATE("c",'1-2～5'!A14),#REF!)</f>
        <v>#REF!</v>
      </c>
      <c r="AE13" s="52" t="e">
        <f>SUMIF(#REF!,CONCATENATE("c",'1-2～5'!A13),#REF!)</f>
        <v>#REF!</v>
      </c>
      <c r="AF13" s="52" t="e">
        <f>SUMIF(#REF!,CONCATENATE("c",'1-2～5'!A13),#REF!)</f>
        <v>#REF!</v>
      </c>
      <c r="AG13" s="52" t="e">
        <f>SUMIF(#REF!,CONCATENATE("c",'1-2～5'!A13),#REF!)</f>
        <v>#REF!</v>
      </c>
      <c r="AH13" s="52" t="e">
        <f>SUMIF(#REF!,CONCATENATE("c",'1-2～5'!A13),#REF!)</f>
        <v>#REF!</v>
      </c>
      <c r="AI13" s="52" t="e">
        <f>SUMIF(#REF!,CONCATENATE("c",'1-2～5'!A13),#REF!)</f>
        <v>#REF!</v>
      </c>
      <c r="AJ13" s="52" t="e">
        <f t="shared" si="10"/>
        <v>#REF!</v>
      </c>
      <c r="AK13" s="52" t="e">
        <f>SUMIF(#REF!,CONCATENATE("c",'1-2～5'!A13),#REF!)</f>
        <v>#REF!</v>
      </c>
      <c r="AL13" s="71" t="e">
        <f>SUMIF(#REF!,CONCATENATE("c",'1-2～5'!A13),#REF!)</f>
        <v>#REF!</v>
      </c>
      <c r="AQ13" s="68">
        <v>15</v>
      </c>
      <c r="AR13" s="55" t="s">
        <v>214</v>
      </c>
      <c r="AS13" s="84"/>
      <c r="AT13" s="52" t="e">
        <f>COUNTIF(#REF!,CONCATENATE("b",'1-2～5'!A13))</f>
        <v>#REF!</v>
      </c>
      <c r="AU13" s="52" t="e">
        <f>SUMIF(#REF!,CONCATENATE("b",'1-2～5'!A13),#REF!)</f>
        <v>#REF!</v>
      </c>
      <c r="AV13" s="52" t="e">
        <f t="shared" si="11"/>
        <v>#REF!</v>
      </c>
      <c r="AW13" s="52" t="e">
        <f>SUMIF(#REF!,CONCATENATE("b",'1-2～5'!A13),#REF!)+SUMIF(#REF!,CONCATENATE("b",'1-2～5'!A13),#REF!)</f>
        <v>#REF!</v>
      </c>
      <c r="AX13" s="52" t="e">
        <f>SUMIF(#REF!,CONCATENATE("b",'1-2～5'!A13),#REF!)</f>
        <v>#REF!</v>
      </c>
      <c r="AY13" s="52" t="e">
        <f>SUMIF(#REF!,CONCATENATE("b",'1-2～5'!A13),#REF!)</f>
        <v>#REF!</v>
      </c>
      <c r="AZ13" s="52" t="e">
        <f>SUMIF(#REF!,CONCATENATE("b",'1-2～5'!A13),#REF!)</f>
        <v>#REF!</v>
      </c>
      <c r="BA13" s="52" t="e">
        <f>SUMIF(#REF!,CONCATENATE("b",'1-2～5'!A13),#REF!)</f>
        <v>#REF!</v>
      </c>
      <c r="BB13" s="52" t="e">
        <f>SUMIF(#REF!,CONCATENATE("b",'1-2～5'!A13),#REF!)</f>
        <v>#REF!</v>
      </c>
      <c r="BC13" s="52" t="e">
        <f t="shared" si="12"/>
        <v>#REF!</v>
      </c>
      <c r="BD13" s="52" t="e">
        <f>SUMIF(#REF!,CONCATENATE("b",'1-2～5'!A13),#REF!)</f>
        <v>#REF!</v>
      </c>
      <c r="BE13" s="71" t="e">
        <f>SUMIF(#REF!,CONCATENATE("b",'1-2～5'!A13),#REF!)</f>
        <v>#REF!</v>
      </c>
      <c r="BI13" s="68">
        <v>15</v>
      </c>
      <c r="BJ13" s="55" t="s">
        <v>214</v>
      </c>
      <c r="BK13" s="84"/>
      <c r="BL13" s="51" t="e">
        <f>COUNTIF(#REF!,CONCATENATE("a",'1-2～5'!A13))</f>
        <v>#REF!</v>
      </c>
      <c r="BM13" s="51" t="e">
        <f>SUMIF(#REF!,CONCATENATE("a",'1-2～5'!A13),#REF!)</f>
        <v>#REF!</v>
      </c>
      <c r="BN13" s="51" t="e">
        <f t="shared" si="13"/>
        <v>#REF!</v>
      </c>
      <c r="BO13" s="51" t="e">
        <f>SUMIF(#REF!,CONCATENATE("a",'1-2～5'!A13),#REF!)+SUMIF(#REF!,CONCATENATE("a",'1-2～5'!A13),#REF!)</f>
        <v>#REF!</v>
      </c>
      <c r="BP13" s="51" t="e">
        <f>SUMIF(#REF!,CONCATENATE("a",'1-2～5'!A13),#REF!)</f>
        <v>#REF!</v>
      </c>
      <c r="BQ13" s="51" t="e">
        <f>SUMIF(#REF!,CONCATENATE("a",'1-2～5'!A13),#REF!)</f>
        <v>#REF!</v>
      </c>
      <c r="BR13" s="51" t="e">
        <f>SUMIF(#REF!,CONCATENATE("a",'1-2～5'!A13),#REF!)</f>
        <v>#REF!</v>
      </c>
      <c r="BS13" s="51" t="e">
        <f>SUMIF(#REF!,CONCATENATE("a",'1-2～5'!A13),#REF!)</f>
        <v>#REF!</v>
      </c>
      <c r="BT13" s="51" t="e">
        <f>SUMIF(#REF!,CONCATENATE("a",'1-2～5'!A13),#REF!)</f>
        <v>#REF!</v>
      </c>
      <c r="BU13" s="51" t="e">
        <f t="shared" si="14"/>
        <v>#REF!</v>
      </c>
      <c r="BV13" s="51" t="e">
        <f>SUMIF(#REF!,CONCATENATE("a",'1-2～5'!A13),#REF!)</f>
        <v>#REF!</v>
      </c>
      <c r="BW13" s="67" t="e">
        <f>SUMIF(#REF!,CONCATENATE("a",'1-2～5'!A13),#REF!)</f>
        <v>#REF!</v>
      </c>
    </row>
    <row r="14" spans="1:75" s="92" customFormat="1" ht="24.75" customHeight="1">
      <c r="A14" s="68">
        <v>16</v>
      </c>
      <c r="B14" s="51" t="e">
        <f>COUNTIF(#REF!,CONCATENATE("d",'1-2～5'!A14))</f>
        <v>#REF!</v>
      </c>
      <c r="C14" s="51" t="e">
        <f>SUMIF(#REF!,CONCATENATE("d",'1-2～5'!A14),#REF!)+SUMIF(#REF!,CONCATENATE("d",'1-2～5'!A14),#REF!)</f>
        <v>#REF!</v>
      </c>
      <c r="D14" s="51" t="e">
        <f t="shared" si="4"/>
        <v>#REF!</v>
      </c>
      <c r="E14" s="51" t="e">
        <f>SUMIF(#REF!,CONCATENATE("d",'1-2～5'!A14),#REF!)+SUMIF(#REF!,CONCATENATE("d",'1-2～5'!A14),#REF!)</f>
        <v>#REF!</v>
      </c>
      <c r="F14" s="51" t="e">
        <f t="shared" si="5"/>
        <v>#REF!</v>
      </c>
      <c r="G14" s="51" t="e">
        <f>SUMIF(#REF!,CONCATENATE("d",'1-2～5'!A14),#REF!)</f>
        <v>#REF!</v>
      </c>
      <c r="H14" s="51" t="e">
        <f>SUMIF(#REF!,CONCATENATE("d",'1-2～5'!A14),#REF!)</f>
        <v>#REF!</v>
      </c>
      <c r="I14" s="51" t="e">
        <f>SUMIF(#REF!,CONCATENATE("d",'1-2～5'!A14),#REF!)</f>
        <v>#REF!</v>
      </c>
      <c r="J14" s="51" t="e">
        <f>SUMIF(#REF!,CONCATENATE("d",'1-2～5'!A14),#REF!)</f>
        <v>#REF!</v>
      </c>
      <c r="K14" s="51" t="e">
        <f>SUMIF(#REF!,CONCATENATE("d",'1-2～5'!A14),#REF!)</f>
        <v>#REF!</v>
      </c>
      <c r="L14" s="51" t="e">
        <f>SUMIF(#REF!,CONCATENATE("d",'1-2～5'!A14),#REF!)</f>
        <v>#REF!</v>
      </c>
      <c r="M14" s="51" t="e">
        <f t="shared" si="6"/>
        <v>#REF!</v>
      </c>
      <c r="N14" s="51" t="e">
        <f>SUMIF(#REF!,CONCATENATE("d",'1-2～5'!A14),#REF!)</f>
        <v>#REF!</v>
      </c>
      <c r="O14" s="51" t="e">
        <f>SUMIF(#REF!,CONCATENATE("d",'1-2～5'!A14),#REF!)</f>
        <v>#REF!</v>
      </c>
      <c r="P14" s="51" t="e">
        <f t="shared" si="7"/>
        <v>#REF!</v>
      </c>
      <c r="Q14" s="51" t="e">
        <f>SUMIF(#REF!,CONCATENATE("d",'1-2～5'!A14),#REF!)</f>
        <v>#REF!</v>
      </c>
      <c r="R14" s="51" t="e">
        <f>SUMIF(#REF!,CONCATENATE("d",'1-2～5'!A14),#REF!)</f>
        <v>#REF!</v>
      </c>
      <c r="S14" s="51" t="e">
        <f t="shared" si="8"/>
        <v>#REF!</v>
      </c>
      <c r="T14" s="51" t="e">
        <f>SUMIF(#REF!,CONCATENATE("d",'1-2～5'!A14),#REF!)</f>
        <v>#REF!</v>
      </c>
      <c r="U14" s="51" t="e">
        <f>SUMIF(#REF!,CONCATENATE("d",'1-2～5'!A14),#REF!)</f>
        <v>#REF!</v>
      </c>
      <c r="V14" s="52" t="e">
        <f>SUMIF(#REF!,CONCATENATE("d",'1-2～5'!A14),#REF!)</f>
        <v>#REF!</v>
      </c>
      <c r="W14" s="71" t="e">
        <f>SUMIF(#REF!,CONCATENATE("d",'1-2～5'!A14),#REF!)</f>
        <v>#REF!</v>
      </c>
      <c r="X14" s="68">
        <v>16</v>
      </c>
      <c r="Y14" s="55" t="s">
        <v>38</v>
      </c>
      <c r="Z14" s="84"/>
      <c r="AA14" s="52" t="e">
        <f>COUNTIF(#REF!,CONCATENATE("c",'1-2～5'!A14))</f>
        <v>#REF!</v>
      </c>
      <c r="AB14" s="52" t="e">
        <f>SUMIF(#REF!,CONCATENATE("c",'1-2～5'!A14),#REF!)</f>
        <v>#REF!</v>
      </c>
      <c r="AC14" s="52" t="e">
        <f t="shared" si="9"/>
        <v>#REF!</v>
      </c>
      <c r="AD14" s="52" t="e">
        <f>SUMIF(#REF!,CONCATENATE("c",'1-2～5'!A15),#REF!)+SUMIF(#REF!,CONCATENATE("c",'1-2～5'!A15),#REF!)</f>
        <v>#REF!</v>
      </c>
      <c r="AE14" s="52" t="e">
        <f>SUMIF(#REF!,CONCATENATE("c",'1-2～5'!A14),#REF!)</f>
        <v>#REF!</v>
      </c>
      <c r="AF14" s="52" t="e">
        <f>SUMIF(#REF!,CONCATENATE("c",'1-2～5'!A14),#REF!)</f>
        <v>#REF!</v>
      </c>
      <c r="AG14" s="52" t="e">
        <f>SUMIF(#REF!,CONCATENATE("c",'1-2～5'!A14),#REF!)</f>
        <v>#REF!</v>
      </c>
      <c r="AH14" s="52" t="e">
        <f>SUMIF(#REF!,CONCATENATE("c",'1-2～5'!A14),#REF!)</f>
        <v>#REF!</v>
      </c>
      <c r="AI14" s="52" t="e">
        <f>SUMIF(#REF!,CONCATENATE("c",'1-2～5'!A14),#REF!)</f>
        <v>#REF!</v>
      </c>
      <c r="AJ14" s="52" t="e">
        <f t="shared" si="10"/>
        <v>#REF!</v>
      </c>
      <c r="AK14" s="52" t="e">
        <f>SUMIF(#REF!,CONCATENATE("c",'1-2～5'!A14),#REF!)</f>
        <v>#REF!</v>
      </c>
      <c r="AL14" s="71" t="e">
        <f>SUMIF(#REF!,CONCATENATE("c",'1-2～5'!A14),#REF!)</f>
        <v>#REF!</v>
      </c>
      <c r="AQ14" s="68">
        <v>16</v>
      </c>
      <c r="AR14" s="55" t="s">
        <v>38</v>
      </c>
      <c r="AS14" s="84"/>
      <c r="AT14" s="52" t="e">
        <f>COUNTIF(#REF!,CONCATENATE("b",'1-2～5'!A14))</f>
        <v>#REF!</v>
      </c>
      <c r="AU14" s="52" t="e">
        <f>SUMIF(#REF!,CONCATENATE("b",'1-2～5'!A14),#REF!)</f>
        <v>#REF!</v>
      </c>
      <c r="AV14" s="52" t="e">
        <f t="shared" si="11"/>
        <v>#REF!</v>
      </c>
      <c r="AW14" s="52" t="e">
        <f>SUMIF(#REF!,CONCATENATE("b",'1-2～5'!A14),#REF!)+SUMIF(#REF!,CONCATENATE("b",'1-2～5'!A14),#REF!)</f>
        <v>#REF!</v>
      </c>
      <c r="AX14" s="52" t="e">
        <f>SUMIF(#REF!,CONCATENATE("b",'1-2～5'!A14),#REF!)</f>
        <v>#REF!</v>
      </c>
      <c r="AY14" s="52" t="e">
        <f>SUMIF(#REF!,CONCATENATE("b",'1-2～5'!A14),#REF!)</f>
        <v>#REF!</v>
      </c>
      <c r="AZ14" s="52" t="e">
        <f>SUMIF(#REF!,CONCATENATE("b",'1-2～5'!A14),#REF!)</f>
        <v>#REF!</v>
      </c>
      <c r="BA14" s="52" t="e">
        <f>SUMIF(#REF!,CONCATENATE("b",'1-2～5'!A14),#REF!)</f>
        <v>#REF!</v>
      </c>
      <c r="BB14" s="52" t="e">
        <f>SUMIF(#REF!,CONCATENATE("b",'1-2～5'!A14),#REF!)</f>
        <v>#REF!</v>
      </c>
      <c r="BC14" s="52" t="e">
        <f t="shared" si="12"/>
        <v>#REF!</v>
      </c>
      <c r="BD14" s="52" t="e">
        <f>SUMIF(#REF!,CONCATENATE("b",'1-2～5'!A14),#REF!)</f>
        <v>#REF!</v>
      </c>
      <c r="BE14" s="71" t="e">
        <f>SUMIF(#REF!,CONCATENATE("b",'1-2～5'!A14),#REF!)</f>
        <v>#REF!</v>
      </c>
      <c r="BI14" s="68">
        <v>16</v>
      </c>
      <c r="BJ14" s="55" t="s">
        <v>38</v>
      </c>
      <c r="BK14" s="84"/>
      <c r="BL14" s="51" t="e">
        <f>COUNTIF(#REF!,CONCATENATE("a",'1-2～5'!A14))</f>
        <v>#REF!</v>
      </c>
      <c r="BM14" s="51" t="e">
        <f>SUMIF(#REF!,CONCATENATE("a",'1-2～5'!A14),#REF!)</f>
        <v>#REF!</v>
      </c>
      <c r="BN14" s="51" t="e">
        <f t="shared" si="13"/>
        <v>#REF!</v>
      </c>
      <c r="BO14" s="51" t="e">
        <f>SUMIF(#REF!,CONCATENATE("a",'1-2～5'!A14),#REF!)+SUMIF(#REF!,CONCATENATE("a",'1-2～5'!A14),#REF!)</f>
        <v>#REF!</v>
      </c>
      <c r="BP14" s="51" t="e">
        <f>SUMIF(#REF!,CONCATENATE("a",'1-2～5'!A14),#REF!)</f>
        <v>#REF!</v>
      </c>
      <c r="BQ14" s="51" t="e">
        <f>SUMIF(#REF!,CONCATENATE("a",'1-2～5'!A14),#REF!)</f>
        <v>#REF!</v>
      </c>
      <c r="BR14" s="51" t="e">
        <f>SUMIF(#REF!,CONCATENATE("a",'1-2～5'!A14),#REF!)</f>
        <v>#REF!</v>
      </c>
      <c r="BS14" s="51" t="e">
        <f>SUMIF(#REF!,CONCATENATE("a",'1-2～5'!A14),#REF!)</f>
        <v>#REF!</v>
      </c>
      <c r="BT14" s="51" t="e">
        <f>SUMIF(#REF!,CONCATENATE("a",'1-2～5'!A14),#REF!)</f>
        <v>#REF!</v>
      </c>
      <c r="BU14" s="51" t="e">
        <f t="shared" si="14"/>
        <v>#REF!</v>
      </c>
      <c r="BV14" s="51" t="e">
        <f>SUMIF(#REF!,CONCATENATE("a",'1-2～5'!A14),#REF!)</f>
        <v>#REF!</v>
      </c>
      <c r="BW14" s="67" t="e">
        <f>SUMIF(#REF!,CONCATENATE("a",'1-2～5'!A14),#REF!)</f>
        <v>#REF!</v>
      </c>
    </row>
    <row r="15" spans="1:75" s="92" customFormat="1" ht="24.75" customHeight="1">
      <c r="A15" s="68">
        <v>17</v>
      </c>
      <c r="B15" s="51" t="e">
        <f>COUNTIF(#REF!,CONCATENATE("d",'1-2～5'!A15))</f>
        <v>#REF!</v>
      </c>
      <c r="C15" s="51" t="e">
        <f>SUMIF(#REF!,CONCATENATE("d",'1-2～5'!A15),#REF!)+SUMIF(#REF!,CONCATENATE("d",'1-2～5'!A15),#REF!)</f>
        <v>#REF!</v>
      </c>
      <c r="D15" s="51" t="e">
        <f t="shared" si="4"/>
        <v>#REF!</v>
      </c>
      <c r="E15" s="51" t="e">
        <f>SUMIF(#REF!,CONCATENATE("d",'1-2～5'!A15),#REF!)+SUMIF(#REF!,CONCATENATE("d",'1-2～5'!A15),#REF!)</f>
        <v>#REF!</v>
      </c>
      <c r="F15" s="51" t="e">
        <f t="shared" si="5"/>
        <v>#REF!</v>
      </c>
      <c r="G15" s="51" t="e">
        <f>SUMIF(#REF!,CONCATENATE("d",'1-2～5'!A15),#REF!)</f>
        <v>#REF!</v>
      </c>
      <c r="H15" s="51" t="e">
        <f>SUMIF(#REF!,CONCATENATE("d",'1-2～5'!A15),#REF!)</f>
        <v>#REF!</v>
      </c>
      <c r="I15" s="51" t="e">
        <f>SUMIF(#REF!,CONCATENATE("d",'1-2～5'!A15),#REF!)</f>
        <v>#REF!</v>
      </c>
      <c r="J15" s="51" t="e">
        <f>SUMIF(#REF!,CONCATENATE("d",'1-2～5'!A15),#REF!)</f>
        <v>#REF!</v>
      </c>
      <c r="K15" s="51" t="e">
        <f>SUMIF(#REF!,CONCATENATE("d",'1-2～5'!A15),#REF!)</f>
        <v>#REF!</v>
      </c>
      <c r="L15" s="51" t="e">
        <f>SUMIF(#REF!,CONCATENATE("d",'1-2～5'!A15),#REF!)</f>
        <v>#REF!</v>
      </c>
      <c r="M15" s="51" t="e">
        <f t="shared" si="6"/>
        <v>#REF!</v>
      </c>
      <c r="N15" s="51" t="e">
        <f>SUMIF(#REF!,CONCATENATE("d",'1-2～5'!A15),#REF!)</f>
        <v>#REF!</v>
      </c>
      <c r="O15" s="51" t="e">
        <f>SUMIF(#REF!,CONCATENATE("d",'1-2～5'!A15),#REF!)</f>
        <v>#REF!</v>
      </c>
      <c r="P15" s="51" t="e">
        <f t="shared" si="7"/>
        <v>#REF!</v>
      </c>
      <c r="Q15" s="51" t="e">
        <f>SUMIF(#REF!,CONCATENATE("d",'1-2～5'!A15),#REF!)</f>
        <v>#REF!</v>
      </c>
      <c r="R15" s="51" t="e">
        <f>SUMIF(#REF!,CONCATENATE("d",'1-2～5'!A15),#REF!)</f>
        <v>#REF!</v>
      </c>
      <c r="S15" s="51" t="e">
        <f t="shared" si="8"/>
        <v>#REF!</v>
      </c>
      <c r="T15" s="51" t="e">
        <f>SUMIF(#REF!,CONCATENATE("d",'1-2～5'!A15),#REF!)</f>
        <v>#REF!</v>
      </c>
      <c r="U15" s="51" t="e">
        <f>SUMIF(#REF!,CONCATENATE("d",'1-2～5'!A15),#REF!)</f>
        <v>#REF!</v>
      </c>
      <c r="V15" s="52" t="e">
        <f>SUMIF(#REF!,CONCATENATE("d",'1-2～5'!A15),#REF!)</f>
        <v>#REF!</v>
      </c>
      <c r="W15" s="71" t="e">
        <f>SUMIF(#REF!,CONCATENATE("d",'1-2～5'!A15),#REF!)</f>
        <v>#REF!</v>
      </c>
      <c r="X15" s="68">
        <v>17</v>
      </c>
      <c r="Y15" s="55" t="s">
        <v>213</v>
      </c>
      <c r="Z15" s="84"/>
      <c r="AA15" s="52" t="e">
        <f>COUNTIF(#REF!,CONCATENATE("c",'1-2～5'!A15))</f>
        <v>#REF!</v>
      </c>
      <c r="AB15" s="52" t="e">
        <f>SUMIF(#REF!,CONCATENATE("c",'1-2～5'!A15),#REF!)</f>
        <v>#REF!</v>
      </c>
      <c r="AC15" s="52" t="e">
        <f t="shared" si="9"/>
        <v>#REF!</v>
      </c>
      <c r="AD15" s="52" t="e">
        <f>SUMIF(#REF!,CONCATENATE("c",'1-2～5'!A16),#REF!)+SUMIF(#REF!,CONCATENATE("c",'1-2～5'!A16),#REF!)</f>
        <v>#REF!</v>
      </c>
      <c r="AE15" s="52" t="e">
        <f>SUMIF(#REF!,CONCATENATE("c",'1-2～5'!A15),#REF!)</f>
        <v>#REF!</v>
      </c>
      <c r="AF15" s="52" t="e">
        <f>SUMIF(#REF!,CONCATENATE("c",'1-2～5'!A15),#REF!)</f>
        <v>#REF!</v>
      </c>
      <c r="AG15" s="52" t="e">
        <f>SUMIF(#REF!,CONCATENATE("c",'1-2～5'!A15),#REF!)</f>
        <v>#REF!</v>
      </c>
      <c r="AH15" s="52" t="e">
        <f>SUMIF(#REF!,CONCATENATE("c",'1-2～5'!A15),#REF!)</f>
        <v>#REF!</v>
      </c>
      <c r="AI15" s="52" t="e">
        <f>SUMIF(#REF!,CONCATENATE("c",'1-2～5'!A15),#REF!)</f>
        <v>#REF!</v>
      </c>
      <c r="AJ15" s="52" t="e">
        <f t="shared" si="10"/>
        <v>#REF!</v>
      </c>
      <c r="AK15" s="52" t="e">
        <f>SUMIF(#REF!,CONCATENATE("c",'1-2～5'!A15),#REF!)</f>
        <v>#REF!</v>
      </c>
      <c r="AL15" s="71" t="e">
        <f>SUMIF(#REF!,CONCATENATE("c",'1-2～5'!A15),#REF!)</f>
        <v>#REF!</v>
      </c>
      <c r="AQ15" s="68">
        <v>17</v>
      </c>
      <c r="AR15" s="55" t="s">
        <v>213</v>
      </c>
      <c r="AS15" s="84"/>
      <c r="AT15" s="52" t="e">
        <f>COUNTIF(#REF!,CONCATENATE("b",'1-2～5'!A15))</f>
        <v>#REF!</v>
      </c>
      <c r="AU15" s="52" t="e">
        <f>SUMIF(#REF!,CONCATENATE("b",'1-2～5'!A15),#REF!)</f>
        <v>#REF!</v>
      </c>
      <c r="AV15" s="52" t="e">
        <f t="shared" si="11"/>
        <v>#REF!</v>
      </c>
      <c r="AW15" s="52" t="e">
        <f>SUMIF(#REF!,CONCATENATE("b",'1-2～5'!A15),#REF!)+SUMIF(#REF!,CONCATENATE("b",'1-2～5'!A15),#REF!)</f>
        <v>#REF!</v>
      </c>
      <c r="AX15" s="52" t="e">
        <f>SUMIF(#REF!,CONCATENATE("b",'1-2～5'!A15),#REF!)</f>
        <v>#REF!</v>
      </c>
      <c r="AY15" s="52" t="e">
        <f>SUMIF(#REF!,CONCATENATE("b",'1-2～5'!A15),#REF!)</f>
        <v>#REF!</v>
      </c>
      <c r="AZ15" s="52" t="e">
        <f>SUMIF(#REF!,CONCATENATE("b",'1-2～5'!A15),#REF!)</f>
        <v>#REF!</v>
      </c>
      <c r="BA15" s="52" t="e">
        <f>SUMIF(#REF!,CONCATENATE("b",'1-2～5'!A15),#REF!)</f>
        <v>#REF!</v>
      </c>
      <c r="BB15" s="52" t="e">
        <f>SUMIF(#REF!,CONCATENATE("b",'1-2～5'!A15),#REF!)</f>
        <v>#REF!</v>
      </c>
      <c r="BC15" s="52" t="e">
        <f t="shared" si="12"/>
        <v>#REF!</v>
      </c>
      <c r="BD15" s="52" t="e">
        <f>SUMIF(#REF!,CONCATENATE("b",'1-2～5'!A15),#REF!)</f>
        <v>#REF!</v>
      </c>
      <c r="BE15" s="71" t="e">
        <f>SUMIF(#REF!,CONCATENATE("b",'1-2～5'!A15),#REF!)</f>
        <v>#REF!</v>
      </c>
      <c r="BI15" s="68">
        <v>17</v>
      </c>
      <c r="BJ15" s="55" t="s">
        <v>213</v>
      </c>
      <c r="BK15" s="84"/>
      <c r="BL15" s="51" t="e">
        <f>COUNTIF(#REF!,CONCATENATE("a",'1-2～5'!A15))</f>
        <v>#REF!</v>
      </c>
      <c r="BM15" s="51" t="e">
        <f>SUMIF(#REF!,CONCATENATE("a",'1-2～5'!A15),#REF!)</f>
        <v>#REF!</v>
      </c>
      <c r="BN15" s="51" t="e">
        <f t="shared" si="13"/>
        <v>#REF!</v>
      </c>
      <c r="BO15" s="51" t="e">
        <f>SUMIF(#REF!,CONCATENATE("a",'1-2～5'!A15),#REF!)+SUMIF(#REF!,CONCATENATE("a",'1-2～5'!A15),#REF!)</f>
        <v>#REF!</v>
      </c>
      <c r="BP15" s="51" t="e">
        <f>SUMIF(#REF!,CONCATENATE("a",'1-2～5'!A15),#REF!)</f>
        <v>#REF!</v>
      </c>
      <c r="BQ15" s="51" t="e">
        <f>SUMIF(#REF!,CONCATENATE("a",'1-2～5'!A15),#REF!)</f>
        <v>#REF!</v>
      </c>
      <c r="BR15" s="51" t="e">
        <f>SUMIF(#REF!,CONCATENATE("a",'1-2～5'!A15),#REF!)</f>
        <v>#REF!</v>
      </c>
      <c r="BS15" s="51" t="e">
        <f>SUMIF(#REF!,CONCATENATE("a",'1-2～5'!A15),#REF!)</f>
        <v>#REF!</v>
      </c>
      <c r="BT15" s="51" t="e">
        <f>SUMIF(#REF!,CONCATENATE("a",'1-2～5'!A15),#REF!)</f>
        <v>#REF!</v>
      </c>
      <c r="BU15" s="51" t="e">
        <f t="shared" si="14"/>
        <v>#REF!</v>
      </c>
      <c r="BV15" s="51" t="e">
        <f>SUMIF(#REF!,CONCATENATE("a",'1-2～5'!A15),#REF!)</f>
        <v>#REF!</v>
      </c>
      <c r="BW15" s="67" t="e">
        <f>SUMIF(#REF!,CONCATENATE("a",'1-2～5'!A15),#REF!)</f>
        <v>#REF!</v>
      </c>
    </row>
    <row r="16" spans="1:75" s="92" customFormat="1" ht="24.75" customHeight="1">
      <c r="A16" s="68">
        <v>18</v>
      </c>
      <c r="B16" s="51" t="e">
        <f>COUNTIF(#REF!,CONCATENATE("d",'1-2～5'!A16))</f>
        <v>#REF!</v>
      </c>
      <c r="C16" s="51" t="e">
        <f>SUMIF(#REF!,CONCATENATE("d",'1-2～5'!A16),#REF!)+SUMIF(#REF!,CONCATENATE("d",'1-2～5'!A16),#REF!)</f>
        <v>#REF!</v>
      </c>
      <c r="D16" s="51" t="e">
        <f t="shared" si="4"/>
        <v>#REF!</v>
      </c>
      <c r="E16" s="51" t="e">
        <f>SUMIF(#REF!,CONCATENATE("d",'1-2～5'!A16),#REF!)+SUMIF(#REF!,CONCATENATE("d",'1-2～5'!A16),#REF!)</f>
        <v>#REF!</v>
      </c>
      <c r="F16" s="51" t="e">
        <f t="shared" si="5"/>
        <v>#REF!</v>
      </c>
      <c r="G16" s="51" t="e">
        <f>SUMIF(#REF!,CONCATENATE("d",'1-2～5'!A16),#REF!)</f>
        <v>#REF!</v>
      </c>
      <c r="H16" s="51" t="e">
        <f>SUMIF(#REF!,CONCATENATE("d",'1-2～5'!A16),#REF!)</f>
        <v>#REF!</v>
      </c>
      <c r="I16" s="51" t="e">
        <f>SUMIF(#REF!,CONCATENATE("d",'1-2～5'!A16),#REF!)</f>
        <v>#REF!</v>
      </c>
      <c r="J16" s="51" t="e">
        <f>SUMIF(#REF!,CONCATENATE("d",'1-2～5'!A16),#REF!)</f>
        <v>#REF!</v>
      </c>
      <c r="K16" s="51" t="e">
        <f>SUMIF(#REF!,CONCATENATE("d",'1-2～5'!A16),#REF!)</f>
        <v>#REF!</v>
      </c>
      <c r="L16" s="51" t="e">
        <f>SUMIF(#REF!,CONCATENATE("d",'1-2～5'!A16),#REF!)</f>
        <v>#REF!</v>
      </c>
      <c r="M16" s="51" t="e">
        <f t="shared" si="6"/>
        <v>#REF!</v>
      </c>
      <c r="N16" s="51" t="e">
        <f>SUMIF(#REF!,CONCATENATE("d",'1-2～5'!A16),#REF!)</f>
        <v>#REF!</v>
      </c>
      <c r="O16" s="51" t="e">
        <f>SUMIF(#REF!,CONCATENATE("d",'1-2～5'!A16),#REF!)</f>
        <v>#REF!</v>
      </c>
      <c r="P16" s="51" t="e">
        <f t="shared" si="7"/>
        <v>#REF!</v>
      </c>
      <c r="Q16" s="51" t="e">
        <f>SUMIF(#REF!,CONCATENATE("d",'1-2～5'!A16),#REF!)</f>
        <v>#REF!</v>
      </c>
      <c r="R16" s="51" t="e">
        <f>SUMIF(#REF!,CONCATENATE("d",'1-2～5'!A16),#REF!)</f>
        <v>#REF!</v>
      </c>
      <c r="S16" s="51" t="e">
        <f t="shared" si="8"/>
        <v>#REF!</v>
      </c>
      <c r="T16" s="51" t="e">
        <f>SUMIF(#REF!,CONCATENATE("d",'1-2～5'!A16),#REF!)</f>
        <v>#REF!</v>
      </c>
      <c r="U16" s="51" t="e">
        <f>SUMIF(#REF!,CONCATENATE("d",'1-2～5'!A16),#REF!)</f>
        <v>#REF!</v>
      </c>
      <c r="V16" s="52" t="e">
        <f>SUMIF(#REF!,CONCATENATE("d",'1-2～5'!A16),#REF!)</f>
        <v>#REF!</v>
      </c>
      <c r="W16" s="71" t="e">
        <f>SUMIF(#REF!,CONCATENATE("d",'1-2～5'!A16),#REF!)</f>
        <v>#REF!</v>
      </c>
      <c r="X16" s="68">
        <v>18</v>
      </c>
      <c r="Y16" s="55" t="s">
        <v>212</v>
      </c>
      <c r="Z16" s="84"/>
      <c r="AA16" s="52" t="e">
        <f>COUNTIF(#REF!,CONCATENATE("c",'1-2～5'!A16))</f>
        <v>#REF!</v>
      </c>
      <c r="AB16" s="52" t="e">
        <f>SUMIF(#REF!,CONCATENATE("c",'1-2～5'!A16),#REF!)</f>
        <v>#REF!</v>
      </c>
      <c r="AC16" s="52" t="e">
        <f t="shared" si="9"/>
        <v>#REF!</v>
      </c>
      <c r="AD16" s="52" t="e">
        <f>SUMIF(#REF!,CONCATENATE("c",'1-2～5'!A17),#REF!)+SUMIF(#REF!,CONCATENATE("c",'1-2～5'!A17),#REF!)</f>
        <v>#REF!</v>
      </c>
      <c r="AE16" s="52" t="e">
        <f>SUMIF(#REF!,CONCATENATE("c",'1-2～5'!A16),#REF!)</f>
        <v>#REF!</v>
      </c>
      <c r="AF16" s="52" t="e">
        <f>SUMIF(#REF!,CONCATENATE("c",'1-2～5'!A16),#REF!)</f>
        <v>#REF!</v>
      </c>
      <c r="AG16" s="52" t="e">
        <f>SUMIF(#REF!,CONCATENATE("c",'1-2～5'!A16),#REF!)</f>
        <v>#REF!</v>
      </c>
      <c r="AH16" s="52" t="e">
        <f>SUMIF(#REF!,CONCATENATE("c",'1-2～5'!A16),#REF!)</f>
        <v>#REF!</v>
      </c>
      <c r="AI16" s="52" t="e">
        <f>SUMIF(#REF!,CONCATENATE("c",'1-2～5'!A16),#REF!)</f>
        <v>#REF!</v>
      </c>
      <c r="AJ16" s="52" t="e">
        <f t="shared" si="10"/>
        <v>#REF!</v>
      </c>
      <c r="AK16" s="52" t="e">
        <f>SUMIF(#REF!,CONCATENATE("c",'1-2～5'!A16),#REF!)</f>
        <v>#REF!</v>
      </c>
      <c r="AL16" s="71" t="e">
        <f>SUMIF(#REF!,CONCATENATE("c",'1-2～5'!A16),#REF!)</f>
        <v>#REF!</v>
      </c>
      <c r="AQ16" s="68">
        <v>18</v>
      </c>
      <c r="AR16" s="55" t="s">
        <v>212</v>
      </c>
      <c r="AS16" s="84"/>
      <c r="AT16" s="52" t="e">
        <f>COUNTIF(#REF!,CONCATENATE("b",'1-2～5'!A16))</f>
        <v>#REF!</v>
      </c>
      <c r="AU16" s="52" t="e">
        <f>SUMIF(#REF!,CONCATENATE("b",'1-2～5'!A16),#REF!)</f>
        <v>#REF!</v>
      </c>
      <c r="AV16" s="52" t="e">
        <f t="shared" si="11"/>
        <v>#REF!</v>
      </c>
      <c r="AW16" s="52" t="e">
        <f>SUMIF(#REF!,CONCATENATE("b",'1-2～5'!A16),#REF!)+SUMIF(#REF!,CONCATENATE("b",'1-2～5'!A16),#REF!)</f>
        <v>#REF!</v>
      </c>
      <c r="AX16" s="52" t="e">
        <f>SUMIF(#REF!,CONCATENATE("b",'1-2～5'!A16),#REF!)</f>
        <v>#REF!</v>
      </c>
      <c r="AY16" s="52" t="e">
        <f>SUMIF(#REF!,CONCATENATE("b",'1-2～5'!A16),#REF!)</f>
        <v>#REF!</v>
      </c>
      <c r="AZ16" s="52" t="e">
        <f>SUMIF(#REF!,CONCATENATE("b",'1-2～5'!A16),#REF!)</f>
        <v>#REF!</v>
      </c>
      <c r="BA16" s="52" t="e">
        <f>SUMIF(#REF!,CONCATENATE("b",'1-2～5'!A16),#REF!)</f>
        <v>#REF!</v>
      </c>
      <c r="BB16" s="52" t="e">
        <f>SUMIF(#REF!,CONCATENATE("b",'1-2～5'!A16),#REF!)</f>
        <v>#REF!</v>
      </c>
      <c r="BC16" s="52" t="e">
        <f t="shared" si="12"/>
        <v>#REF!</v>
      </c>
      <c r="BD16" s="52" t="e">
        <f>SUMIF(#REF!,CONCATENATE("b",'1-2～5'!A16),#REF!)</f>
        <v>#REF!</v>
      </c>
      <c r="BE16" s="71" t="e">
        <f>SUMIF(#REF!,CONCATENATE("b",'1-2～5'!A16),#REF!)</f>
        <v>#REF!</v>
      </c>
      <c r="BI16" s="68">
        <v>18</v>
      </c>
      <c r="BJ16" s="55" t="s">
        <v>212</v>
      </c>
      <c r="BK16" s="84"/>
      <c r="BL16" s="51" t="e">
        <f>COUNTIF(#REF!,CONCATENATE("a",'1-2～5'!A16))</f>
        <v>#REF!</v>
      </c>
      <c r="BM16" s="51" t="e">
        <f>SUMIF(#REF!,CONCATENATE("a",'1-2～5'!A16),#REF!)</f>
        <v>#REF!</v>
      </c>
      <c r="BN16" s="51" t="e">
        <f t="shared" si="13"/>
        <v>#REF!</v>
      </c>
      <c r="BO16" s="51" t="e">
        <f>SUMIF(#REF!,CONCATENATE("a",'1-2～5'!A16),#REF!)+SUMIF(#REF!,CONCATENATE("a",'1-2～5'!A16),#REF!)</f>
        <v>#REF!</v>
      </c>
      <c r="BP16" s="51" t="e">
        <f>SUMIF(#REF!,CONCATENATE("a",'1-2～5'!A16),#REF!)</f>
        <v>#REF!</v>
      </c>
      <c r="BQ16" s="51" t="e">
        <f>SUMIF(#REF!,CONCATENATE("a",'1-2～5'!A16),#REF!)</f>
        <v>#REF!</v>
      </c>
      <c r="BR16" s="51" t="e">
        <f>SUMIF(#REF!,CONCATENATE("a",'1-2～5'!A16),#REF!)</f>
        <v>#REF!</v>
      </c>
      <c r="BS16" s="51" t="e">
        <f>SUMIF(#REF!,CONCATENATE("a",'1-2～5'!A16),#REF!)</f>
        <v>#REF!</v>
      </c>
      <c r="BT16" s="51" t="e">
        <f>SUMIF(#REF!,CONCATENATE("a",'1-2～5'!A16),#REF!)</f>
        <v>#REF!</v>
      </c>
      <c r="BU16" s="51" t="e">
        <f t="shared" si="14"/>
        <v>#REF!</v>
      </c>
      <c r="BV16" s="51" t="e">
        <f>SUMIF(#REF!,CONCATENATE("a",'1-2～5'!A16),#REF!)</f>
        <v>#REF!</v>
      </c>
      <c r="BW16" s="67" t="e">
        <f>SUMIF(#REF!,CONCATENATE("a",'1-2～5'!A16),#REF!)</f>
        <v>#REF!</v>
      </c>
    </row>
    <row r="17" spans="1:75" s="92" customFormat="1" ht="24.75" customHeight="1">
      <c r="A17" s="68">
        <v>19</v>
      </c>
      <c r="B17" s="51" t="e">
        <f>COUNTIF(#REF!,CONCATENATE("d",'1-2～5'!A17))</f>
        <v>#REF!</v>
      </c>
      <c r="C17" s="51" t="e">
        <f>SUMIF(#REF!,CONCATENATE("d",'1-2～5'!A17),#REF!)+SUMIF(#REF!,CONCATENATE("d",'1-2～5'!A17),#REF!)</f>
        <v>#REF!</v>
      </c>
      <c r="D17" s="51" t="e">
        <f t="shared" si="4"/>
        <v>#REF!</v>
      </c>
      <c r="E17" s="51" t="e">
        <f>SUMIF(#REF!,CONCATENATE("d",'1-2～5'!A17),#REF!)+SUMIF(#REF!,CONCATENATE("d",'1-2～5'!A17),#REF!)</f>
        <v>#REF!</v>
      </c>
      <c r="F17" s="51" t="e">
        <f t="shared" si="5"/>
        <v>#REF!</v>
      </c>
      <c r="G17" s="51" t="e">
        <f>SUMIF(#REF!,CONCATENATE("d",'1-2～5'!A17),#REF!)</f>
        <v>#REF!</v>
      </c>
      <c r="H17" s="51" t="e">
        <f>SUMIF(#REF!,CONCATENATE("d",'1-2～5'!A17),#REF!)</f>
        <v>#REF!</v>
      </c>
      <c r="I17" s="51" t="e">
        <f>SUMIF(#REF!,CONCATENATE("d",'1-2～5'!A17),#REF!)</f>
        <v>#REF!</v>
      </c>
      <c r="J17" s="51" t="e">
        <f>SUMIF(#REF!,CONCATENATE("d",'1-2～5'!A17),#REF!)</f>
        <v>#REF!</v>
      </c>
      <c r="K17" s="51" t="e">
        <f>SUMIF(#REF!,CONCATENATE("d",'1-2～5'!A17),#REF!)</f>
        <v>#REF!</v>
      </c>
      <c r="L17" s="51" t="e">
        <f>SUMIF(#REF!,CONCATENATE("d",'1-2～5'!A17),#REF!)</f>
        <v>#REF!</v>
      </c>
      <c r="M17" s="51" t="e">
        <f t="shared" si="6"/>
        <v>#REF!</v>
      </c>
      <c r="N17" s="51" t="e">
        <f>SUMIF(#REF!,CONCATENATE("d",'1-2～5'!A17),#REF!)</f>
        <v>#REF!</v>
      </c>
      <c r="O17" s="51" t="e">
        <f>SUMIF(#REF!,CONCATENATE("d",'1-2～5'!A17),#REF!)</f>
        <v>#REF!</v>
      </c>
      <c r="P17" s="51" t="e">
        <f t="shared" si="7"/>
        <v>#REF!</v>
      </c>
      <c r="Q17" s="51" t="e">
        <f>SUMIF(#REF!,CONCATENATE("d",'1-2～5'!A17),#REF!)</f>
        <v>#REF!</v>
      </c>
      <c r="R17" s="51" t="e">
        <f>SUMIF(#REF!,CONCATENATE("d",'1-2～5'!A17),#REF!)</f>
        <v>#REF!</v>
      </c>
      <c r="S17" s="51" t="e">
        <f t="shared" si="8"/>
        <v>#REF!</v>
      </c>
      <c r="T17" s="51" t="e">
        <f>SUMIF(#REF!,CONCATENATE("d",'1-2～5'!A17),#REF!)</f>
        <v>#REF!</v>
      </c>
      <c r="U17" s="51" t="e">
        <f>SUMIF(#REF!,CONCATENATE("d",'1-2～5'!A17),#REF!)</f>
        <v>#REF!</v>
      </c>
      <c r="V17" s="52" t="e">
        <f>SUMIF(#REF!,CONCATENATE("d",'1-2～5'!A17),#REF!)</f>
        <v>#REF!</v>
      </c>
      <c r="W17" s="71" t="e">
        <f>SUMIF(#REF!,CONCATENATE("d",'1-2～5'!A17),#REF!)</f>
        <v>#REF!</v>
      </c>
      <c r="X17" s="68">
        <v>19</v>
      </c>
      <c r="Y17" s="55" t="s">
        <v>211</v>
      </c>
      <c r="Z17" s="84"/>
      <c r="AA17" s="52" t="e">
        <f>COUNTIF(#REF!,CONCATENATE("c",'1-2～5'!A17))</f>
        <v>#REF!</v>
      </c>
      <c r="AB17" s="52" t="e">
        <f>SUMIF(#REF!,CONCATENATE("c",'1-2～5'!A17),#REF!)</f>
        <v>#REF!</v>
      </c>
      <c r="AC17" s="52" t="e">
        <f t="shared" si="9"/>
        <v>#REF!</v>
      </c>
      <c r="AD17" s="52" t="e">
        <f>SUMIF(#REF!,CONCATENATE("c",'1-2～5'!A18),#REF!)+SUMIF(#REF!,CONCATENATE("c",'1-2～5'!A18),#REF!)</f>
        <v>#REF!</v>
      </c>
      <c r="AE17" s="52" t="e">
        <f>SUMIF(#REF!,CONCATENATE("c",'1-2～5'!A17),#REF!)</f>
        <v>#REF!</v>
      </c>
      <c r="AF17" s="52" t="e">
        <f>SUMIF(#REF!,CONCATENATE("c",'1-2～5'!A17),#REF!)</f>
        <v>#REF!</v>
      </c>
      <c r="AG17" s="52" t="e">
        <f>SUMIF(#REF!,CONCATENATE("c",'1-2～5'!A17),#REF!)</f>
        <v>#REF!</v>
      </c>
      <c r="AH17" s="52" t="e">
        <f>SUMIF(#REF!,CONCATENATE("c",'1-2～5'!A17),#REF!)</f>
        <v>#REF!</v>
      </c>
      <c r="AI17" s="52" t="e">
        <f>SUMIF(#REF!,CONCATENATE("c",'1-2～5'!A17),#REF!)</f>
        <v>#REF!</v>
      </c>
      <c r="AJ17" s="52" t="e">
        <f t="shared" si="10"/>
        <v>#REF!</v>
      </c>
      <c r="AK17" s="52" t="e">
        <f>SUMIF(#REF!,CONCATENATE("c",'1-2～5'!A17),#REF!)</f>
        <v>#REF!</v>
      </c>
      <c r="AL17" s="71" t="e">
        <f>SUMIF(#REF!,CONCATENATE("c",'1-2～5'!A17),#REF!)</f>
        <v>#REF!</v>
      </c>
      <c r="AQ17" s="68">
        <v>19</v>
      </c>
      <c r="AR17" s="55" t="s">
        <v>211</v>
      </c>
      <c r="AS17" s="84"/>
      <c r="AT17" s="52" t="e">
        <f>COUNTIF(#REF!,CONCATENATE("b",'1-2～5'!A17))</f>
        <v>#REF!</v>
      </c>
      <c r="AU17" s="52" t="e">
        <f>SUMIF(#REF!,CONCATENATE("b",'1-2～5'!A17),#REF!)</f>
        <v>#REF!</v>
      </c>
      <c r="AV17" s="52" t="e">
        <f t="shared" si="11"/>
        <v>#REF!</v>
      </c>
      <c r="AW17" s="52" t="e">
        <f>SUMIF(#REF!,CONCATENATE("b",'1-2～5'!A17),#REF!)+SUMIF(#REF!,CONCATENATE("b",'1-2～5'!A17),#REF!)</f>
        <v>#REF!</v>
      </c>
      <c r="AX17" s="52" t="e">
        <f>SUMIF(#REF!,CONCATENATE("b",'1-2～5'!A17),#REF!)</f>
        <v>#REF!</v>
      </c>
      <c r="AY17" s="52" t="e">
        <f>SUMIF(#REF!,CONCATENATE("b",'1-2～5'!A17),#REF!)</f>
        <v>#REF!</v>
      </c>
      <c r="AZ17" s="52" t="e">
        <f>SUMIF(#REF!,CONCATENATE("b",'1-2～5'!A17),#REF!)</f>
        <v>#REF!</v>
      </c>
      <c r="BA17" s="52" t="e">
        <f>SUMIF(#REF!,CONCATENATE("b",'1-2～5'!A17),#REF!)</f>
        <v>#REF!</v>
      </c>
      <c r="BB17" s="52" t="e">
        <f>SUMIF(#REF!,CONCATENATE("b",'1-2～5'!A17),#REF!)</f>
        <v>#REF!</v>
      </c>
      <c r="BC17" s="52" t="e">
        <f t="shared" si="12"/>
        <v>#REF!</v>
      </c>
      <c r="BD17" s="52" t="e">
        <f>SUMIF(#REF!,CONCATENATE("b",'1-2～5'!A17),#REF!)</f>
        <v>#REF!</v>
      </c>
      <c r="BE17" s="71" t="e">
        <f>SUMIF(#REF!,CONCATENATE("b",'1-2～5'!A17),#REF!)</f>
        <v>#REF!</v>
      </c>
      <c r="BI17" s="68">
        <v>19</v>
      </c>
      <c r="BJ17" s="55" t="s">
        <v>211</v>
      </c>
      <c r="BK17" s="84"/>
      <c r="BL17" s="51" t="e">
        <f>COUNTIF(#REF!,CONCATENATE("a",'1-2～5'!A17))</f>
        <v>#REF!</v>
      </c>
      <c r="BM17" s="51" t="e">
        <f>SUMIF(#REF!,CONCATENATE("a",'1-2～5'!A17),#REF!)</f>
        <v>#REF!</v>
      </c>
      <c r="BN17" s="51" t="e">
        <f t="shared" si="13"/>
        <v>#REF!</v>
      </c>
      <c r="BO17" s="51" t="e">
        <f>SUMIF(#REF!,CONCATENATE("a",'1-2～5'!A17),#REF!)+SUMIF(#REF!,CONCATENATE("a",'1-2～5'!A17),#REF!)</f>
        <v>#REF!</v>
      </c>
      <c r="BP17" s="51" t="e">
        <f>SUMIF(#REF!,CONCATENATE("a",'1-2～5'!A17),#REF!)</f>
        <v>#REF!</v>
      </c>
      <c r="BQ17" s="51" t="e">
        <f>SUMIF(#REF!,CONCATENATE("a",'1-2～5'!A17),#REF!)</f>
        <v>#REF!</v>
      </c>
      <c r="BR17" s="51" t="e">
        <f>SUMIF(#REF!,CONCATENATE("a",'1-2～5'!A17),#REF!)</f>
        <v>#REF!</v>
      </c>
      <c r="BS17" s="51" t="e">
        <f>SUMIF(#REF!,CONCATENATE("a",'1-2～5'!A17),#REF!)</f>
        <v>#REF!</v>
      </c>
      <c r="BT17" s="51" t="e">
        <f>SUMIF(#REF!,CONCATENATE("a",'1-2～5'!A17),#REF!)</f>
        <v>#REF!</v>
      </c>
      <c r="BU17" s="51" t="e">
        <f>BQ17-BR17-BS17-BT17</f>
        <v>#REF!</v>
      </c>
      <c r="BV17" s="51" t="e">
        <f>SUMIF(#REF!,CONCATENATE("a",'1-2～5'!A17),#REF!)</f>
        <v>#REF!</v>
      </c>
      <c r="BW17" s="67" t="e">
        <f>SUMIF(#REF!,CONCATENATE("a",'1-2～5'!A17),#REF!)</f>
        <v>#REF!</v>
      </c>
    </row>
    <row r="18" spans="1:75" s="92" customFormat="1" ht="24.75" customHeight="1">
      <c r="A18" s="68">
        <v>20</v>
      </c>
      <c r="B18" s="51" t="e">
        <f>COUNTIF(#REF!,CONCATENATE("d",'1-2～5'!A18))</f>
        <v>#REF!</v>
      </c>
      <c r="C18" s="51" t="e">
        <f>SUMIF(#REF!,CONCATENATE("d",'1-2～5'!A18),#REF!)+SUMIF(#REF!,CONCATENATE("d",'1-2～5'!A18),#REF!)</f>
        <v>#REF!</v>
      </c>
      <c r="D18" s="51" t="e">
        <f t="shared" si="4"/>
        <v>#REF!</v>
      </c>
      <c r="E18" s="51" t="e">
        <f>SUMIF(#REF!,CONCATENATE("d",'1-2～5'!A18),#REF!)+SUMIF(#REF!,CONCATENATE("d",'1-2～5'!A18),#REF!)</f>
        <v>#REF!</v>
      </c>
      <c r="F18" s="51" t="e">
        <f t="shared" si="5"/>
        <v>#REF!</v>
      </c>
      <c r="G18" s="51" t="e">
        <f>SUMIF(#REF!,CONCATENATE("d",'1-2～5'!A18),#REF!)</f>
        <v>#REF!</v>
      </c>
      <c r="H18" s="51" t="e">
        <f>SUMIF(#REF!,CONCATENATE("d",'1-2～5'!A18),#REF!)</f>
        <v>#REF!</v>
      </c>
      <c r="I18" s="51" t="e">
        <f>SUMIF(#REF!,CONCATENATE("d",'1-2～5'!A18),#REF!)</f>
        <v>#REF!</v>
      </c>
      <c r="J18" s="51" t="e">
        <f>SUMIF(#REF!,CONCATENATE("d",'1-2～5'!A18),#REF!)</f>
        <v>#REF!</v>
      </c>
      <c r="K18" s="51" t="e">
        <f>SUMIF(#REF!,CONCATENATE("d",'1-2～5'!A18),#REF!)</f>
        <v>#REF!</v>
      </c>
      <c r="L18" s="51" t="e">
        <f>SUMIF(#REF!,CONCATENATE("d",'1-2～5'!A18),#REF!)</f>
        <v>#REF!</v>
      </c>
      <c r="M18" s="51" t="e">
        <f t="shared" si="6"/>
        <v>#REF!</v>
      </c>
      <c r="N18" s="51" t="e">
        <f>SUMIF(#REF!,CONCATENATE("d",'1-2～5'!A18),#REF!)</f>
        <v>#REF!</v>
      </c>
      <c r="O18" s="51" t="e">
        <f>SUMIF(#REF!,CONCATENATE("d",'1-2～5'!A18),#REF!)</f>
        <v>#REF!</v>
      </c>
      <c r="P18" s="51" t="e">
        <f t="shared" si="7"/>
        <v>#REF!</v>
      </c>
      <c r="Q18" s="51" t="e">
        <f>SUMIF(#REF!,CONCATENATE("d",'1-2～5'!A18),#REF!)</f>
        <v>#REF!</v>
      </c>
      <c r="R18" s="51" t="e">
        <f>SUMIF(#REF!,CONCATENATE("d",'1-2～5'!A18),#REF!)</f>
        <v>#REF!</v>
      </c>
      <c r="S18" s="51" t="e">
        <f t="shared" si="8"/>
        <v>#REF!</v>
      </c>
      <c r="T18" s="51" t="e">
        <f>SUMIF(#REF!,CONCATENATE("d",'1-2～5'!A18),#REF!)</f>
        <v>#REF!</v>
      </c>
      <c r="U18" s="51" t="e">
        <f>SUMIF(#REF!,CONCATENATE("d",'1-2～5'!A18),#REF!)</f>
        <v>#REF!</v>
      </c>
      <c r="V18" s="52" t="e">
        <f>SUMIF(#REF!,CONCATENATE("d",'1-2～5'!A18),#REF!)</f>
        <v>#REF!</v>
      </c>
      <c r="W18" s="71" t="e">
        <f>SUMIF(#REF!,CONCATENATE("d",'1-2～5'!A18),#REF!)</f>
        <v>#REF!</v>
      </c>
      <c r="X18" s="68">
        <v>20</v>
      </c>
      <c r="Y18" s="55" t="s">
        <v>33</v>
      </c>
      <c r="Z18" s="84"/>
      <c r="AA18" s="52" t="e">
        <f>COUNTIF(#REF!,CONCATENATE("c",'1-2～5'!A18))</f>
        <v>#REF!</v>
      </c>
      <c r="AB18" s="52" t="e">
        <f>SUMIF(#REF!,CONCATENATE("c",'1-2～5'!A18),#REF!)</f>
        <v>#REF!</v>
      </c>
      <c r="AC18" s="52" t="e">
        <f t="shared" si="9"/>
        <v>#REF!</v>
      </c>
      <c r="AD18" s="52" t="e">
        <f>SUMIF(#REF!,CONCATENATE("c",'1-2～5'!A19),#REF!)+SUMIF(#REF!,CONCATENATE("c",'1-2～5'!A19),#REF!)</f>
        <v>#REF!</v>
      </c>
      <c r="AE18" s="52" t="e">
        <f>SUMIF(#REF!,CONCATENATE("c",'1-2～5'!A18),#REF!)</f>
        <v>#REF!</v>
      </c>
      <c r="AF18" s="52" t="e">
        <f>SUMIF(#REF!,CONCATENATE("c",'1-2～5'!A18),#REF!)</f>
        <v>#REF!</v>
      </c>
      <c r="AG18" s="52" t="e">
        <f>SUMIF(#REF!,CONCATENATE("c",'1-2～5'!A18),#REF!)</f>
        <v>#REF!</v>
      </c>
      <c r="AH18" s="52" t="e">
        <f>SUMIF(#REF!,CONCATENATE("c",'1-2～5'!A18),#REF!)</f>
        <v>#REF!</v>
      </c>
      <c r="AI18" s="52" t="e">
        <f>SUMIF(#REF!,CONCATENATE("c",'1-2～5'!A18),#REF!)</f>
        <v>#REF!</v>
      </c>
      <c r="AJ18" s="52" t="e">
        <f t="shared" si="10"/>
        <v>#REF!</v>
      </c>
      <c r="AK18" s="52" t="e">
        <f>SUMIF(#REF!,CONCATENATE("c",'1-2～5'!A18),#REF!)</f>
        <v>#REF!</v>
      </c>
      <c r="AL18" s="71" t="e">
        <f>SUMIF(#REF!,CONCATENATE("c",'1-2～5'!A18),#REF!)</f>
        <v>#REF!</v>
      </c>
      <c r="AQ18" s="68">
        <v>20</v>
      </c>
      <c r="AR18" s="55" t="s">
        <v>33</v>
      </c>
      <c r="AS18" s="84"/>
      <c r="AT18" s="52" t="e">
        <f>COUNTIF(#REF!,CONCATENATE("b",'1-2～5'!A18))</f>
        <v>#REF!</v>
      </c>
      <c r="AU18" s="52" t="e">
        <f>SUMIF(#REF!,CONCATENATE("b",'1-2～5'!A18),#REF!)</f>
        <v>#REF!</v>
      </c>
      <c r="AV18" s="52" t="e">
        <f t="shared" si="11"/>
        <v>#REF!</v>
      </c>
      <c r="AW18" s="52" t="e">
        <f>SUMIF(#REF!,CONCATENATE("b",'1-2～5'!A18),#REF!)+SUMIF(#REF!,CONCATENATE("b",'1-2～5'!A18),#REF!)</f>
        <v>#REF!</v>
      </c>
      <c r="AX18" s="52" t="e">
        <f>SUMIF(#REF!,CONCATENATE("b",'1-2～5'!A18),#REF!)</f>
        <v>#REF!</v>
      </c>
      <c r="AY18" s="52" t="e">
        <f>SUMIF(#REF!,CONCATENATE("b",'1-2～5'!A18),#REF!)</f>
        <v>#REF!</v>
      </c>
      <c r="AZ18" s="52" t="e">
        <f>SUMIF(#REF!,CONCATENATE("b",'1-2～5'!A18),#REF!)</f>
        <v>#REF!</v>
      </c>
      <c r="BA18" s="52" t="e">
        <f>SUMIF(#REF!,CONCATENATE("b",'1-2～5'!A18),#REF!)</f>
        <v>#REF!</v>
      </c>
      <c r="BB18" s="52" t="e">
        <f>SUMIF(#REF!,CONCATENATE("b",'1-2～5'!A18),#REF!)</f>
        <v>#REF!</v>
      </c>
      <c r="BC18" s="52" t="e">
        <f t="shared" si="12"/>
        <v>#REF!</v>
      </c>
      <c r="BD18" s="52" t="e">
        <f>SUMIF(#REF!,CONCATENATE("b",'1-2～5'!A18),#REF!)</f>
        <v>#REF!</v>
      </c>
      <c r="BE18" s="71" t="e">
        <f>SUMIF(#REF!,CONCATENATE("b",'1-2～5'!A18),#REF!)</f>
        <v>#REF!</v>
      </c>
      <c r="BI18" s="68">
        <v>20</v>
      </c>
      <c r="BJ18" s="55" t="s">
        <v>33</v>
      </c>
      <c r="BK18" s="84"/>
      <c r="BL18" s="51" t="e">
        <f>COUNTIF(#REF!,CONCATENATE("a",'1-2～5'!A18))</f>
        <v>#REF!</v>
      </c>
      <c r="BM18" s="51" t="e">
        <f>SUMIF(#REF!,CONCATENATE("a",'1-2～5'!A18),#REF!)</f>
        <v>#REF!</v>
      </c>
      <c r="BN18" s="51" t="e">
        <f t="shared" si="13"/>
        <v>#REF!</v>
      </c>
      <c r="BO18" s="51" t="e">
        <f>SUMIF(#REF!,CONCATENATE("a",'1-2～5'!A18),#REF!)+SUMIF(#REF!,CONCATENATE("a",'1-2～5'!A18),#REF!)</f>
        <v>#REF!</v>
      </c>
      <c r="BP18" s="51" t="e">
        <f>SUMIF(#REF!,CONCATENATE("a",'1-2～5'!A18),#REF!)</f>
        <v>#REF!</v>
      </c>
      <c r="BQ18" s="51" t="e">
        <f>SUMIF(#REF!,CONCATENATE("a",'1-2～5'!A18),#REF!)</f>
        <v>#REF!</v>
      </c>
      <c r="BR18" s="51" t="e">
        <f>SUMIF(#REF!,CONCATENATE("a",'1-2～5'!A18),#REF!)</f>
        <v>#REF!</v>
      </c>
      <c r="BS18" s="51" t="e">
        <f>SUMIF(#REF!,CONCATENATE("a",'1-2～5'!A18),#REF!)</f>
        <v>#REF!</v>
      </c>
      <c r="BT18" s="51" t="e">
        <f>SUMIF(#REF!,CONCATENATE("a",'1-2～5'!A18),#REF!)</f>
        <v>#REF!</v>
      </c>
      <c r="BU18" s="51" t="e">
        <f t="shared" si="14"/>
        <v>#REF!</v>
      </c>
      <c r="BV18" s="51" t="e">
        <f>SUMIF(#REF!,CONCATENATE("a",'1-2～5'!A18),#REF!)</f>
        <v>#REF!</v>
      </c>
      <c r="BW18" s="67" t="e">
        <f>SUMIF(#REF!,CONCATENATE("a",'1-2～5'!A18),#REF!)</f>
        <v>#REF!</v>
      </c>
    </row>
    <row r="19" spans="1:75" s="92" customFormat="1" ht="24.75" customHeight="1">
      <c r="A19" s="68">
        <v>21</v>
      </c>
      <c r="B19" s="51" t="e">
        <f>COUNTIF(#REF!,CONCATENATE("d",'1-2～5'!A19))</f>
        <v>#REF!</v>
      </c>
      <c r="C19" s="51" t="e">
        <f>SUMIF(#REF!,CONCATENATE("d",'1-2～5'!A19),#REF!)+SUMIF(#REF!,CONCATENATE("d",'1-2～5'!A19),#REF!)</f>
        <v>#REF!</v>
      </c>
      <c r="D19" s="51" t="e">
        <f t="shared" si="4"/>
        <v>#REF!</v>
      </c>
      <c r="E19" s="51" t="e">
        <f>SUMIF(#REF!,CONCATENATE("d",'1-2～5'!A19),#REF!)+SUMIF(#REF!,CONCATENATE("d",'1-2～5'!A19),#REF!)</f>
        <v>#REF!</v>
      </c>
      <c r="F19" s="51" t="e">
        <f t="shared" si="5"/>
        <v>#REF!</v>
      </c>
      <c r="G19" s="51" t="e">
        <f>SUMIF(#REF!,CONCATENATE("d",'1-2～5'!A19),#REF!)</f>
        <v>#REF!</v>
      </c>
      <c r="H19" s="51" t="e">
        <f>SUMIF(#REF!,CONCATENATE("d",'1-2～5'!A19),#REF!)</f>
        <v>#REF!</v>
      </c>
      <c r="I19" s="51" t="e">
        <f>SUMIF(#REF!,CONCATENATE("d",'1-2～5'!A19),#REF!)</f>
        <v>#REF!</v>
      </c>
      <c r="J19" s="51" t="e">
        <f>SUMIF(#REF!,CONCATENATE("d",'1-2～5'!A19),#REF!)</f>
        <v>#REF!</v>
      </c>
      <c r="K19" s="51" t="e">
        <f>SUMIF(#REF!,CONCATENATE("d",'1-2～5'!A19),#REF!)</f>
        <v>#REF!</v>
      </c>
      <c r="L19" s="51" t="e">
        <f>SUMIF(#REF!,CONCATENATE("d",'1-2～5'!A19),#REF!)</f>
        <v>#REF!</v>
      </c>
      <c r="M19" s="51" t="e">
        <f t="shared" si="6"/>
        <v>#REF!</v>
      </c>
      <c r="N19" s="51" t="e">
        <f>SUMIF(#REF!,CONCATENATE("d",'1-2～5'!A19),#REF!)</f>
        <v>#REF!</v>
      </c>
      <c r="O19" s="51" t="e">
        <f>SUMIF(#REF!,CONCATENATE("d",'1-2～5'!A19),#REF!)</f>
        <v>#REF!</v>
      </c>
      <c r="P19" s="51" t="e">
        <f t="shared" si="7"/>
        <v>#REF!</v>
      </c>
      <c r="Q19" s="51" t="e">
        <f>SUMIF(#REF!,CONCATENATE("d",'1-2～5'!A19),#REF!)</f>
        <v>#REF!</v>
      </c>
      <c r="R19" s="51" t="e">
        <f>SUMIF(#REF!,CONCATENATE("d",'1-2～5'!A19),#REF!)</f>
        <v>#REF!</v>
      </c>
      <c r="S19" s="51" t="e">
        <f t="shared" si="8"/>
        <v>#REF!</v>
      </c>
      <c r="T19" s="51" t="e">
        <f>SUMIF(#REF!,CONCATENATE("d",'1-2～5'!A19),#REF!)</f>
        <v>#REF!</v>
      </c>
      <c r="U19" s="51" t="e">
        <f>SUMIF(#REF!,CONCATENATE("d",'1-2～5'!A19),#REF!)</f>
        <v>#REF!</v>
      </c>
      <c r="V19" s="52" t="e">
        <f>SUMIF(#REF!,CONCATENATE("d",'1-2～5'!A19),#REF!)</f>
        <v>#REF!</v>
      </c>
      <c r="W19" s="71" t="e">
        <f>SUMIF(#REF!,CONCATENATE("d",'1-2～5'!A19),#REF!)</f>
        <v>#REF!</v>
      </c>
      <c r="X19" s="68">
        <v>21</v>
      </c>
      <c r="Y19" s="55" t="s">
        <v>32</v>
      </c>
      <c r="Z19" s="84"/>
      <c r="AA19" s="52" t="e">
        <f>COUNTIF(#REF!,CONCATENATE("c",'1-2～5'!A19))</f>
        <v>#REF!</v>
      </c>
      <c r="AB19" s="52" t="e">
        <f>SUMIF(#REF!,CONCATENATE("c",'1-2～5'!A19),#REF!)</f>
        <v>#REF!</v>
      </c>
      <c r="AC19" s="52" t="e">
        <f t="shared" si="9"/>
        <v>#REF!</v>
      </c>
      <c r="AD19" s="52" t="e">
        <f>SUMIF(#REF!,CONCATENATE("c",'1-2～5'!A20),#REF!)+SUMIF(#REF!,CONCATENATE("c",'1-2～5'!A20),#REF!)</f>
        <v>#REF!</v>
      </c>
      <c r="AE19" s="52" t="e">
        <f>SUMIF(#REF!,CONCATENATE("c",'1-2～5'!A19),#REF!)</f>
        <v>#REF!</v>
      </c>
      <c r="AF19" s="52" t="e">
        <f>SUMIF(#REF!,CONCATENATE("c",'1-2～5'!A19),#REF!)</f>
        <v>#REF!</v>
      </c>
      <c r="AG19" s="52" t="e">
        <f>SUMIF(#REF!,CONCATENATE("c",'1-2～5'!A19),#REF!)</f>
        <v>#REF!</v>
      </c>
      <c r="AH19" s="52" t="e">
        <f>SUMIF(#REF!,CONCATENATE("c",'1-2～5'!A19),#REF!)</f>
        <v>#REF!</v>
      </c>
      <c r="AI19" s="52" t="e">
        <f>SUMIF(#REF!,CONCATENATE("c",'1-2～5'!A19),#REF!)</f>
        <v>#REF!</v>
      </c>
      <c r="AJ19" s="52" t="e">
        <f t="shared" si="10"/>
        <v>#REF!</v>
      </c>
      <c r="AK19" s="52" t="e">
        <f>SUMIF(#REF!,CONCATENATE("c",'1-2～5'!A19),#REF!)</f>
        <v>#REF!</v>
      </c>
      <c r="AL19" s="71" t="e">
        <f>SUMIF(#REF!,CONCATENATE("c",'1-2～5'!A19),#REF!)</f>
        <v>#REF!</v>
      </c>
      <c r="AQ19" s="68">
        <v>21</v>
      </c>
      <c r="AR19" s="55" t="s">
        <v>32</v>
      </c>
      <c r="AS19" s="84"/>
      <c r="AT19" s="52" t="e">
        <f>COUNTIF(#REF!,CONCATENATE("b",'1-2～5'!A19))</f>
        <v>#REF!</v>
      </c>
      <c r="AU19" s="52" t="e">
        <f>SUMIF(#REF!,CONCATENATE("b",'1-2～5'!A19),#REF!)</f>
        <v>#REF!</v>
      </c>
      <c r="AV19" s="52" t="e">
        <f t="shared" si="11"/>
        <v>#REF!</v>
      </c>
      <c r="AW19" s="52" t="e">
        <f>SUMIF(#REF!,CONCATENATE("b",'1-2～5'!A19),#REF!)+SUMIF(#REF!,CONCATENATE("b",'1-2～5'!A19),#REF!)</f>
        <v>#REF!</v>
      </c>
      <c r="AX19" s="52" t="e">
        <f>SUMIF(#REF!,CONCATENATE("b",'1-2～5'!A19),#REF!)</f>
        <v>#REF!</v>
      </c>
      <c r="AY19" s="52" t="e">
        <f>SUMIF(#REF!,CONCATENATE("b",'1-2～5'!A19),#REF!)</f>
        <v>#REF!</v>
      </c>
      <c r="AZ19" s="52" t="e">
        <f>SUMIF(#REF!,CONCATENATE("b",'1-2～5'!A19),#REF!)</f>
        <v>#REF!</v>
      </c>
      <c r="BA19" s="52" t="e">
        <f>SUMIF(#REF!,CONCATENATE("b",'1-2～5'!A19),#REF!)</f>
        <v>#REF!</v>
      </c>
      <c r="BB19" s="52" t="e">
        <f>SUMIF(#REF!,CONCATENATE("b",'1-2～5'!A19),#REF!)</f>
        <v>#REF!</v>
      </c>
      <c r="BC19" s="52" t="e">
        <f t="shared" si="12"/>
        <v>#REF!</v>
      </c>
      <c r="BD19" s="52" t="e">
        <f>SUMIF(#REF!,CONCATENATE("b",'1-2～5'!A19),#REF!)</f>
        <v>#REF!</v>
      </c>
      <c r="BE19" s="71" t="e">
        <f>SUMIF(#REF!,CONCATENATE("b",'1-2～5'!A19),#REF!)</f>
        <v>#REF!</v>
      </c>
      <c r="BI19" s="68">
        <v>21</v>
      </c>
      <c r="BJ19" s="55" t="s">
        <v>32</v>
      </c>
      <c r="BK19" s="84"/>
      <c r="BL19" s="51" t="e">
        <f>COUNTIF(#REF!,CONCATENATE("a",'1-2～5'!A19))</f>
        <v>#REF!</v>
      </c>
      <c r="BM19" s="51" t="e">
        <f>SUMIF(#REF!,CONCATENATE("a",'1-2～5'!A19),#REF!)</f>
        <v>#REF!</v>
      </c>
      <c r="BN19" s="51" t="e">
        <f t="shared" si="13"/>
        <v>#REF!</v>
      </c>
      <c r="BO19" s="51" t="e">
        <f>SUMIF(#REF!,CONCATENATE("a",'1-2～5'!A19),#REF!)+SUMIF(#REF!,CONCATENATE("a",'1-2～5'!A19),#REF!)</f>
        <v>#REF!</v>
      </c>
      <c r="BP19" s="51" t="e">
        <f>SUMIF(#REF!,CONCATENATE("a",'1-2～5'!A19),#REF!)</f>
        <v>#REF!</v>
      </c>
      <c r="BQ19" s="51" t="e">
        <f>SUMIF(#REF!,CONCATENATE("a",'1-2～5'!A19),#REF!)</f>
        <v>#REF!</v>
      </c>
      <c r="BR19" s="51" t="e">
        <f>SUMIF(#REF!,CONCATENATE("a",'1-2～5'!A19),#REF!)</f>
        <v>#REF!</v>
      </c>
      <c r="BS19" s="51" t="e">
        <f>SUMIF(#REF!,CONCATENATE("a",'1-2～5'!A19),#REF!)</f>
        <v>#REF!</v>
      </c>
      <c r="BT19" s="51" t="e">
        <f>SUMIF(#REF!,CONCATENATE("a",'1-2～5'!A19),#REF!)</f>
        <v>#REF!</v>
      </c>
      <c r="BU19" s="51" t="e">
        <f t="shared" si="14"/>
        <v>#REF!</v>
      </c>
      <c r="BV19" s="51" t="e">
        <f>SUMIF(#REF!,CONCATENATE("a",'1-2～5'!A19),#REF!)</f>
        <v>#REF!</v>
      </c>
      <c r="BW19" s="67" t="e">
        <f>SUMIF(#REF!,CONCATENATE("a",'1-2～5'!A19),#REF!)</f>
        <v>#REF!</v>
      </c>
    </row>
    <row r="20" spans="1:75" s="92" customFormat="1" ht="24.75" customHeight="1">
      <c r="A20" s="68">
        <v>22</v>
      </c>
      <c r="B20" s="51" t="e">
        <f>COUNTIF(#REF!,CONCATENATE("d",'1-2～5'!A20))</f>
        <v>#REF!</v>
      </c>
      <c r="C20" s="51" t="e">
        <f>SUMIF(#REF!,CONCATENATE("d",'1-2～5'!A20),#REF!)+SUMIF(#REF!,CONCATENATE("d",'1-2～5'!A20),#REF!)</f>
        <v>#REF!</v>
      </c>
      <c r="D20" s="51" t="e">
        <f t="shared" si="4"/>
        <v>#REF!</v>
      </c>
      <c r="E20" s="51" t="e">
        <f>SUMIF(#REF!,CONCATENATE("d",'1-2～5'!A20),#REF!)+SUMIF(#REF!,CONCATENATE("d",'1-2～5'!A20),#REF!)</f>
        <v>#REF!</v>
      </c>
      <c r="F20" s="51" t="e">
        <f t="shared" si="5"/>
        <v>#REF!</v>
      </c>
      <c r="G20" s="51" t="e">
        <f>SUMIF(#REF!,CONCATENATE("d",'1-2～5'!A20),#REF!)</f>
        <v>#REF!</v>
      </c>
      <c r="H20" s="51" t="e">
        <f>SUMIF(#REF!,CONCATENATE("d",'1-2～5'!A20),#REF!)</f>
        <v>#REF!</v>
      </c>
      <c r="I20" s="51" t="e">
        <f>SUMIF(#REF!,CONCATENATE("d",'1-2～5'!A20),#REF!)</f>
        <v>#REF!</v>
      </c>
      <c r="J20" s="51" t="e">
        <f>SUMIF(#REF!,CONCATENATE("d",'1-2～5'!A20),#REF!)</f>
        <v>#REF!</v>
      </c>
      <c r="K20" s="51" t="e">
        <f>SUMIF(#REF!,CONCATENATE("d",'1-2～5'!A20),#REF!)</f>
        <v>#REF!</v>
      </c>
      <c r="L20" s="51" t="e">
        <f>SUMIF(#REF!,CONCATENATE("d",'1-2～5'!A20),#REF!)</f>
        <v>#REF!</v>
      </c>
      <c r="M20" s="51" t="e">
        <f t="shared" si="6"/>
        <v>#REF!</v>
      </c>
      <c r="N20" s="51" t="e">
        <f>SUMIF(#REF!,CONCATENATE("d",'1-2～5'!A20),#REF!)</f>
        <v>#REF!</v>
      </c>
      <c r="O20" s="51" t="e">
        <f>SUMIF(#REF!,CONCATENATE("d",'1-2～5'!A20),#REF!)</f>
        <v>#REF!</v>
      </c>
      <c r="P20" s="51" t="e">
        <f t="shared" si="7"/>
        <v>#REF!</v>
      </c>
      <c r="Q20" s="51" t="e">
        <f>SUMIF(#REF!,CONCATENATE("d",'1-2～5'!A20),#REF!)</f>
        <v>#REF!</v>
      </c>
      <c r="R20" s="51" t="e">
        <f>SUMIF(#REF!,CONCATENATE("d",'1-2～5'!A20),#REF!)</f>
        <v>#REF!</v>
      </c>
      <c r="S20" s="51" t="e">
        <f t="shared" si="8"/>
        <v>#REF!</v>
      </c>
      <c r="T20" s="51" t="e">
        <f>SUMIF(#REF!,CONCATENATE("d",'1-2～5'!A20),#REF!)</f>
        <v>#REF!</v>
      </c>
      <c r="U20" s="51" t="e">
        <f>SUMIF(#REF!,CONCATENATE("d",'1-2～5'!A20),#REF!)</f>
        <v>#REF!</v>
      </c>
      <c r="V20" s="52" t="e">
        <f>SUMIF(#REF!,CONCATENATE("d",'1-2～5'!A20),#REF!)</f>
        <v>#REF!</v>
      </c>
      <c r="W20" s="71" t="e">
        <f>SUMIF(#REF!,CONCATENATE("d",'1-2～5'!A20),#REF!)</f>
        <v>#REF!</v>
      </c>
      <c r="X20" s="68">
        <v>22</v>
      </c>
      <c r="Y20" s="55" t="s">
        <v>31</v>
      </c>
      <c r="Z20" s="84"/>
      <c r="AA20" s="52" t="e">
        <f>COUNTIF(#REF!,CONCATENATE("c",'1-2～5'!A20))</f>
        <v>#REF!</v>
      </c>
      <c r="AB20" s="52" t="e">
        <f>SUMIF(#REF!,CONCATENATE("c",'1-2～5'!A20),#REF!)</f>
        <v>#REF!</v>
      </c>
      <c r="AC20" s="52" t="e">
        <f t="shared" si="9"/>
        <v>#REF!</v>
      </c>
      <c r="AD20" s="52" t="e">
        <f>SUMIF(#REF!,CONCATENATE("c",'1-2～5'!A21),#REF!)+SUMIF(#REF!,CONCATENATE("c",'1-2～5'!A21),#REF!)</f>
        <v>#REF!</v>
      </c>
      <c r="AE20" s="52" t="e">
        <f>SUMIF(#REF!,CONCATENATE("c",'1-2～5'!A20),#REF!)</f>
        <v>#REF!</v>
      </c>
      <c r="AF20" s="52" t="e">
        <f>SUMIF(#REF!,CONCATENATE("c",'1-2～5'!A20),#REF!)</f>
        <v>#REF!</v>
      </c>
      <c r="AG20" s="52" t="e">
        <f>SUMIF(#REF!,CONCATENATE("c",'1-2～5'!A20),#REF!)</f>
        <v>#REF!</v>
      </c>
      <c r="AH20" s="52" t="e">
        <f>SUMIF(#REF!,CONCATENATE("c",'1-2～5'!A20),#REF!)</f>
        <v>#REF!</v>
      </c>
      <c r="AI20" s="52" t="e">
        <f>SUMIF(#REF!,CONCATENATE("c",'1-2～5'!A20),#REF!)</f>
        <v>#REF!</v>
      </c>
      <c r="AJ20" s="52" t="e">
        <f t="shared" si="10"/>
        <v>#REF!</v>
      </c>
      <c r="AK20" s="52" t="e">
        <f>SUMIF(#REF!,CONCATENATE("c",'1-2～5'!A20),#REF!)</f>
        <v>#REF!</v>
      </c>
      <c r="AL20" s="71" t="e">
        <f>SUMIF(#REF!,CONCATENATE("c",'1-2～5'!A20),#REF!)</f>
        <v>#REF!</v>
      </c>
      <c r="AQ20" s="68">
        <v>22</v>
      </c>
      <c r="AR20" s="55" t="s">
        <v>31</v>
      </c>
      <c r="AS20" s="84"/>
      <c r="AT20" s="52" t="e">
        <f>COUNTIF(#REF!,CONCATENATE("b",'1-2～5'!A20))</f>
        <v>#REF!</v>
      </c>
      <c r="AU20" s="52" t="e">
        <f>SUMIF(#REF!,CONCATENATE("b",'1-2～5'!A20),#REF!)</f>
        <v>#REF!</v>
      </c>
      <c r="AV20" s="52" t="e">
        <f t="shared" si="11"/>
        <v>#REF!</v>
      </c>
      <c r="AW20" s="52" t="e">
        <f>SUMIF(#REF!,CONCATENATE("b",'1-2～5'!A20),#REF!)+SUMIF(#REF!,CONCATENATE("b",'1-2～5'!A20),#REF!)</f>
        <v>#REF!</v>
      </c>
      <c r="AX20" s="52" t="e">
        <f>SUMIF(#REF!,CONCATENATE("b",'1-2～5'!A20),#REF!)</f>
        <v>#REF!</v>
      </c>
      <c r="AY20" s="52" t="e">
        <f>SUMIF(#REF!,CONCATENATE("b",'1-2～5'!A20),#REF!)</f>
        <v>#REF!</v>
      </c>
      <c r="AZ20" s="52" t="e">
        <f>SUMIF(#REF!,CONCATENATE("b",'1-2～5'!A20),#REF!)</f>
        <v>#REF!</v>
      </c>
      <c r="BA20" s="52" t="e">
        <f>SUMIF(#REF!,CONCATENATE("b",'1-2～5'!A20),#REF!)</f>
        <v>#REF!</v>
      </c>
      <c r="BB20" s="52" t="e">
        <f>SUMIF(#REF!,CONCATENATE("b",'1-2～5'!A20),#REF!)</f>
        <v>#REF!</v>
      </c>
      <c r="BC20" s="52" t="e">
        <f t="shared" si="12"/>
        <v>#REF!</v>
      </c>
      <c r="BD20" s="52" t="e">
        <f>SUMIF(#REF!,CONCATENATE("b",'1-2～5'!A20),#REF!)</f>
        <v>#REF!</v>
      </c>
      <c r="BE20" s="71" t="e">
        <f>SUMIF(#REF!,CONCATENATE("b",'1-2～5'!A20),#REF!)</f>
        <v>#REF!</v>
      </c>
      <c r="BI20" s="68">
        <v>22</v>
      </c>
      <c r="BJ20" s="55" t="s">
        <v>31</v>
      </c>
      <c r="BK20" s="84"/>
      <c r="BL20" s="51" t="e">
        <f>COUNTIF(#REF!,CONCATENATE("a",'1-2～5'!A20))</f>
        <v>#REF!</v>
      </c>
      <c r="BM20" s="51" t="e">
        <f>SUMIF(#REF!,CONCATENATE("a",'1-2～5'!A20),#REF!)</f>
        <v>#REF!</v>
      </c>
      <c r="BN20" s="51" t="e">
        <f t="shared" si="13"/>
        <v>#REF!</v>
      </c>
      <c r="BO20" s="51" t="e">
        <f>SUMIF(#REF!,CONCATENATE("a",'1-2～5'!A20),#REF!)+SUMIF(#REF!,CONCATENATE("a",'1-2～5'!A20),#REF!)</f>
        <v>#REF!</v>
      </c>
      <c r="BP20" s="51" t="e">
        <f>SUMIF(#REF!,CONCATENATE("a",'1-2～5'!A20),#REF!)</f>
        <v>#REF!</v>
      </c>
      <c r="BQ20" s="51" t="e">
        <f>SUMIF(#REF!,CONCATENATE("a",'1-2～5'!A20),#REF!)</f>
        <v>#REF!</v>
      </c>
      <c r="BR20" s="51" t="e">
        <f>SUMIF(#REF!,CONCATENATE("a",'1-2～5'!A20),#REF!)</f>
        <v>#REF!</v>
      </c>
      <c r="BS20" s="51" t="e">
        <f>SUMIF(#REF!,CONCATENATE("a",'1-2～5'!A20),#REF!)</f>
        <v>#REF!</v>
      </c>
      <c r="BT20" s="51" t="e">
        <f>SUMIF(#REF!,CONCATENATE("a",'1-2～5'!A20),#REF!)</f>
        <v>#REF!</v>
      </c>
      <c r="BU20" s="51" t="e">
        <f t="shared" si="14"/>
        <v>#REF!</v>
      </c>
      <c r="BV20" s="51" t="e">
        <f>SUMIF(#REF!,CONCATENATE("a",'1-2～5'!A20),#REF!)</f>
        <v>#REF!</v>
      </c>
      <c r="BW20" s="67" t="e">
        <f>SUMIF(#REF!,CONCATENATE("a",'1-2～5'!A20),#REF!)</f>
        <v>#REF!</v>
      </c>
    </row>
    <row r="21" spans="1:75" s="92" customFormat="1" ht="24.75" customHeight="1">
      <c r="A21" s="68">
        <v>23</v>
      </c>
      <c r="B21" s="51" t="e">
        <f>COUNTIF(#REF!,CONCATENATE("d",'1-2～5'!A21))</f>
        <v>#REF!</v>
      </c>
      <c r="C21" s="51" t="e">
        <f>SUMIF(#REF!,CONCATENATE("d",'1-2～5'!A21),#REF!)+SUMIF(#REF!,CONCATENATE("d",'1-2～5'!A21),#REF!)</f>
        <v>#REF!</v>
      </c>
      <c r="D21" s="51" t="e">
        <f t="shared" si="4"/>
        <v>#REF!</v>
      </c>
      <c r="E21" s="51" t="e">
        <f>SUMIF(#REF!,CONCATENATE("d",'1-2～5'!A21),#REF!)+SUMIF(#REF!,CONCATENATE("d",'1-2～5'!A21),#REF!)</f>
        <v>#REF!</v>
      </c>
      <c r="F21" s="51" t="e">
        <f t="shared" si="5"/>
        <v>#REF!</v>
      </c>
      <c r="G21" s="51" t="e">
        <f>SUMIF(#REF!,CONCATENATE("d",'1-2～5'!A21),#REF!)</f>
        <v>#REF!</v>
      </c>
      <c r="H21" s="51" t="e">
        <f>SUMIF(#REF!,CONCATENATE("d",'1-2～5'!A21),#REF!)</f>
        <v>#REF!</v>
      </c>
      <c r="I21" s="51" t="e">
        <f>SUMIF(#REF!,CONCATENATE("d",'1-2～5'!A21),#REF!)</f>
        <v>#REF!</v>
      </c>
      <c r="J21" s="51" t="e">
        <f>SUMIF(#REF!,CONCATENATE("d",'1-2～5'!A21),#REF!)</f>
        <v>#REF!</v>
      </c>
      <c r="K21" s="51" t="e">
        <f>SUMIF(#REF!,CONCATENATE("d",'1-2～5'!A21),#REF!)</f>
        <v>#REF!</v>
      </c>
      <c r="L21" s="51" t="e">
        <f>SUMIF(#REF!,CONCATENATE("d",'1-2～5'!A21),#REF!)</f>
        <v>#REF!</v>
      </c>
      <c r="M21" s="51" t="e">
        <f t="shared" si="6"/>
        <v>#REF!</v>
      </c>
      <c r="N21" s="51" t="e">
        <f>SUMIF(#REF!,CONCATENATE("d",'1-2～5'!A21),#REF!)</f>
        <v>#REF!</v>
      </c>
      <c r="O21" s="51" t="e">
        <f>SUMIF(#REF!,CONCATENATE("d",'1-2～5'!A21),#REF!)</f>
        <v>#REF!</v>
      </c>
      <c r="P21" s="51" t="e">
        <f t="shared" si="7"/>
        <v>#REF!</v>
      </c>
      <c r="Q21" s="51" t="e">
        <f>SUMIF(#REF!,CONCATENATE("d",'1-2～5'!A21),#REF!)</f>
        <v>#REF!</v>
      </c>
      <c r="R21" s="51" t="e">
        <f>SUMIF(#REF!,CONCATENATE("d",'1-2～5'!A21),#REF!)</f>
        <v>#REF!</v>
      </c>
      <c r="S21" s="51" t="e">
        <f t="shared" si="8"/>
        <v>#REF!</v>
      </c>
      <c r="T21" s="51" t="e">
        <f>SUMIF(#REF!,CONCATENATE("d",'1-2～5'!A21),#REF!)</f>
        <v>#REF!</v>
      </c>
      <c r="U21" s="51" t="e">
        <f>SUMIF(#REF!,CONCATENATE("d",'1-2～5'!A21),#REF!)</f>
        <v>#REF!</v>
      </c>
      <c r="V21" s="52" t="e">
        <f>SUMIF(#REF!,CONCATENATE("d",'1-2～5'!A21),#REF!)</f>
        <v>#REF!</v>
      </c>
      <c r="W21" s="71" t="e">
        <f>SUMIF(#REF!,CONCATENATE("d",'1-2～5'!A21),#REF!)</f>
        <v>#REF!</v>
      </c>
      <c r="X21" s="68">
        <v>23</v>
      </c>
      <c r="Y21" s="55" t="s">
        <v>30</v>
      </c>
      <c r="Z21" s="84"/>
      <c r="AA21" s="52" t="e">
        <f>COUNTIF(#REF!,CONCATENATE("c",'1-2～5'!A21))</f>
        <v>#REF!</v>
      </c>
      <c r="AB21" s="52" t="e">
        <f>SUMIF(#REF!,CONCATENATE("c",'1-2～5'!A21),#REF!)</f>
        <v>#REF!</v>
      </c>
      <c r="AC21" s="52" t="e">
        <f t="shared" si="9"/>
        <v>#REF!</v>
      </c>
      <c r="AD21" s="52" t="e">
        <f>SUMIF(#REF!,CONCATENATE("c",'1-2～5'!A22),#REF!)+SUMIF(#REF!,CONCATENATE("c",'1-2～5'!A22),#REF!)</f>
        <v>#REF!</v>
      </c>
      <c r="AE21" s="52" t="e">
        <f>SUMIF(#REF!,CONCATENATE("c",'1-2～5'!A21),#REF!)</f>
        <v>#REF!</v>
      </c>
      <c r="AF21" s="52" t="e">
        <f>SUMIF(#REF!,CONCATENATE("c",'1-2～5'!A21),#REF!)</f>
        <v>#REF!</v>
      </c>
      <c r="AG21" s="52" t="e">
        <f>SUMIF(#REF!,CONCATENATE("c",'1-2～5'!A21),#REF!)</f>
        <v>#REF!</v>
      </c>
      <c r="AH21" s="52" t="e">
        <f>SUMIF(#REF!,CONCATENATE("c",'1-2～5'!A21),#REF!)</f>
        <v>#REF!</v>
      </c>
      <c r="AI21" s="52" t="e">
        <f>SUMIF(#REF!,CONCATENATE("c",'1-2～5'!A21),#REF!)</f>
        <v>#REF!</v>
      </c>
      <c r="AJ21" s="52" t="e">
        <f t="shared" si="10"/>
        <v>#REF!</v>
      </c>
      <c r="AK21" s="52" t="e">
        <f>SUMIF(#REF!,CONCATENATE("c",'1-2～5'!A21),#REF!)</f>
        <v>#REF!</v>
      </c>
      <c r="AL21" s="71" t="e">
        <f>SUMIF(#REF!,CONCATENATE("c",'1-2～5'!A21),#REF!)</f>
        <v>#REF!</v>
      </c>
      <c r="AQ21" s="68">
        <v>23</v>
      </c>
      <c r="AR21" s="55" t="s">
        <v>30</v>
      </c>
      <c r="AS21" s="84"/>
      <c r="AT21" s="52" t="e">
        <f>COUNTIF(#REF!,CONCATENATE("b",'1-2～5'!A21))</f>
        <v>#REF!</v>
      </c>
      <c r="AU21" s="52" t="e">
        <f>SUMIF(#REF!,CONCATENATE("b",'1-2～5'!A21),#REF!)</f>
        <v>#REF!</v>
      </c>
      <c r="AV21" s="52" t="e">
        <f t="shared" si="11"/>
        <v>#REF!</v>
      </c>
      <c r="AW21" s="52" t="e">
        <f>SUMIF(#REF!,CONCATENATE("b",'1-2～5'!A21),#REF!)+SUMIF(#REF!,CONCATENATE("b",'1-2～5'!A21),#REF!)</f>
        <v>#REF!</v>
      </c>
      <c r="AX21" s="52" t="e">
        <f>SUMIF(#REF!,CONCATENATE("b",'1-2～5'!A21),#REF!)</f>
        <v>#REF!</v>
      </c>
      <c r="AY21" s="52" t="e">
        <f>SUMIF(#REF!,CONCATENATE("b",'1-2～5'!A21),#REF!)</f>
        <v>#REF!</v>
      </c>
      <c r="AZ21" s="52" t="e">
        <f>SUMIF(#REF!,CONCATENATE("b",'1-2～5'!A21),#REF!)</f>
        <v>#REF!</v>
      </c>
      <c r="BA21" s="52" t="e">
        <f>SUMIF(#REF!,CONCATENATE("b",'1-2～5'!A21),#REF!)</f>
        <v>#REF!</v>
      </c>
      <c r="BB21" s="52" t="e">
        <f>SUMIF(#REF!,CONCATENATE("b",'1-2～5'!A21),#REF!)</f>
        <v>#REF!</v>
      </c>
      <c r="BC21" s="52" t="e">
        <f t="shared" si="12"/>
        <v>#REF!</v>
      </c>
      <c r="BD21" s="52" t="e">
        <f>SUMIF(#REF!,CONCATENATE("b",'1-2～5'!A21),#REF!)</f>
        <v>#REF!</v>
      </c>
      <c r="BE21" s="71" t="e">
        <f>SUMIF(#REF!,CONCATENATE("b",'1-2～5'!A21),#REF!)</f>
        <v>#REF!</v>
      </c>
      <c r="BI21" s="68">
        <v>23</v>
      </c>
      <c r="BJ21" s="55" t="s">
        <v>30</v>
      </c>
      <c r="BK21" s="84"/>
      <c r="BL21" s="51" t="e">
        <f>COUNTIF(#REF!,CONCATENATE("a",'1-2～5'!A21))</f>
        <v>#REF!</v>
      </c>
      <c r="BM21" s="51" t="e">
        <f>SUMIF(#REF!,CONCATENATE("a",'1-2～5'!A21),#REF!)</f>
        <v>#REF!</v>
      </c>
      <c r="BN21" s="51" t="e">
        <f t="shared" si="13"/>
        <v>#REF!</v>
      </c>
      <c r="BO21" s="51" t="e">
        <f>SUMIF(#REF!,CONCATENATE("a",'1-2～5'!A21),#REF!)+SUMIF(#REF!,CONCATENATE("a",'1-2～5'!A21),#REF!)</f>
        <v>#REF!</v>
      </c>
      <c r="BP21" s="51" t="e">
        <f>SUMIF(#REF!,CONCATENATE("a",'1-2～5'!A21),#REF!)</f>
        <v>#REF!</v>
      </c>
      <c r="BQ21" s="51" t="e">
        <f>SUMIF(#REF!,CONCATENATE("a",'1-2～5'!A21),#REF!)</f>
        <v>#REF!</v>
      </c>
      <c r="BR21" s="51" t="e">
        <f>SUMIF(#REF!,CONCATENATE("a",'1-2～5'!A21),#REF!)</f>
        <v>#REF!</v>
      </c>
      <c r="BS21" s="51" t="e">
        <f>SUMIF(#REF!,CONCATENATE("a",'1-2～5'!A21),#REF!)</f>
        <v>#REF!</v>
      </c>
      <c r="BT21" s="51" t="e">
        <f>SUMIF(#REF!,CONCATENATE("a",'1-2～5'!A21),#REF!)</f>
        <v>#REF!</v>
      </c>
      <c r="BU21" s="51" t="e">
        <f t="shared" si="14"/>
        <v>#REF!</v>
      </c>
      <c r="BV21" s="51" t="e">
        <f>SUMIF(#REF!,CONCATENATE("a",'1-2～5'!A21),#REF!)</f>
        <v>#REF!</v>
      </c>
      <c r="BW21" s="67" t="e">
        <f>SUMIF(#REF!,CONCATENATE("a",'1-2～5'!A21),#REF!)</f>
        <v>#REF!</v>
      </c>
    </row>
    <row r="22" spans="1:75" s="92" customFormat="1" ht="24.75" customHeight="1">
      <c r="A22" s="68">
        <v>24</v>
      </c>
      <c r="B22" s="51" t="e">
        <f>COUNTIF(#REF!,CONCATENATE("d",'1-2～5'!A22))</f>
        <v>#REF!</v>
      </c>
      <c r="C22" s="51" t="e">
        <f>SUMIF(#REF!,CONCATENATE("d",'1-2～5'!A22),#REF!)+SUMIF(#REF!,CONCATENATE("d",'1-2～5'!A22),#REF!)</f>
        <v>#REF!</v>
      </c>
      <c r="D22" s="51" t="e">
        <f t="shared" si="4"/>
        <v>#REF!</v>
      </c>
      <c r="E22" s="51" t="e">
        <f>SUMIF(#REF!,CONCATENATE("d",'1-2～5'!A22),#REF!)+SUMIF(#REF!,CONCATENATE("d",'1-2～5'!A22),#REF!)</f>
        <v>#REF!</v>
      </c>
      <c r="F22" s="51" t="e">
        <f t="shared" si="5"/>
        <v>#REF!</v>
      </c>
      <c r="G22" s="51" t="e">
        <f>SUMIF(#REF!,CONCATENATE("d",'1-2～5'!A22),#REF!)</f>
        <v>#REF!</v>
      </c>
      <c r="H22" s="51" t="e">
        <f>SUMIF(#REF!,CONCATENATE("d",'1-2～5'!A22),#REF!)</f>
        <v>#REF!</v>
      </c>
      <c r="I22" s="51" t="e">
        <f>SUMIF(#REF!,CONCATENATE("d",'1-2～5'!A22),#REF!)</f>
        <v>#REF!</v>
      </c>
      <c r="J22" s="51" t="e">
        <f>SUMIF(#REF!,CONCATENATE("d",'1-2～5'!A22),#REF!)</f>
        <v>#REF!</v>
      </c>
      <c r="K22" s="51" t="e">
        <f>SUMIF(#REF!,CONCATENATE("d",'1-2～5'!A22),#REF!)</f>
        <v>#REF!</v>
      </c>
      <c r="L22" s="51" t="e">
        <f>SUMIF(#REF!,CONCATENATE("d",'1-2～5'!A22),#REF!)</f>
        <v>#REF!</v>
      </c>
      <c r="M22" s="51" t="e">
        <f t="shared" si="6"/>
        <v>#REF!</v>
      </c>
      <c r="N22" s="51" t="e">
        <f>SUMIF(#REF!,CONCATENATE("d",'1-2～5'!A22),#REF!)</f>
        <v>#REF!</v>
      </c>
      <c r="O22" s="51" t="e">
        <f>SUMIF(#REF!,CONCATENATE("d",'1-2～5'!A22),#REF!)</f>
        <v>#REF!</v>
      </c>
      <c r="P22" s="51" t="e">
        <f t="shared" si="7"/>
        <v>#REF!</v>
      </c>
      <c r="Q22" s="51" t="e">
        <f>SUMIF(#REF!,CONCATENATE("d",'1-2～5'!A22),#REF!)</f>
        <v>#REF!</v>
      </c>
      <c r="R22" s="51" t="e">
        <f>SUMIF(#REF!,CONCATENATE("d",'1-2～5'!A22),#REF!)</f>
        <v>#REF!</v>
      </c>
      <c r="S22" s="51" t="e">
        <f t="shared" si="8"/>
        <v>#REF!</v>
      </c>
      <c r="T22" s="51" t="e">
        <f>SUMIF(#REF!,CONCATENATE("d",'1-2～5'!A22),#REF!)</f>
        <v>#REF!</v>
      </c>
      <c r="U22" s="51" t="e">
        <f>SUMIF(#REF!,CONCATENATE("d",'1-2～5'!A22),#REF!)</f>
        <v>#REF!</v>
      </c>
      <c r="V22" s="52" t="e">
        <f>SUMIF(#REF!,CONCATENATE("d",'1-2～5'!A22),#REF!)</f>
        <v>#REF!</v>
      </c>
      <c r="W22" s="71" t="e">
        <f>SUMIF(#REF!,CONCATENATE("d",'1-2～5'!A22),#REF!)</f>
        <v>#REF!</v>
      </c>
      <c r="X22" s="68">
        <v>24</v>
      </c>
      <c r="Y22" s="55" t="s">
        <v>29</v>
      </c>
      <c r="Z22" s="84"/>
      <c r="AA22" s="52" t="e">
        <f>COUNTIF(#REF!,CONCATENATE("c",'1-2～5'!A22))</f>
        <v>#REF!</v>
      </c>
      <c r="AB22" s="52" t="e">
        <f>SUMIF(#REF!,CONCATENATE("c",'1-2～5'!A22),#REF!)</f>
        <v>#REF!</v>
      </c>
      <c r="AC22" s="52" t="e">
        <f t="shared" si="9"/>
        <v>#REF!</v>
      </c>
      <c r="AD22" s="52" t="e">
        <f>SUMIF(#REF!,CONCATENATE("c",'1-2～5'!A23),#REF!)+SUMIF(#REF!,CONCATENATE("c",'1-2～5'!A23),#REF!)</f>
        <v>#REF!</v>
      </c>
      <c r="AE22" s="52" t="e">
        <f>SUMIF(#REF!,CONCATENATE("c",'1-2～5'!A22),#REF!)</f>
        <v>#REF!</v>
      </c>
      <c r="AF22" s="52" t="e">
        <f>SUMIF(#REF!,CONCATENATE("c",'1-2～5'!A22),#REF!)</f>
        <v>#REF!</v>
      </c>
      <c r="AG22" s="52" t="e">
        <f>SUMIF(#REF!,CONCATENATE("c",'1-2～5'!A22),#REF!)</f>
        <v>#REF!</v>
      </c>
      <c r="AH22" s="52" t="e">
        <f>SUMIF(#REF!,CONCATENATE("c",'1-2～5'!A22),#REF!)</f>
        <v>#REF!</v>
      </c>
      <c r="AI22" s="52" t="e">
        <f>SUMIF(#REF!,CONCATENATE("c",'1-2～5'!A22),#REF!)</f>
        <v>#REF!</v>
      </c>
      <c r="AJ22" s="52" t="e">
        <f t="shared" si="10"/>
        <v>#REF!</v>
      </c>
      <c r="AK22" s="52" t="e">
        <f>SUMIF(#REF!,CONCATENATE("c",'1-2～5'!A22),#REF!)</f>
        <v>#REF!</v>
      </c>
      <c r="AL22" s="71" t="e">
        <f>SUMIF(#REF!,CONCATENATE("c",'1-2～5'!A22),#REF!)</f>
        <v>#REF!</v>
      </c>
      <c r="AQ22" s="68">
        <v>24</v>
      </c>
      <c r="AR22" s="55" t="s">
        <v>29</v>
      </c>
      <c r="AS22" s="84"/>
      <c r="AT22" s="52" t="e">
        <f>COUNTIF(#REF!,CONCATENATE("b",'1-2～5'!A22))</f>
        <v>#REF!</v>
      </c>
      <c r="AU22" s="52" t="e">
        <f>SUMIF(#REF!,CONCATENATE("b",'1-2～5'!A22),#REF!)</f>
        <v>#REF!</v>
      </c>
      <c r="AV22" s="52" t="e">
        <f t="shared" si="11"/>
        <v>#REF!</v>
      </c>
      <c r="AW22" s="52" t="e">
        <f>SUMIF(#REF!,CONCATENATE("b",'1-2～5'!A22),#REF!)+SUMIF(#REF!,CONCATENATE("b",'1-2～5'!A22),#REF!)</f>
        <v>#REF!</v>
      </c>
      <c r="AX22" s="52" t="e">
        <f>SUMIF(#REF!,CONCATENATE("b",'1-2～5'!A22),#REF!)</f>
        <v>#REF!</v>
      </c>
      <c r="AY22" s="52" t="e">
        <f>SUMIF(#REF!,CONCATENATE("b",'1-2～5'!A22),#REF!)</f>
        <v>#REF!</v>
      </c>
      <c r="AZ22" s="52" t="e">
        <f>SUMIF(#REF!,CONCATENATE("b",'1-2～5'!A22),#REF!)</f>
        <v>#REF!</v>
      </c>
      <c r="BA22" s="52" t="e">
        <f>SUMIF(#REF!,CONCATENATE("b",'1-2～5'!A22),#REF!)</f>
        <v>#REF!</v>
      </c>
      <c r="BB22" s="52" t="e">
        <f>SUMIF(#REF!,CONCATENATE("b",'1-2～5'!A22),#REF!)</f>
        <v>#REF!</v>
      </c>
      <c r="BC22" s="52" t="e">
        <f t="shared" si="12"/>
        <v>#REF!</v>
      </c>
      <c r="BD22" s="52" t="e">
        <f>SUMIF(#REF!,CONCATENATE("b",'1-2～5'!A22),#REF!)</f>
        <v>#REF!</v>
      </c>
      <c r="BE22" s="71" t="e">
        <f>SUMIF(#REF!,CONCATENATE("b",'1-2～5'!A22),#REF!)</f>
        <v>#REF!</v>
      </c>
      <c r="BI22" s="68">
        <v>24</v>
      </c>
      <c r="BJ22" s="55" t="s">
        <v>29</v>
      </c>
      <c r="BK22" s="84"/>
      <c r="BL22" s="51" t="e">
        <f>COUNTIF(#REF!,CONCATENATE("a",'1-2～5'!A22))</f>
        <v>#REF!</v>
      </c>
      <c r="BM22" s="51" t="e">
        <f>SUMIF(#REF!,CONCATENATE("a",'1-2～5'!A22),#REF!)</f>
        <v>#REF!</v>
      </c>
      <c r="BN22" s="51" t="e">
        <f t="shared" si="13"/>
        <v>#REF!</v>
      </c>
      <c r="BO22" s="51" t="e">
        <f>SUMIF(#REF!,CONCATENATE("a",'1-2～5'!A22),#REF!)+SUMIF(#REF!,CONCATENATE("a",'1-2～5'!A22),#REF!)</f>
        <v>#REF!</v>
      </c>
      <c r="BP22" s="51" t="e">
        <f>SUMIF(#REF!,CONCATENATE("a",'1-2～5'!A22),#REF!)</f>
        <v>#REF!</v>
      </c>
      <c r="BQ22" s="51" t="e">
        <f>SUMIF(#REF!,CONCATENATE("a",'1-2～5'!A22),#REF!)</f>
        <v>#REF!</v>
      </c>
      <c r="BR22" s="51" t="e">
        <f>SUMIF(#REF!,CONCATENATE("a",'1-2～5'!A22),#REF!)</f>
        <v>#REF!</v>
      </c>
      <c r="BS22" s="51" t="e">
        <f>SUMIF(#REF!,CONCATENATE("a",'1-2～5'!A22),#REF!)</f>
        <v>#REF!</v>
      </c>
      <c r="BT22" s="51" t="e">
        <f>SUMIF(#REF!,CONCATENATE("a",'1-2～5'!A22),#REF!)</f>
        <v>#REF!</v>
      </c>
      <c r="BU22" s="51" t="e">
        <f t="shared" si="14"/>
        <v>#REF!</v>
      </c>
      <c r="BV22" s="51" t="e">
        <f>SUMIF(#REF!,CONCATENATE("a",'1-2～5'!A22),#REF!)</f>
        <v>#REF!</v>
      </c>
      <c r="BW22" s="67" t="e">
        <f>SUMIF(#REF!,CONCATENATE("a",'1-2～5'!A22),#REF!)</f>
        <v>#REF!</v>
      </c>
    </row>
    <row r="23" spans="1:75" s="92" customFormat="1" ht="24.75" customHeight="1">
      <c r="A23" s="68">
        <v>25</v>
      </c>
      <c r="B23" s="51" t="e">
        <f>COUNTIF(#REF!,CONCATENATE("d",'1-2～5'!A23))</f>
        <v>#REF!</v>
      </c>
      <c r="C23" s="51" t="e">
        <f>SUMIF(#REF!,CONCATENATE("d",'1-2～5'!A23),#REF!)+SUMIF(#REF!,CONCATENATE("d",'1-2～5'!A23),#REF!)</f>
        <v>#REF!</v>
      </c>
      <c r="D23" s="51" t="e">
        <f t="shared" si="4"/>
        <v>#REF!</v>
      </c>
      <c r="E23" s="51" t="e">
        <f>SUMIF(#REF!,CONCATENATE("d",'1-2～5'!A23),#REF!)+SUMIF(#REF!,CONCATENATE("d",'1-2～5'!A23),#REF!)</f>
        <v>#REF!</v>
      </c>
      <c r="F23" s="51" t="e">
        <f t="shared" si="5"/>
        <v>#REF!</v>
      </c>
      <c r="G23" s="51" t="e">
        <f>SUMIF(#REF!,CONCATENATE("d",'1-2～5'!A23),#REF!)</f>
        <v>#REF!</v>
      </c>
      <c r="H23" s="51" t="e">
        <f>SUMIF(#REF!,CONCATENATE("d",'1-2～5'!A23),#REF!)</f>
        <v>#REF!</v>
      </c>
      <c r="I23" s="51" t="e">
        <f>SUMIF(#REF!,CONCATENATE("d",'1-2～5'!A23),#REF!)</f>
        <v>#REF!</v>
      </c>
      <c r="J23" s="51" t="e">
        <f>SUMIF(#REF!,CONCATENATE("d",'1-2～5'!A23),#REF!)</f>
        <v>#REF!</v>
      </c>
      <c r="K23" s="51" t="e">
        <f>SUMIF(#REF!,CONCATENATE("d",'1-2～5'!A23),#REF!)</f>
        <v>#REF!</v>
      </c>
      <c r="L23" s="51" t="e">
        <f>SUMIF(#REF!,CONCATENATE("d",'1-2～5'!A23),#REF!)</f>
        <v>#REF!</v>
      </c>
      <c r="M23" s="51" t="e">
        <f t="shared" si="6"/>
        <v>#REF!</v>
      </c>
      <c r="N23" s="51" t="e">
        <f>SUMIF(#REF!,CONCATENATE("d",'1-2～5'!A23),#REF!)</f>
        <v>#REF!</v>
      </c>
      <c r="O23" s="51" t="e">
        <f>SUMIF(#REF!,CONCATENATE("d",'1-2～5'!A23),#REF!)</f>
        <v>#REF!</v>
      </c>
      <c r="P23" s="51" t="e">
        <f t="shared" si="7"/>
        <v>#REF!</v>
      </c>
      <c r="Q23" s="51" t="e">
        <f>SUMIF(#REF!,CONCATENATE("d",'1-2～5'!A23),#REF!)</f>
        <v>#REF!</v>
      </c>
      <c r="R23" s="51" t="e">
        <f>SUMIF(#REF!,CONCATENATE("d",'1-2～5'!A23),#REF!)</f>
        <v>#REF!</v>
      </c>
      <c r="S23" s="51" t="e">
        <f t="shared" si="8"/>
        <v>#REF!</v>
      </c>
      <c r="T23" s="51" t="e">
        <f>SUMIF(#REF!,CONCATENATE("d",'1-2～5'!A23),#REF!)</f>
        <v>#REF!</v>
      </c>
      <c r="U23" s="51" t="e">
        <f>SUMIF(#REF!,CONCATENATE("d",'1-2～5'!A23),#REF!)</f>
        <v>#REF!</v>
      </c>
      <c r="V23" s="52" t="e">
        <f>SUMIF(#REF!,CONCATENATE("d",'1-2～5'!A23),#REF!)</f>
        <v>#REF!</v>
      </c>
      <c r="W23" s="71" t="e">
        <f>SUMIF(#REF!,CONCATENATE("d",'1-2～5'!A23),#REF!)</f>
        <v>#REF!</v>
      </c>
      <c r="X23" s="68">
        <v>25</v>
      </c>
      <c r="Y23" s="55" t="s">
        <v>28</v>
      </c>
      <c r="Z23" s="84"/>
      <c r="AA23" s="52" t="e">
        <f>COUNTIF(#REF!,CONCATENATE("c",'1-2～5'!A23))</f>
        <v>#REF!</v>
      </c>
      <c r="AB23" s="52" t="e">
        <f>SUMIF(#REF!,CONCATENATE("c",'1-2～5'!A23),#REF!)</f>
        <v>#REF!</v>
      </c>
      <c r="AC23" s="52" t="e">
        <f t="shared" si="9"/>
        <v>#REF!</v>
      </c>
      <c r="AD23" s="52" t="e">
        <f>SUMIF(#REF!,CONCATENATE("c",'1-2～5'!A24),#REF!)+SUMIF(#REF!,CONCATENATE("c",'1-2～5'!A24),#REF!)</f>
        <v>#REF!</v>
      </c>
      <c r="AE23" s="52" t="e">
        <f>SUMIF(#REF!,CONCATENATE("c",'1-2～5'!A23),#REF!)</f>
        <v>#REF!</v>
      </c>
      <c r="AF23" s="52" t="e">
        <f>SUMIF(#REF!,CONCATENATE("c",'1-2～5'!A23),#REF!)</f>
        <v>#REF!</v>
      </c>
      <c r="AG23" s="52" t="e">
        <f>SUMIF(#REF!,CONCATENATE("c",'1-2～5'!A23),#REF!)</f>
        <v>#REF!</v>
      </c>
      <c r="AH23" s="52" t="e">
        <f>SUMIF(#REF!,CONCATENATE("c",'1-2～5'!A23),#REF!)</f>
        <v>#REF!</v>
      </c>
      <c r="AI23" s="52" t="e">
        <f>SUMIF(#REF!,CONCATENATE("c",'1-2～5'!A23),#REF!)</f>
        <v>#REF!</v>
      </c>
      <c r="AJ23" s="52" t="e">
        <f t="shared" si="10"/>
        <v>#REF!</v>
      </c>
      <c r="AK23" s="52" t="e">
        <f>SUMIF(#REF!,CONCATENATE("c",'1-2～5'!A23),#REF!)</f>
        <v>#REF!</v>
      </c>
      <c r="AL23" s="71" t="e">
        <f>SUMIF(#REF!,CONCATENATE("c",'1-2～5'!A23),#REF!)</f>
        <v>#REF!</v>
      </c>
      <c r="AQ23" s="68">
        <v>25</v>
      </c>
      <c r="AR23" s="55" t="s">
        <v>28</v>
      </c>
      <c r="AS23" s="84"/>
      <c r="AT23" s="52" t="e">
        <f>COUNTIF(#REF!,CONCATENATE("b",'1-2～5'!A23))</f>
        <v>#REF!</v>
      </c>
      <c r="AU23" s="52" t="e">
        <f>SUMIF(#REF!,CONCATENATE("b",'1-2～5'!A23),#REF!)</f>
        <v>#REF!</v>
      </c>
      <c r="AV23" s="52" t="e">
        <f t="shared" si="11"/>
        <v>#REF!</v>
      </c>
      <c r="AW23" s="52" t="e">
        <f>SUMIF(#REF!,CONCATENATE("b",'1-2～5'!A23),#REF!)+SUMIF(#REF!,CONCATENATE("b",'1-2～5'!A23),#REF!)</f>
        <v>#REF!</v>
      </c>
      <c r="AX23" s="52" t="e">
        <f>SUMIF(#REF!,CONCATENATE("b",'1-2～5'!A23),#REF!)</f>
        <v>#REF!</v>
      </c>
      <c r="AY23" s="52" t="e">
        <f>SUMIF(#REF!,CONCATENATE("b",'1-2～5'!A23),#REF!)</f>
        <v>#REF!</v>
      </c>
      <c r="AZ23" s="52" t="e">
        <f>SUMIF(#REF!,CONCATENATE("b",'1-2～5'!A23),#REF!)</f>
        <v>#REF!</v>
      </c>
      <c r="BA23" s="52" t="e">
        <f>SUMIF(#REF!,CONCATENATE("b",'1-2～5'!A23),#REF!)</f>
        <v>#REF!</v>
      </c>
      <c r="BB23" s="52" t="e">
        <f>SUMIF(#REF!,CONCATENATE("b",'1-2～5'!A23),#REF!)</f>
        <v>#REF!</v>
      </c>
      <c r="BC23" s="52" t="e">
        <f t="shared" si="12"/>
        <v>#REF!</v>
      </c>
      <c r="BD23" s="52" t="e">
        <f>SUMIF(#REF!,CONCATENATE("b",'1-2～5'!A23),#REF!)</f>
        <v>#REF!</v>
      </c>
      <c r="BE23" s="71" t="e">
        <f>SUMIF(#REF!,CONCATENATE("b",'1-2～5'!A23),#REF!)</f>
        <v>#REF!</v>
      </c>
      <c r="BI23" s="68">
        <v>25</v>
      </c>
      <c r="BJ23" s="55" t="s">
        <v>28</v>
      </c>
      <c r="BK23" s="84"/>
      <c r="BL23" s="51" t="e">
        <f>COUNTIF(#REF!,CONCATENATE("a",'1-2～5'!A23))</f>
        <v>#REF!</v>
      </c>
      <c r="BM23" s="51" t="e">
        <f>SUMIF(#REF!,CONCATENATE("a",'1-2～5'!A23),#REF!)</f>
        <v>#REF!</v>
      </c>
      <c r="BN23" s="51" t="e">
        <f t="shared" si="13"/>
        <v>#REF!</v>
      </c>
      <c r="BO23" s="51" t="e">
        <f>SUMIF(#REF!,CONCATENATE("a",'1-2～5'!A23),#REF!)+SUMIF(#REF!,CONCATENATE("a",'1-2～5'!A23),#REF!)</f>
        <v>#REF!</v>
      </c>
      <c r="BP23" s="51" t="e">
        <f>SUMIF(#REF!,CONCATENATE("a",'1-2～5'!A23),#REF!)</f>
        <v>#REF!</v>
      </c>
      <c r="BQ23" s="51" t="e">
        <f>SUMIF(#REF!,CONCATENATE("a",'1-2～5'!A23),#REF!)</f>
        <v>#REF!</v>
      </c>
      <c r="BR23" s="51" t="e">
        <f>SUMIF(#REF!,CONCATENATE("a",'1-2～5'!A23),#REF!)</f>
        <v>#REF!</v>
      </c>
      <c r="BS23" s="51" t="e">
        <f>SUMIF(#REF!,CONCATENATE("a",'1-2～5'!A23),#REF!)</f>
        <v>#REF!</v>
      </c>
      <c r="BT23" s="51" t="e">
        <f>SUMIF(#REF!,CONCATENATE("a",'1-2～5'!A23),#REF!)</f>
        <v>#REF!</v>
      </c>
      <c r="BU23" s="51" t="e">
        <f t="shared" si="14"/>
        <v>#REF!</v>
      </c>
      <c r="BV23" s="51" t="e">
        <f>SUMIF(#REF!,CONCATENATE("a",'1-2～5'!A23),#REF!)</f>
        <v>#REF!</v>
      </c>
      <c r="BW23" s="67" t="e">
        <f>SUMIF(#REF!,CONCATENATE("a",'1-2～5'!A23),#REF!)</f>
        <v>#REF!</v>
      </c>
    </row>
    <row r="24" spans="1:75" s="92" customFormat="1" ht="24.75" customHeight="1">
      <c r="A24" s="68">
        <v>26</v>
      </c>
      <c r="B24" s="51" t="e">
        <f>COUNTIF(#REF!,CONCATENATE("d",'1-2～5'!A24))</f>
        <v>#REF!</v>
      </c>
      <c r="C24" s="51" t="e">
        <f>SUMIF(#REF!,CONCATENATE("d",'1-2～5'!A24),#REF!)+SUMIF(#REF!,CONCATENATE("d",'1-2～5'!A24),#REF!)</f>
        <v>#REF!</v>
      </c>
      <c r="D24" s="51" t="e">
        <f t="shared" si="4"/>
        <v>#REF!</v>
      </c>
      <c r="E24" s="51" t="e">
        <f>SUMIF(#REF!,CONCATENATE("d",'1-2～5'!A24),#REF!)+SUMIF(#REF!,CONCATENATE("d",'1-2～5'!A24),#REF!)</f>
        <v>#REF!</v>
      </c>
      <c r="F24" s="51" t="e">
        <f t="shared" si="5"/>
        <v>#REF!</v>
      </c>
      <c r="G24" s="51" t="e">
        <f>SUMIF(#REF!,CONCATENATE("d",'1-2～5'!A24),#REF!)</f>
        <v>#REF!</v>
      </c>
      <c r="H24" s="51" t="e">
        <f>SUMIF(#REF!,CONCATENATE("d",'1-2～5'!A24),#REF!)</f>
        <v>#REF!</v>
      </c>
      <c r="I24" s="51" t="e">
        <f>SUMIF(#REF!,CONCATENATE("d",'1-2～5'!A24),#REF!)</f>
        <v>#REF!</v>
      </c>
      <c r="J24" s="51" t="e">
        <f>SUMIF(#REF!,CONCATENATE("d",'1-2～5'!A24),#REF!)</f>
        <v>#REF!</v>
      </c>
      <c r="K24" s="51" t="e">
        <f>SUMIF(#REF!,CONCATENATE("d",'1-2～5'!A24),#REF!)</f>
        <v>#REF!</v>
      </c>
      <c r="L24" s="51" t="e">
        <f>SUMIF(#REF!,CONCATENATE("d",'1-2～5'!A24),#REF!)</f>
        <v>#REF!</v>
      </c>
      <c r="M24" s="51" t="e">
        <f t="shared" si="6"/>
        <v>#REF!</v>
      </c>
      <c r="N24" s="51" t="e">
        <f>SUMIF(#REF!,CONCATENATE("d",'1-2～5'!A24),#REF!)</f>
        <v>#REF!</v>
      </c>
      <c r="O24" s="51" t="e">
        <f>SUMIF(#REF!,CONCATENATE("d",'1-2～5'!A24),#REF!)</f>
        <v>#REF!</v>
      </c>
      <c r="P24" s="51" t="e">
        <f t="shared" si="7"/>
        <v>#REF!</v>
      </c>
      <c r="Q24" s="51" t="e">
        <f>SUMIF(#REF!,CONCATENATE("d",'1-2～5'!A24),#REF!)</f>
        <v>#REF!</v>
      </c>
      <c r="R24" s="51" t="e">
        <f>SUMIF(#REF!,CONCATENATE("d",'1-2～5'!A24),#REF!)</f>
        <v>#REF!</v>
      </c>
      <c r="S24" s="51" t="e">
        <f t="shared" si="8"/>
        <v>#REF!</v>
      </c>
      <c r="T24" s="51" t="e">
        <f>SUMIF(#REF!,CONCATENATE("d",'1-2～5'!A24),#REF!)</f>
        <v>#REF!</v>
      </c>
      <c r="U24" s="51" t="e">
        <f>SUMIF(#REF!,CONCATENATE("d",'1-2～5'!A24),#REF!)</f>
        <v>#REF!</v>
      </c>
      <c r="V24" s="52" t="e">
        <f>SUMIF(#REF!,CONCATENATE("d",'1-2～5'!A24),#REF!)</f>
        <v>#REF!</v>
      </c>
      <c r="W24" s="71" t="e">
        <f>SUMIF(#REF!,CONCATENATE("d",'1-2～5'!A24),#REF!)</f>
        <v>#REF!</v>
      </c>
      <c r="X24" s="68">
        <v>26</v>
      </c>
      <c r="Y24" s="55" t="s">
        <v>27</v>
      </c>
      <c r="Z24" s="84"/>
      <c r="AA24" s="52" t="e">
        <f>COUNTIF(#REF!,CONCATENATE("c",'1-2～5'!A24))</f>
        <v>#REF!</v>
      </c>
      <c r="AB24" s="52" t="e">
        <f>SUMIF(#REF!,CONCATENATE("c",'1-2～5'!A24),#REF!)</f>
        <v>#REF!</v>
      </c>
      <c r="AC24" s="52" t="e">
        <f t="shared" si="9"/>
        <v>#REF!</v>
      </c>
      <c r="AD24" s="52" t="e">
        <f>SUMIF(#REF!,CONCATENATE("c",'1-2～5'!A25),#REF!)+SUMIF(#REF!,CONCATENATE("c",'1-2～5'!A25),#REF!)</f>
        <v>#REF!</v>
      </c>
      <c r="AE24" s="52" t="e">
        <f>SUMIF(#REF!,CONCATENATE("c",'1-2～5'!A24),#REF!)</f>
        <v>#REF!</v>
      </c>
      <c r="AF24" s="52" t="e">
        <f>SUMIF(#REF!,CONCATENATE("c",'1-2～5'!A24),#REF!)</f>
        <v>#REF!</v>
      </c>
      <c r="AG24" s="52" t="e">
        <f>SUMIF(#REF!,CONCATENATE("c",'1-2～5'!A24),#REF!)</f>
        <v>#REF!</v>
      </c>
      <c r="AH24" s="52" t="e">
        <f>SUMIF(#REF!,CONCATENATE("c",'1-2～5'!A24),#REF!)</f>
        <v>#REF!</v>
      </c>
      <c r="AI24" s="52" t="e">
        <f>SUMIF(#REF!,CONCATENATE("c",'1-2～5'!A24),#REF!)</f>
        <v>#REF!</v>
      </c>
      <c r="AJ24" s="52" t="e">
        <f t="shared" si="10"/>
        <v>#REF!</v>
      </c>
      <c r="AK24" s="52" t="e">
        <f>SUMIF(#REF!,CONCATENATE("c",'1-2～5'!A24),#REF!)</f>
        <v>#REF!</v>
      </c>
      <c r="AL24" s="71" t="e">
        <f>SUMIF(#REF!,CONCATENATE("c",'1-2～5'!A24),#REF!)</f>
        <v>#REF!</v>
      </c>
      <c r="AQ24" s="68">
        <v>26</v>
      </c>
      <c r="AR24" s="55" t="s">
        <v>27</v>
      </c>
      <c r="AS24" s="84"/>
      <c r="AT24" s="52" t="e">
        <f>COUNTIF(#REF!,CONCATENATE("b",'1-2～5'!A24))</f>
        <v>#REF!</v>
      </c>
      <c r="AU24" s="52" t="e">
        <f>SUMIF(#REF!,CONCATENATE("b",'1-2～5'!A24),#REF!)</f>
        <v>#REF!</v>
      </c>
      <c r="AV24" s="52" t="e">
        <f t="shared" si="11"/>
        <v>#REF!</v>
      </c>
      <c r="AW24" s="52" t="e">
        <f>SUMIF(#REF!,CONCATENATE("b",'1-2～5'!A24),#REF!)+SUMIF(#REF!,CONCATENATE("b",'1-2～5'!A24),#REF!)</f>
        <v>#REF!</v>
      </c>
      <c r="AX24" s="52" t="e">
        <f>SUMIF(#REF!,CONCATENATE("b",'1-2～5'!A24),#REF!)</f>
        <v>#REF!</v>
      </c>
      <c r="AY24" s="52" t="e">
        <f>SUMIF(#REF!,CONCATENATE("b",'1-2～5'!A24),#REF!)</f>
        <v>#REF!</v>
      </c>
      <c r="AZ24" s="52" t="e">
        <f>SUMIF(#REF!,CONCATENATE("b",'1-2～5'!A24),#REF!)</f>
        <v>#REF!</v>
      </c>
      <c r="BA24" s="52" t="e">
        <f>SUMIF(#REF!,CONCATENATE("b",'1-2～5'!A24),#REF!)</f>
        <v>#REF!</v>
      </c>
      <c r="BB24" s="52" t="e">
        <f>SUMIF(#REF!,CONCATENATE("b",'1-2～5'!A24),#REF!)</f>
        <v>#REF!</v>
      </c>
      <c r="BC24" s="52" t="e">
        <f t="shared" si="12"/>
        <v>#REF!</v>
      </c>
      <c r="BD24" s="52" t="e">
        <f>SUMIF(#REF!,CONCATENATE("b",'1-2～5'!A24),#REF!)</f>
        <v>#REF!</v>
      </c>
      <c r="BE24" s="71" t="e">
        <f>SUMIF(#REF!,CONCATENATE("b",'1-2～5'!A24),#REF!)</f>
        <v>#REF!</v>
      </c>
      <c r="BI24" s="68">
        <v>26</v>
      </c>
      <c r="BJ24" s="55" t="s">
        <v>27</v>
      </c>
      <c r="BK24" s="84"/>
      <c r="BL24" s="51" t="e">
        <f>COUNTIF(#REF!,CONCATENATE("a",'1-2～5'!A24))</f>
        <v>#REF!</v>
      </c>
      <c r="BM24" s="51" t="e">
        <f>SUMIF(#REF!,CONCATENATE("a",'1-2～5'!A24),#REF!)</f>
        <v>#REF!</v>
      </c>
      <c r="BN24" s="51" t="e">
        <f t="shared" si="13"/>
        <v>#REF!</v>
      </c>
      <c r="BO24" s="51" t="e">
        <f>SUMIF(#REF!,CONCATENATE("a",'1-2～5'!A24),#REF!)+SUMIF(#REF!,CONCATENATE("a",'1-2～5'!A24),#REF!)</f>
        <v>#REF!</v>
      </c>
      <c r="BP24" s="51" t="e">
        <f>SUMIF(#REF!,CONCATENATE("a",'1-2～5'!A24),#REF!)</f>
        <v>#REF!</v>
      </c>
      <c r="BQ24" s="51" t="e">
        <f>SUMIF(#REF!,CONCATENATE("a",'1-2～5'!A24),#REF!)</f>
        <v>#REF!</v>
      </c>
      <c r="BR24" s="51" t="e">
        <f>SUMIF(#REF!,CONCATENATE("a",'1-2～5'!A24),#REF!)</f>
        <v>#REF!</v>
      </c>
      <c r="BS24" s="51" t="e">
        <f>SUMIF(#REF!,CONCATENATE("a",'1-2～5'!A24),#REF!)</f>
        <v>#REF!</v>
      </c>
      <c r="BT24" s="51" t="e">
        <f>SUMIF(#REF!,CONCATENATE("a",'1-2～5'!A24),#REF!)</f>
        <v>#REF!</v>
      </c>
      <c r="BU24" s="51" t="e">
        <f t="shared" si="14"/>
        <v>#REF!</v>
      </c>
      <c r="BV24" s="51" t="e">
        <f>SUMIF(#REF!,CONCATENATE("a",'1-2～5'!A24),#REF!)</f>
        <v>#REF!</v>
      </c>
      <c r="BW24" s="67" t="e">
        <f>SUMIF(#REF!,CONCATENATE("a",'1-2～5'!A24),#REF!)</f>
        <v>#REF!</v>
      </c>
    </row>
    <row r="25" spans="1:75" s="92" customFormat="1" ht="24.75" customHeight="1">
      <c r="A25" s="68">
        <v>27</v>
      </c>
      <c r="B25" s="51" t="e">
        <f>COUNTIF(#REF!,CONCATENATE("d",'1-2～5'!A25))</f>
        <v>#REF!</v>
      </c>
      <c r="C25" s="51" t="e">
        <f>SUMIF(#REF!,CONCATENATE("d",'1-2～5'!A25),#REF!)+SUMIF(#REF!,CONCATENATE("d",'1-2～5'!A25),#REF!)</f>
        <v>#REF!</v>
      </c>
      <c r="D25" s="51" t="e">
        <f t="shared" si="4"/>
        <v>#REF!</v>
      </c>
      <c r="E25" s="51" t="e">
        <f>SUMIF(#REF!,CONCATENATE("d",'1-2～5'!A25),#REF!)+SUMIF(#REF!,CONCATENATE("d",'1-2～5'!A25),#REF!)</f>
        <v>#REF!</v>
      </c>
      <c r="F25" s="51" t="e">
        <f t="shared" si="5"/>
        <v>#REF!</v>
      </c>
      <c r="G25" s="51" t="e">
        <f>SUMIF(#REF!,CONCATENATE("d",'1-2～5'!A25),#REF!)</f>
        <v>#REF!</v>
      </c>
      <c r="H25" s="51" t="e">
        <f>SUMIF(#REF!,CONCATENATE("d",'1-2～5'!A25),#REF!)</f>
        <v>#REF!</v>
      </c>
      <c r="I25" s="51" t="e">
        <f>SUMIF(#REF!,CONCATENATE("d",'1-2～5'!A25),#REF!)</f>
        <v>#REF!</v>
      </c>
      <c r="J25" s="51" t="e">
        <f>SUMIF(#REF!,CONCATENATE("d",'1-2～5'!A25),#REF!)</f>
        <v>#REF!</v>
      </c>
      <c r="K25" s="51" t="e">
        <f>SUMIF(#REF!,CONCATENATE("d",'1-2～5'!A25),#REF!)</f>
        <v>#REF!</v>
      </c>
      <c r="L25" s="51" t="e">
        <f>SUMIF(#REF!,CONCATENATE("d",'1-2～5'!A25),#REF!)</f>
        <v>#REF!</v>
      </c>
      <c r="M25" s="51" t="e">
        <f t="shared" si="6"/>
        <v>#REF!</v>
      </c>
      <c r="N25" s="51" t="e">
        <f>SUMIF(#REF!,CONCATENATE("d",'1-2～5'!A25),#REF!)</f>
        <v>#REF!</v>
      </c>
      <c r="O25" s="51" t="e">
        <f>SUMIF(#REF!,CONCATENATE("d",'1-2～5'!A25),#REF!)</f>
        <v>#REF!</v>
      </c>
      <c r="P25" s="51" t="e">
        <f t="shared" si="7"/>
        <v>#REF!</v>
      </c>
      <c r="Q25" s="51" t="e">
        <f>SUMIF(#REF!,CONCATENATE("d",'1-2～5'!A25),#REF!)</f>
        <v>#REF!</v>
      </c>
      <c r="R25" s="51" t="e">
        <f>SUMIF(#REF!,CONCATENATE("d",'1-2～5'!A25),#REF!)</f>
        <v>#REF!</v>
      </c>
      <c r="S25" s="51" t="e">
        <f t="shared" si="8"/>
        <v>#REF!</v>
      </c>
      <c r="T25" s="51" t="e">
        <f>SUMIF(#REF!,CONCATENATE("d",'1-2～5'!A25),#REF!)</f>
        <v>#REF!</v>
      </c>
      <c r="U25" s="51" t="e">
        <f>SUMIF(#REF!,CONCATENATE("d",'1-2～5'!A25),#REF!)</f>
        <v>#REF!</v>
      </c>
      <c r="V25" s="52" t="e">
        <f>SUMIF(#REF!,CONCATENATE("d",'1-2～5'!A25),#REF!)</f>
        <v>#REF!</v>
      </c>
      <c r="W25" s="71" t="e">
        <f>SUMIF(#REF!,CONCATENATE("d",'1-2～5'!A25),#REF!)</f>
        <v>#REF!</v>
      </c>
      <c r="X25" s="68">
        <v>27</v>
      </c>
      <c r="Y25" s="55" t="s">
        <v>26</v>
      </c>
      <c r="Z25" s="84"/>
      <c r="AA25" s="52" t="e">
        <f>COUNTIF(#REF!,CONCATENATE("c",'1-2～5'!A25))</f>
        <v>#REF!</v>
      </c>
      <c r="AB25" s="52" t="e">
        <f>SUMIF(#REF!,CONCATENATE("c",'1-2～5'!A25),#REF!)</f>
        <v>#REF!</v>
      </c>
      <c r="AC25" s="52" t="e">
        <f t="shared" si="9"/>
        <v>#REF!</v>
      </c>
      <c r="AD25" s="52" t="e">
        <f>SUMIF(#REF!,CONCATENATE("c",'1-2～5'!A26),#REF!)+SUMIF(#REF!,CONCATENATE("c",'1-2～5'!A26),#REF!)</f>
        <v>#REF!</v>
      </c>
      <c r="AE25" s="52" t="e">
        <f>SUMIF(#REF!,CONCATENATE("c",'1-2～5'!A25),#REF!)</f>
        <v>#REF!</v>
      </c>
      <c r="AF25" s="52" t="e">
        <f>SUMIF(#REF!,CONCATENATE("c",'1-2～5'!A25),#REF!)</f>
        <v>#REF!</v>
      </c>
      <c r="AG25" s="52" t="e">
        <f>SUMIF(#REF!,CONCATENATE("c",'1-2～5'!A25),#REF!)</f>
        <v>#REF!</v>
      </c>
      <c r="AH25" s="52" t="e">
        <f>SUMIF(#REF!,CONCATENATE("c",'1-2～5'!A25),#REF!)</f>
        <v>#REF!</v>
      </c>
      <c r="AI25" s="52" t="e">
        <f>SUMIF(#REF!,CONCATENATE("c",'1-2～5'!A25),#REF!)</f>
        <v>#REF!</v>
      </c>
      <c r="AJ25" s="52" t="e">
        <f t="shared" si="10"/>
        <v>#REF!</v>
      </c>
      <c r="AK25" s="52" t="e">
        <f>SUMIF(#REF!,CONCATENATE("c",'1-2～5'!A25),#REF!)</f>
        <v>#REF!</v>
      </c>
      <c r="AL25" s="71" t="e">
        <f>SUMIF(#REF!,CONCATENATE("c",'1-2～5'!A25),#REF!)</f>
        <v>#REF!</v>
      </c>
      <c r="AQ25" s="68">
        <v>27</v>
      </c>
      <c r="AR25" s="55" t="s">
        <v>26</v>
      </c>
      <c r="AS25" s="84"/>
      <c r="AT25" s="52" t="e">
        <f>COUNTIF(#REF!,CONCATENATE("b",'1-2～5'!A25))</f>
        <v>#REF!</v>
      </c>
      <c r="AU25" s="52" t="e">
        <f>SUMIF(#REF!,CONCATENATE("b",'1-2～5'!A25),#REF!)</f>
        <v>#REF!</v>
      </c>
      <c r="AV25" s="52" t="e">
        <f t="shared" si="11"/>
        <v>#REF!</v>
      </c>
      <c r="AW25" s="52" t="e">
        <f>SUMIF(#REF!,CONCATENATE("b",'1-2～5'!A25),#REF!)+SUMIF(#REF!,CONCATENATE("b",'1-2～5'!A25),#REF!)</f>
        <v>#REF!</v>
      </c>
      <c r="AX25" s="52" t="e">
        <f>SUMIF(#REF!,CONCATENATE("b",'1-2～5'!A25),#REF!)</f>
        <v>#REF!</v>
      </c>
      <c r="AY25" s="52" t="e">
        <f>SUMIF(#REF!,CONCATENATE("b",'1-2～5'!A25),#REF!)</f>
        <v>#REF!</v>
      </c>
      <c r="AZ25" s="52" t="e">
        <f>SUMIF(#REF!,CONCATENATE("b",'1-2～5'!A25),#REF!)</f>
        <v>#REF!</v>
      </c>
      <c r="BA25" s="52" t="e">
        <f>SUMIF(#REF!,CONCATENATE("b",'1-2～5'!A25),#REF!)</f>
        <v>#REF!</v>
      </c>
      <c r="BB25" s="52" t="e">
        <f>SUMIF(#REF!,CONCATENATE("b",'1-2～5'!A25),#REF!)</f>
        <v>#REF!</v>
      </c>
      <c r="BC25" s="52" t="e">
        <f t="shared" si="12"/>
        <v>#REF!</v>
      </c>
      <c r="BD25" s="52" t="e">
        <f>SUMIF(#REF!,CONCATENATE("b",'1-2～5'!A25),#REF!)</f>
        <v>#REF!</v>
      </c>
      <c r="BE25" s="71" t="e">
        <f>SUMIF(#REF!,CONCATENATE("b",'1-2～5'!A25),#REF!)</f>
        <v>#REF!</v>
      </c>
      <c r="BI25" s="68">
        <v>27</v>
      </c>
      <c r="BJ25" s="55" t="s">
        <v>26</v>
      </c>
      <c r="BK25" s="84"/>
      <c r="BL25" s="51" t="e">
        <f>COUNTIF(#REF!,CONCATENATE("a",'1-2～5'!A25))</f>
        <v>#REF!</v>
      </c>
      <c r="BM25" s="51" t="e">
        <f>SUMIF(#REF!,CONCATENATE("a",'1-2～5'!A25),#REF!)</f>
        <v>#REF!</v>
      </c>
      <c r="BN25" s="51" t="e">
        <f t="shared" si="13"/>
        <v>#REF!</v>
      </c>
      <c r="BO25" s="51" t="e">
        <f>SUMIF(#REF!,CONCATENATE("a",'1-2～5'!A25),#REF!)+SUMIF(#REF!,CONCATENATE("a",'1-2～5'!A25),#REF!)</f>
        <v>#REF!</v>
      </c>
      <c r="BP25" s="51" t="e">
        <f>SUMIF(#REF!,CONCATENATE("a",'1-2～5'!A25),#REF!)</f>
        <v>#REF!</v>
      </c>
      <c r="BQ25" s="51" t="e">
        <f>SUMIF(#REF!,CONCATENATE("a",'1-2～5'!A25),#REF!)</f>
        <v>#REF!</v>
      </c>
      <c r="BR25" s="51" t="e">
        <f>SUMIF(#REF!,CONCATENATE("a",'1-2～5'!A25),#REF!)</f>
        <v>#REF!</v>
      </c>
      <c r="BS25" s="51" t="e">
        <f>SUMIF(#REF!,CONCATENATE("a",'1-2～5'!A25),#REF!)</f>
        <v>#REF!</v>
      </c>
      <c r="BT25" s="51" t="e">
        <f>SUMIF(#REF!,CONCATENATE("a",'1-2～5'!A25),#REF!)</f>
        <v>#REF!</v>
      </c>
      <c r="BU25" s="51" t="e">
        <f t="shared" si="14"/>
        <v>#REF!</v>
      </c>
      <c r="BV25" s="51" t="e">
        <f>SUMIF(#REF!,CONCATENATE("a",'1-2～5'!A25),#REF!)</f>
        <v>#REF!</v>
      </c>
      <c r="BW25" s="67" t="e">
        <f>SUMIF(#REF!,CONCATENATE("a",'1-2～5'!A25),#REF!)</f>
        <v>#REF!</v>
      </c>
    </row>
    <row r="26" spans="1:75" s="92" customFormat="1" ht="24.75" customHeight="1">
      <c r="A26" s="68">
        <v>28</v>
      </c>
      <c r="B26" s="51" t="e">
        <f>COUNTIF(#REF!,CONCATENATE("d",'1-2～5'!A26))</f>
        <v>#REF!</v>
      </c>
      <c r="C26" s="51" t="e">
        <f>SUMIF(#REF!,CONCATENATE("d",'1-2～5'!A26),#REF!)+SUMIF(#REF!,CONCATENATE("d",'1-2～5'!A26),#REF!)</f>
        <v>#REF!</v>
      </c>
      <c r="D26" s="51" t="e">
        <f t="shared" si="4"/>
        <v>#REF!</v>
      </c>
      <c r="E26" s="51" t="e">
        <f>SUMIF(#REF!,CONCATENATE("d",'1-2～5'!A26),#REF!)+SUMIF(#REF!,CONCATENATE("d",'1-2～5'!A26),#REF!)</f>
        <v>#REF!</v>
      </c>
      <c r="F26" s="51" t="e">
        <f t="shared" si="5"/>
        <v>#REF!</v>
      </c>
      <c r="G26" s="51" t="e">
        <f>SUMIF(#REF!,CONCATENATE("d",'1-2～5'!A26),#REF!)</f>
        <v>#REF!</v>
      </c>
      <c r="H26" s="51" t="e">
        <f>SUMIF(#REF!,CONCATENATE("d",'1-2～5'!A26),#REF!)</f>
        <v>#REF!</v>
      </c>
      <c r="I26" s="51" t="e">
        <f>SUMIF(#REF!,CONCATENATE("d",'1-2～5'!A26),#REF!)</f>
        <v>#REF!</v>
      </c>
      <c r="J26" s="51" t="e">
        <f>SUMIF(#REF!,CONCATENATE("d",'1-2～5'!A26),#REF!)</f>
        <v>#REF!</v>
      </c>
      <c r="K26" s="51" t="e">
        <f>SUMIF(#REF!,CONCATENATE("d",'1-2～5'!A26),#REF!)</f>
        <v>#REF!</v>
      </c>
      <c r="L26" s="51" t="e">
        <f>SUMIF(#REF!,CONCATENATE("d",'1-2～5'!A26),#REF!)</f>
        <v>#REF!</v>
      </c>
      <c r="M26" s="51" t="e">
        <f t="shared" si="6"/>
        <v>#REF!</v>
      </c>
      <c r="N26" s="51" t="e">
        <f>SUMIF(#REF!,CONCATENATE("d",'1-2～5'!A26),#REF!)</f>
        <v>#REF!</v>
      </c>
      <c r="O26" s="51" t="e">
        <f>SUMIF(#REF!,CONCATENATE("d",'1-2～5'!A26),#REF!)</f>
        <v>#REF!</v>
      </c>
      <c r="P26" s="51" t="e">
        <f t="shared" si="7"/>
        <v>#REF!</v>
      </c>
      <c r="Q26" s="51" t="e">
        <f>SUMIF(#REF!,CONCATENATE("d",'1-2～5'!A26),#REF!)</f>
        <v>#REF!</v>
      </c>
      <c r="R26" s="51" t="e">
        <f>SUMIF(#REF!,CONCATENATE("d",'1-2～5'!A26),#REF!)</f>
        <v>#REF!</v>
      </c>
      <c r="S26" s="51" t="e">
        <f t="shared" si="8"/>
        <v>#REF!</v>
      </c>
      <c r="T26" s="51" t="e">
        <f>SUMIF(#REF!,CONCATENATE("d",'1-2～5'!A26),#REF!)</f>
        <v>#REF!</v>
      </c>
      <c r="U26" s="51" t="e">
        <f>SUMIF(#REF!,CONCATENATE("d",'1-2～5'!A26),#REF!)</f>
        <v>#REF!</v>
      </c>
      <c r="V26" s="52" t="e">
        <f>SUMIF(#REF!,CONCATENATE("d",'1-2～5'!A26),#REF!)</f>
        <v>#REF!</v>
      </c>
      <c r="W26" s="71" t="e">
        <f>SUMIF(#REF!,CONCATENATE("d",'1-2～5'!A26),#REF!)</f>
        <v>#REF!</v>
      </c>
      <c r="X26" s="68">
        <v>28</v>
      </c>
      <c r="Y26" s="55" t="s">
        <v>69</v>
      </c>
      <c r="Z26" s="84"/>
      <c r="AA26" s="52" t="e">
        <f>COUNTIF(#REF!,CONCATENATE("c",'1-2～5'!A26))</f>
        <v>#REF!</v>
      </c>
      <c r="AB26" s="52" t="e">
        <f>SUMIF(#REF!,CONCATENATE("c",'1-2～5'!A26),#REF!)</f>
        <v>#REF!</v>
      </c>
      <c r="AC26" s="52" t="e">
        <f t="shared" si="9"/>
        <v>#REF!</v>
      </c>
      <c r="AD26" s="52" t="e">
        <f>SUMIF(#REF!,CONCATENATE("c",'1-2～5'!A27),#REF!)+SUMIF(#REF!,CONCATENATE("c",'1-2～5'!A27),#REF!)</f>
        <v>#REF!</v>
      </c>
      <c r="AE26" s="52" t="e">
        <f>SUMIF(#REF!,CONCATENATE("c",'1-2～5'!A26),#REF!)</f>
        <v>#REF!</v>
      </c>
      <c r="AF26" s="52" t="e">
        <f>SUMIF(#REF!,CONCATENATE("c",'1-2～5'!A26),#REF!)</f>
        <v>#REF!</v>
      </c>
      <c r="AG26" s="52" t="e">
        <f>SUMIF(#REF!,CONCATENATE("c",'1-2～5'!A26),#REF!)</f>
        <v>#REF!</v>
      </c>
      <c r="AH26" s="52" t="e">
        <f>SUMIF(#REF!,CONCATENATE("c",'1-2～5'!A26),#REF!)</f>
        <v>#REF!</v>
      </c>
      <c r="AI26" s="52" t="e">
        <f>SUMIF(#REF!,CONCATENATE("c",'1-2～5'!A26),#REF!)</f>
        <v>#REF!</v>
      </c>
      <c r="AJ26" s="52" t="e">
        <f t="shared" si="10"/>
        <v>#REF!</v>
      </c>
      <c r="AK26" s="52" t="e">
        <f>SUMIF(#REF!,CONCATENATE("c",'1-2～5'!A26),#REF!)</f>
        <v>#REF!</v>
      </c>
      <c r="AL26" s="71" t="e">
        <f>SUMIF(#REF!,CONCATENATE("c",'1-2～5'!A26),#REF!)</f>
        <v>#REF!</v>
      </c>
      <c r="AQ26" s="68">
        <v>28</v>
      </c>
      <c r="AR26" s="55" t="s">
        <v>69</v>
      </c>
      <c r="AS26" s="84"/>
      <c r="AT26" s="52" t="e">
        <f>COUNTIF(#REF!,CONCATENATE("b",'1-2～5'!A26))</f>
        <v>#REF!</v>
      </c>
      <c r="AU26" s="52" t="e">
        <f>SUMIF(#REF!,CONCATENATE("b",'1-2～5'!A26),#REF!)</f>
        <v>#REF!</v>
      </c>
      <c r="AV26" s="52" t="e">
        <f t="shared" si="11"/>
        <v>#REF!</v>
      </c>
      <c r="AW26" s="52" t="e">
        <f>SUMIF(#REF!,CONCATENATE("b",'1-2～5'!A26),#REF!)+SUMIF(#REF!,CONCATENATE("b",'1-2～5'!A26),#REF!)</f>
        <v>#REF!</v>
      </c>
      <c r="AX26" s="52" t="e">
        <f>SUMIF(#REF!,CONCATENATE("b",'1-2～5'!A26),#REF!)</f>
        <v>#REF!</v>
      </c>
      <c r="AY26" s="52" t="e">
        <f>SUMIF(#REF!,CONCATENATE("b",'1-2～5'!A26),#REF!)</f>
        <v>#REF!</v>
      </c>
      <c r="AZ26" s="52" t="e">
        <f>SUMIF(#REF!,CONCATENATE("b",'1-2～5'!A26),#REF!)</f>
        <v>#REF!</v>
      </c>
      <c r="BA26" s="52" t="e">
        <f>SUMIF(#REF!,CONCATENATE("b",'1-2～5'!A26),#REF!)</f>
        <v>#REF!</v>
      </c>
      <c r="BB26" s="52" t="e">
        <f>SUMIF(#REF!,CONCATENATE("b",'1-2～5'!A26),#REF!)</f>
        <v>#REF!</v>
      </c>
      <c r="BC26" s="52" t="e">
        <f t="shared" si="12"/>
        <v>#REF!</v>
      </c>
      <c r="BD26" s="52" t="e">
        <f>SUMIF(#REF!,CONCATENATE("b",'1-2～5'!A26),#REF!)</f>
        <v>#REF!</v>
      </c>
      <c r="BE26" s="71" t="e">
        <f>SUMIF(#REF!,CONCATENATE("b",'1-2～5'!A26),#REF!)</f>
        <v>#REF!</v>
      </c>
      <c r="BI26" s="68">
        <v>28</v>
      </c>
      <c r="BJ26" s="55" t="s">
        <v>69</v>
      </c>
      <c r="BK26" s="84"/>
      <c r="BL26" s="51" t="e">
        <f>COUNTIF(#REF!,CONCATENATE("a",'1-2～5'!A26))</f>
        <v>#REF!</v>
      </c>
      <c r="BM26" s="51" t="e">
        <f>SUMIF(#REF!,CONCATENATE("a",'1-2～5'!A26),#REF!)</f>
        <v>#REF!</v>
      </c>
      <c r="BN26" s="51" t="e">
        <f t="shared" si="13"/>
        <v>#REF!</v>
      </c>
      <c r="BO26" s="51" t="e">
        <f>SUMIF(#REF!,CONCATENATE("a",'1-2～5'!A26),#REF!)+SUMIF(#REF!,CONCATENATE("a",'1-2～5'!A26),#REF!)</f>
        <v>#REF!</v>
      </c>
      <c r="BP26" s="51" t="e">
        <f>SUMIF(#REF!,CONCATENATE("a",'1-2～5'!A26),#REF!)</f>
        <v>#REF!</v>
      </c>
      <c r="BQ26" s="51" t="e">
        <f>SUMIF(#REF!,CONCATENATE("a",'1-2～5'!A26),#REF!)</f>
        <v>#REF!</v>
      </c>
      <c r="BR26" s="51" t="e">
        <f>SUMIF(#REF!,CONCATENATE("a",'1-2～5'!A26),#REF!)</f>
        <v>#REF!</v>
      </c>
      <c r="BS26" s="51" t="e">
        <f>SUMIF(#REF!,CONCATENATE("a",'1-2～5'!A26),#REF!)</f>
        <v>#REF!</v>
      </c>
      <c r="BT26" s="51" t="e">
        <f>SUMIF(#REF!,CONCATENATE("a",'1-2～5'!A26),#REF!)</f>
        <v>#REF!</v>
      </c>
      <c r="BU26" s="51" t="e">
        <f t="shared" si="14"/>
        <v>#REF!</v>
      </c>
      <c r="BV26" s="51" t="e">
        <f>SUMIF(#REF!,CONCATENATE("a",'1-2～5'!A26),#REF!)</f>
        <v>#REF!</v>
      </c>
      <c r="BW26" s="67" t="e">
        <f>SUMIF(#REF!,CONCATENATE("a",'1-2～5'!A26),#REF!)</f>
        <v>#REF!</v>
      </c>
    </row>
    <row r="27" spans="1:75" s="92" customFormat="1" ht="24.75" customHeight="1">
      <c r="A27" s="68">
        <v>29</v>
      </c>
      <c r="B27" s="51" t="e">
        <f>COUNTIF(#REF!,CONCATENATE("d",'1-2～5'!A27))</f>
        <v>#REF!</v>
      </c>
      <c r="C27" s="51" t="e">
        <f>SUMIF(#REF!,CONCATENATE("d",'1-2～5'!A27),#REF!)+SUMIF(#REF!,CONCATENATE("d",'1-2～5'!A27),#REF!)</f>
        <v>#REF!</v>
      </c>
      <c r="D27" s="51" t="e">
        <f t="shared" si="4"/>
        <v>#REF!</v>
      </c>
      <c r="E27" s="51" t="e">
        <f>SUMIF(#REF!,CONCATENATE("d",'1-2～5'!A27),#REF!)+SUMIF(#REF!,CONCATENATE("d",'1-2～5'!A27),#REF!)</f>
        <v>#REF!</v>
      </c>
      <c r="F27" s="51" t="e">
        <f t="shared" si="5"/>
        <v>#REF!</v>
      </c>
      <c r="G27" s="51" t="e">
        <f>SUMIF(#REF!,CONCATENATE("d",'1-2～5'!A27),#REF!)</f>
        <v>#REF!</v>
      </c>
      <c r="H27" s="51" t="e">
        <f>SUMIF(#REF!,CONCATENATE("d",'1-2～5'!A27),#REF!)</f>
        <v>#REF!</v>
      </c>
      <c r="I27" s="51" t="e">
        <f>SUMIF(#REF!,CONCATENATE("d",'1-2～5'!A27),#REF!)</f>
        <v>#REF!</v>
      </c>
      <c r="J27" s="51" t="e">
        <f>SUMIF(#REF!,CONCATENATE("d",'1-2～5'!A27),#REF!)</f>
        <v>#REF!</v>
      </c>
      <c r="K27" s="51" t="e">
        <f>SUMIF(#REF!,CONCATENATE("d",'1-2～5'!A27),#REF!)</f>
        <v>#REF!</v>
      </c>
      <c r="L27" s="51" t="e">
        <f>SUMIF(#REF!,CONCATENATE("d",'1-2～5'!A27),#REF!)</f>
        <v>#REF!</v>
      </c>
      <c r="M27" s="51" t="e">
        <f t="shared" si="6"/>
        <v>#REF!</v>
      </c>
      <c r="N27" s="51" t="e">
        <f>SUMIF(#REF!,CONCATENATE("d",'1-2～5'!A27),#REF!)</f>
        <v>#REF!</v>
      </c>
      <c r="O27" s="51" t="e">
        <f>SUMIF(#REF!,CONCATENATE("d",'1-2～5'!A27),#REF!)</f>
        <v>#REF!</v>
      </c>
      <c r="P27" s="51" t="e">
        <f t="shared" si="7"/>
        <v>#REF!</v>
      </c>
      <c r="Q27" s="51" t="e">
        <f>SUMIF(#REF!,CONCATENATE("d",'1-2～5'!A27),#REF!)</f>
        <v>#REF!</v>
      </c>
      <c r="R27" s="51" t="e">
        <f>SUMIF(#REF!,CONCATENATE("d",'1-2～5'!A27),#REF!)</f>
        <v>#REF!</v>
      </c>
      <c r="S27" s="51" t="e">
        <f t="shared" si="8"/>
        <v>#REF!</v>
      </c>
      <c r="T27" s="51" t="e">
        <f>SUMIF(#REF!,CONCATENATE("d",'1-2～5'!A27),#REF!)</f>
        <v>#REF!</v>
      </c>
      <c r="U27" s="51" t="e">
        <f>SUMIF(#REF!,CONCATENATE("d",'1-2～5'!A27),#REF!)</f>
        <v>#REF!</v>
      </c>
      <c r="V27" s="52" t="e">
        <f>SUMIF(#REF!,CONCATENATE("d",'1-2～5'!A27),#REF!)</f>
        <v>#REF!</v>
      </c>
      <c r="W27" s="71" t="e">
        <f>SUMIF(#REF!,CONCATENATE("d",'1-2～5'!A27),#REF!)</f>
        <v>#REF!</v>
      </c>
      <c r="X27" s="68">
        <v>29</v>
      </c>
      <c r="Y27" s="55" t="s">
        <v>70</v>
      </c>
      <c r="Z27" s="84"/>
      <c r="AA27" s="52" t="e">
        <f>COUNTIF(#REF!,CONCATENATE("c",'1-2～5'!A27))</f>
        <v>#REF!</v>
      </c>
      <c r="AB27" s="52" t="e">
        <f>SUMIF(#REF!,CONCATENATE("c",'1-2～5'!A27),#REF!)</f>
        <v>#REF!</v>
      </c>
      <c r="AC27" s="52" t="e">
        <f t="shared" si="9"/>
        <v>#REF!</v>
      </c>
      <c r="AD27" s="52" t="e">
        <f>SUMIF(#REF!,CONCATENATE("c",'1-2～5'!A28),#REF!)+SUMIF(#REF!,CONCATENATE("c",'1-2～5'!A28),#REF!)</f>
        <v>#REF!</v>
      </c>
      <c r="AE27" s="52" t="e">
        <f>SUMIF(#REF!,CONCATENATE("c",'1-2～5'!A27),#REF!)</f>
        <v>#REF!</v>
      </c>
      <c r="AF27" s="52" t="e">
        <f>SUMIF(#REF!,CONCATENATE("c",'1-2～5'!A27),#REF!)</f>
        <v>#REF!</v>
      </c>
      <c r="AG27" s="52" t="e">
        <f>SUMIF(#REF!,CONCATENATE("c",'1-2～5'!A27),#REF!)</f>
        <v>#REF!</v>
      </c>
      <c r="AH27" s="52" t="e">
        <f>SUMIF(#REF!,CONCATENATE("c",'1-2～5'!A27),#REF!)</f>
        <v>#REF!</v>
      </c>
      <c r="AI27" s="52" t="e">
        <f>SUMIF(#REF!,CONCATENATE("c",'1-2～5'!A27),#REF!)</f>
        <v>#REF!</v>
      </c>
      <c r="AJ27" s="52" t="e">
        <f t="shared" si="10"/>
        <v>#REF!</v>
      </c>
      <c r="AK27" s="52" t="e">
        <f>SUMIF(#REF!,CONCATENATE("c",'1-2～5'!A27),#REF!)</f>
        <v>#REF!</v>
      </c>
      <c r="AL27" s="71" t="e">
        <f>SUMIF(#REF!,CONCATENATE("c",'1-2～5'!A27),#REF!)</f>
        <v>#REF!</v>
      </c>
      <c r="AQ27" s="68">
        <v>29</v>
      </c>
      <c r="AR27" s="55" t="s">
        <v>70</v>
      </c>
      <c r="AS27" s="84"/>
      <c r="AT27" s="52" t="e">
        <f>COUNTIF(#REF!,CONCATENATE("b",'1-2～5'!A27))</f>
        <v>#REF!</v>
      </c>
      <c r="AU27" s="52" t="e">
        <f>SUMIF(#REF!,CONCATENATE("b",'1-2～5'!A27),#REF!)</f>
        <v>#REF!</v>
      </c>
      <c r="AV27" s="52" t="e">
        <f t="shared" si="11"/>
        <v>#REF!</v>
      </c>
      <c r="AW27" s="52" t="e">
        <f>SUMIF(#REF!,CONCATENATE("b",'1-2～5'!A27),#REF!)+SUMIF(#REF!,CONCATENATE("b",'1-2～5'!A27),#REF!)</f>
        <v>#REF!</v>
      </c>
      <c r="AX27" s="52" t="e">
        <f>SUMIF(#REF!,CONCATENATE("b",'1-2～5'!A27),#REF!)</f>
        <v>#REF!</v>
      </c>
      <c r="AY27" s="52" t="e">
        <f>SUMIF(#REF!,CONCATENATE("b",'1-2～5'!A27),#REF!)</f>
        <v>#REF!</v>
      </c>
      <c r="AZ27" s="52" t="e">
        <f>SUMIF(#REF!,CONCATENATE("b",'1-2～5'!A27),#REF!)</f>
        <v>#REF!</v>
      </c>
      <c r="BA27" s="52" t="e">
        <f>SUMIF(#REF!,CONCATENATE("b",'1-2～5'!A27),#REF!)</f>
        <v>#REF!</v>
      </c>
      <c r="BB27" s="52" t="e">
        <f>SUMIF(#REF!,CONCATENATE("b",'1-2～5'!A27),#REF!)</f>
        <v>#REF!</v>
      </c>
      <c r="BC27" s="52" t="e">
        <f t="shared" si="12"/>
        <v>#REF!</v>
      </c>
      <c r="BD27" s="52" t="e">
        <f>SUMIF(#REF!,CONCATENATE("b",'1-2～5'!A27),#REF!)</f>
        <v>#REF!</v>
      </c>
      <c r="BE27" s="71" t="e">
        <f>SUMIF(#REF!,CONCATENATE("b",'1-2～5'!A27),#REF!)</f>
        <v>#REF!</v>
      </c>
      <c r="BI27" s="68">
        <v>29</v>
      </c>
      <c r="BJ27" s="55" t="s">
        <v>70</v>
      </c>
      <c r="BK27" s="84"/>
      <c r="BL27" s="51" t="e">
        <f>COUNTIF(#REF!,CONCATENATE("a",'1-2～5'!A27))</f>
        <v>#REF!</v>
      </c>
      <c r="BM27" s="51" t="e">
        <f>SUMIF(#REF!,CONCATENATE("a",'1-2～5'!A27),#REF!)</f>
        <v>#REF!</v>
      </c>
      <c r="BN27" s="51" t="e">
        <f t="shared" si="13"/>
        <v>#REF!</v>
      </c>
      <c r="BO27" s="51" t="e">
        <f>SUMIF(#REF!,CONCATENATE("a",'1-2～5'!A27),#REF!)+SUMIF(#REF!,CONCATENATE("a",'1-2～5'!A27),#REF!)</f>
        <v>#REF!</v>
      </c>
      <c r="BP27" s="51" t="e">
        <f>SUMIF(#REF!,CONCATENATE("a",'1-2～5'!A27),#REF!)</f>
        <v>#REF!</v>
      </c>
      <c r="BQ27" s="51" t="e">
        <f>SUMIF(#REF!,CONCATENATE("a",'1-2～5'!A27),#REF!)</f>
        <v>#REF!</v>
      </c>
      <c r="BR27" s="51" t="e">
        <f>SUMIF(#REF!,CONCATENATE("a",'1-2～5'!A27),#REF!)</f>
        <v>#REF!</v>
      </c>
      <c r="BS27" s="51" t="e">
        <f>SUMIF(#REF!,CONCATENATE("a",'1-2～5'!A27),#REF!)</f>
        <v>#REF!</v>
      </c>
      <c r="BT27" s="51" t="e">
        <f>SUMIF(#REF!,CONCATENATE("a",'1-2～5'!A27),#REF!)</f>
        <v>#REF!</v>
      </c>
      <c r="BU27" s="51" t="e">
        <f t="shared" si="14"/>
        <v>#REF!</v>
      </c>
      <c r="BV27" s="51" t="e">
        <f>SUMIF(#REF!,CONCATENATE("a",'1-2～5'!A27),#REF!)</f>
        <v>#REF!</v>
      </c>
      <c r="BW27" s="67" t="e">
        <f>SUMIF(#REF!,CONCATENATE("a",'1-2～5'!A27),#REF!)</f>
        <v>#REF!</v>
      </c>
    </row>
    <row r="28" spans="1:75" s="92" customFormat="1" ht="24.75" customHeight="1">
      <c r="A28" s="68">
        <v>30</v>
      </c>
      <c r="B28" s="51" t="e">
        <f>COUNTIF(#REF!,CONCATENATE("d",'1-2～5'!A28))</f>
        <v>#REF!</v>
      </c>
      <c r="C28" s="51" t="e">
        <f>SUMIF(#REF!,CONCATENATE("d",'1-2～5'!A28),#REF!)+SUMIF(#REF!,CONCATENATE("d",'1-2～5'!A28),#REF!)</f>
        <v>#REF!</v>
      </c>
      <c r="D28" s="51" t="e">
        <f t="shared" si="4"/>
        <v>#REF!</v>
      </c>
      <c r="E28" s="51" t="e">
        <f>SUMIF(#REF!,CONCATENATE("d",'1-2～5'!A28),#REF!)+SUMIF(#REF!,CONCATENATE("d",'1-2～5'!A28),#REF!)</f>
        <v>#REF!</v>
      </c>
      <c r="F28" s="51" t="e">
        <f t="shared" si="5"/>
        <v>#REF!</v>
      </c>
      <c r="G28" s="51" t="e">
        <f>SUMIF(#REF!,CONCATENATE("d",'1-2～5'!A28),#REF!)</f>
        <v>#REF!</v>
      </c>
      <c r="H28" s="51" t="e">
        <f>SUMIF(#REF!,CONCATENATE("d",'1-2～5'!A28),#REF!)</f>
        <v>#REF!</v>
      </c>
      <c r="I28" s="51" t="e">
        <f>SUMIF(#REF!,CONCATENATE("d",'1-2～5'!A28),#REF!)</f>
        <v>#REF!</v>
      </c>
      <c r="J28" s="51" t="e">
        <f>SUMIF(#REF!,CONCATENATE("d",'1-2～5'!A28),#REF!)</f>
        <v>#REF!</v>
      </c>
      <c r="K28" s="51" t="e">
        <f>SUMIF(#REF!,CONCATENATE("d",'1-2～5'!A28),#REF!)</f>
        <v>#REF!</v>
      </c>
      <c r="L28" s="51" t="e">
        <f>SUMIF(#REF!,CONCATENATE("d",'1-2～5'!A28),#REF!)</f>
        <v>#REF!</v>
      </c>
      <c r="M28" s="51" t="e">
        <f t="shared" si="6"/>
        <v>#REF!</v>
      </c>
      <c r="N28" s="51" t="e">
        <f>SUMIF(#REF!,CONCATENATE("d",'1-2～5'!A28),#REF!)</f>
        <v>#REF!</v>
      </c>
      <c r="O28" s="51" t="e">
        <f>SUMIF(#REF!,CONCATENATE("d",'1-2～5'!A28),#REF!)</f>
        <v>#REF!</v>
      </c>
      <c r="P28" s="51" t="e">
        <f t="shared" si="7"/>
        <v>#REF!</v>
      </c>
      <c r="Q28" s="51" t="e">
        <f>SUMIF(#REF!,CONCATENATE("d",'1-2～5'!A28),#REF!)</f>
        <v>#REF!</v>
      </c>
      <c r="R28" s="51" t="e">
        <f>SUMIF(#REF!,CONCATENATE("d",'1-2～5'!A28),#REF!)</f>
        <v>#REF!</v>
      </c>
      <c r="S28" s="51" t="e">
        <f t="shared" si="8"/>
        <v>#REF!</v>
      </c>
      <c r="T28" s="51" t="e">
        <f>SUMIF(#REF!,CONCATENATE("d",'1-2～5'!A28),#REF!)</f>
        <v>#REF!</v>
      </c>
      <c r="U28" s="51" t="e">
        <f>SUMIF(#REF!,CONCATENATE("d",'1-2～5'!A28),#REF!)</f>
        <v>#REF!</v>
      </c>
      <c r="V28" s="52" t="e">
        <f>SUMIF(#REF!,CONCATENATE("d",'1-2～5'!A28),#REF!)</f>
        <v>#REF!</v>
      </c>
      <c r="W28" s="71" t="e">
        <f>SUMIF(#REF!,CONCATENATE("d",'1-2～5'!A28),#REF!)</f>
        <v>#REF!</v>
      </c>
      <c r="X28" s="68">
        <v>30</v>
      </c>
      <c r="Y28" s="55" t="s">
        <v>25</v>
      </c>
      <c r="Z28" s="84"/>
      <c r="AA28" s="52" t="e">
        <f>COUNTIF(#REF!,CONCATENATE("c",'1-2～5'!A28))</f>
        <v>#REF!</v>
      </c>
      <c r="AB28" s="52" t="e">
        <f>SUMIF(#REF!,CONCATENATE("c",'1-2～5'!A28),#REF!)</f>
        <v>#REF!</v>
      </c>
      <c r="AC28" s="52" t="e">
        <f t="shared" si="9"/>
        <v>#REF!</v>
      </c>
      <c r="AD28" s="52" t="e">
        <f>SUMIF(#REF!,CONCATENATE("c",'1-2～5'!A29),#REF!)+SUMIF(#REF!,CONCATENATE("c",'1-2～5'!A29),#REF!)</f>
        <v>#REF!</v>
      </c>
      <c r="AE28" s="52" t="e">
        <f>SUMIF(#REF!,CONCATENATE("c",'1-2～5'!A28),#REF!)</f>
        <v>#REF!</v>
      </c>
      <c r="AF28" s="52" t="e">
        <f>SUMIF(#REF!,CONCATENATE("c",'1-2～5'!A28),#REF!)</f>
        <v>#REF!</v>
      </c>
      <c r="AG28" s="52" t="e">
        <f>SUMIF(#REF!,CONCATENATE("c",'1-2～5'!A28),#REF!)</f>
        <v>#REF!</v>
      </c>
      <c r="AH28" s="52" t="e">
        <f>SUMIF(#REF!,CONCATENATE("c",'1-2～5'!A28),#REF!)</f>
        <v>#REF!</v>
      </c>
      <c r="AI28" s="52" t="e">
        <f>SUMIF(#REF!,CONCATENATE("c",'1-2～5'!A28),#REF!)</f>
        <v>#REF!</v>
      </c>
      <c r="AJ28" s="52" t="e">
        <f t="shared" si="10"/>
        <v>#REF!</v>
      </c>
      <c r="AK28" s="52" t="e">
        <f>SUMIF(#REF!,CONCATENATE("c",'1-2～5'!A28),#REF!)</f>
        <v>#REF!</v>
      </c>
      <c r="AL28" s="71" t="e">
        <f>SUMIF(#REF!,CONCATENATE("c",'1-2～5'!A28),#REF!)</f>
        <v>#REF!</v>
      </c>
      <c r="AQ28" s="68">
        <v>30</v>
      </c>
      <c r="AR28" s="55" t="s">
        <v>25</v>
      </c>
      <c r="AS28" s="84"/>
      <c r="AT28" s="52" t="e">
        <f>COUNTIF(#REF!,CONCATENATE("b",'1-2～5'!A28))</f>
        <v>#REF!</v>
      </c>
      <c r="AU28" s="52" t="e">
        <f>SUMIF(#REF!,CONCATENATE("b",'1-2～5'!A28),#REF!)</f>
        <v>#REF!</v>
      </c>
      <c r="AV28" s="52" t="e">
        <f t="shared" si="11"/>
        <v>#REF!</v>
      </c>
      <c r="AW28" s="52" t="e">
        <f>SUMIF(#REF!,CONCATENATE("b",'1-2～5'!A28),#REF!)+SUMIF(#REF!,CONCATENATE("b",'1-2～5'!A28),#REF!)</f>
        <v>#REF!</v>
      </c>
      <c r="AX28" s="52" t="e">
        <f>SUMIF(#REF!,CONCATENATE("b",'1-2～5'!A28),#REF!)</f>
        <v>#REF!</v>
      </c>
      <c r="AY28" s="52" t="e">
        <f>SUMIF(#REF!,CONCATENATE("b",'1-2～5'!A28),#REF!)</f>
        <v>#REF!</v>
      </c>
      <c r="AZ28" s="52" t="e">
        <f>SUMIF(#REF!,CONCATENATE("b",'1-2～5'!A28),#REF!)</f>
        <v>#REF!</v>
      </c>
      <c r="BA28" s="52" t="e">
        <f>SUMIF(#REF!,CONCATENATE("b",'1-2～5'!A28),#REF!)</f>
        <v>#REF!</v>
      </c>
      <c r="BB28" s="52" t="e">
        <f>SUMIF(#REF!,CONCATENATE("b",'1-2～5'!A28),#REF!)</f>
        <v>#REF!</v>
      </c>
      <c r="BC28" s="52" t="e">
        <f t="shared" si="12"/>
        <v>#REF!</v>
      </c>
      <c r="BD28" s="52" t="e">
        <f>SUMIF(#REF!,CONCATENATE("b",'1-2～5'!A28),#REF!)</f>
        <v>#REF!</v>
      </c>
      <c r="BE28" s="71" t="e">
        <f>SUMIF(#REF!,CONCATENATE("b",'1-2～5'!A28),#REF!)</f>
        <v>#REF!</v>
      </c>
      <c r="BI28" s="68">
        <v>30</v>
      </c>
      <c r="BJ28" s="55" t="s">
        <v>25</v>
      </c>
      <c r="BK28" s="84"/>
      <c r="BL28" s="51" t="e">
        <f>COUNTIF(#REF!,CONCATENATE("a",'1-2～5'!A28))</f>
        <v>#REF!</v>
      </c>
      <c r="BM28" s="51" t="e">
        <f>SUMIF(#REF!,CONCATENATE("a",'1-2～5'!A28),#REF!)</f>
        <v>#REF!</v>
      </c>
      <c r="BN28" s="51" t="e">
        <f t="shared" si="13"/>
        <v>#REF!</v>
      </c>
      <c r="BO28" s="51" t="e">
        <f>SUMIF(#REF!,CONCATENATE("a",'1-2～5'!A28),#REF!)+SUMIF(#REF!,CONCATENATE("a",'1-2～5'!A28),#REF!)</f>
        <v>#REF!</v>
      </c>
      <c r="BP28" s="51" t="e">
        <f>SUMIF(#REF!,CONCATENATE("a",'1-2～5'!A28),#REF!)</f>
        <v>#REF!</v>
      </c>
      <c r="BQ28" s="51" t="e">
        <f>SUMIF(#REF!,CONCATENATE("a",'1-2～5'!A28),#REF!)</f>
        <v>#REF!</v>
      </c>
      <c r="BR28" s="51" t="e">
        <f>SUMIF(#REF!,CONCATENATE("a",'1-2～5'!A28),#REF!)</f>
        <v>#REF!</v>
      </c>
      <c r="BS28" s="51" t="e">
        <f>SUMIF(#REF!,CONCATENATE("a",'1-2～5'!A28),#REF!)</f>
        <v>#REF!</v>
      </c>
      <c r="BT28" s="51" t="e">
        <f>SUMIF(#REF!,CONCATENATE("a",'1-2～5'!A28),#REF!)</f>
        <v>#REF!</v>
      </c>
      <c r="BU28" s="51" t="e">
        <f t="shared" si="14"/>
        <v>#REF!</v>
      </c>
      <c r="BV28" s="51" t="e">
        <f>SUMIF(#REF!,CONCATENATE("a",'1-2～5'!A28),#REF!)</f>
        <v>#REF!</v>
      </c>
      <c r="BW28" s="67" t="e">
        <f>SUMIF(#REF!,CONCATENATE("a",'1-2～5'!A28),#REF!)</f>
        <v>#REF!</v>
      </c>
    </row>
    <row r="29" spans="1:75" s="92" customFormat="1" ht="24.75" customHeight="1">
      <c r="A29" s="68">
        <v>31</v>
      </c>
      <c r="B29" s="51" t="e">
        <f>COUNTIF(#REF!,CONCATENATE("d",'1-2～5'!A29))</f>
        <v>#REF!</v>
      </c>
      <c r="C29" s="51" t="e">
        <f>SUMIF(#REF!,CONCATENATE("d",'1-2～5'!A29),#REF!)+SUMIF(#REF!,CONCATENATE("d",'1-2～5'!A29),#REF!)</f>
        <v>#REF!</v>
      </c>
      <c r="D29" s="51" t="e">
        <f t="shared" si="4"/>
        <v>#REF!</v>
      </c>
      <c r="E29" s="51" t="e">
        <f>SUMIF(#REF!,CONCATENATE("d",'1-2～5'!A29),#REF!)+SUMIF(#REF!,CONCATENATE("d",'1-2～5'!A29),#REF!)</f>
        <v>#REF!</v>
      </c>
      <c r="F29" s="51" t="e">
        <f t="shared" si="5"/>
        <v>#REF!</v>
      </c>
      <c r="G29" s="51" t="e">
        <f>SUMIF(#REF!,CONCATENATE("d",'1-2～5'!A29),#REF!)</f>
        <v>#REF!</v>
      </c>
      <c r="H29" s="51" t="e">
        <f>SUMIF(#REF!,CONCATENATE("d",'1-2～5'!A29),#REF!)</f>
        <v>#REF!</v>
      </c>
      <c r="I29" s="51" t="e">
        <f>SUMIF(#REF!,CONCATENATE("d",'1-2～5'!A29),#REF!)</f>
        <v>#REF!</v>
      </c>
      <c r="J29" s="51" t="e">
        <f>SUMIF(#REF!,CONCATENATE("d",'1-2～5'!A29),#REF!)</f>
        <v>#REF!</v>
      </c>
      <c r="K29" s="51" t="e">
        <f>SUMIF(#REF!,CONCATENATE("d",'1-2～5'!A29),#REF!)</f>
        <v>#REF!</v>
      </c>
      <c r="L29" s="51" t="e">
        <f>SUMIF(#REF!,CONCATENATE("d",'1-2～5'!A29),#REF!)</f>
        <v>#REF!</v>
      </c>
      <c r="M29" s="51" t="e">
        <f t="shared" si="6"/>
        <v>#REF!</v>
      </c>
      <c r="N29" s="51" t="e">
        <f>SUMIF(#REF!,CONCATENATE("d",'1-2～5'!A29),#REF!)</f>
        <v>#REF!</v>
      </c>
      <c r="O29" s="51" t="e">
        <f>SUMIF(#REF!,CONCATENATE("d",'1-2～5'!A29),#REF!)</f>
        <v>#REF!</v>
      </c>
      <c r="P29" s="51" t="e">
        <f t="shared" si="7"/>
        <v>#REF!</v>
      </c>
      <c r="Q29" s="51" t="e">
        <f>SUMIF(#REF!,CONCATENATE("d",'1-2～5'!A29),#REF!)</f>
        <v>#REF!</v>
      </c>
      <c r="R29" s="51" t="e">
        <f>SUMIF(#REF!,CONCATENATE("d",'1-2～5'!A29),#REF!)</f>
        <v>#REF!</v>
      </c>
      <c r="S29" s="51" t="e">
        <f t="shared" si="8"/>
        <v>#REF!</v>
      </c>
      <c r="T29" s="51" t="e">
        <f>SUMIF(#REF!,CONCATENATE("d",'1-2～5'!A29),#REF!)</f>
        <v>#REF!</v>
      </c>
      <c r="U29" s="51" t="e">
        <f>SUMIF(#REF!,CONCATENATE("d",'1-2～5'!A29),#REF!)</f>
        <v>#REF!</v>
      </c>
      <c r="V29" s="52" t="e">
        <f>SUMIF(#REF!,CONCATENATE("d",'1-2～5'!A29),#REF!)</f>
        <v>#REF!</v>
      </c>
      <c r="W29" s="71" t="e">
        <f>SUMIF(#REF!,CONCATENATE("d",'1-2～5'!A29),#REF!)</f>
        <v>#REF!</v>
      </c>
      <c r="X29" s="68">
        <v>31</v>
      </c>
      <c r="Y29" s="55" t="s">
        <v>24</v>
      </c>
      <c r="Z29" s="84"/>
      <c r="AA29" s="52" t="e">
        <f>COUNTIF(#REF!,CONCATENATE("c",'1-2～5'!A29))</f>
        <v>#REF!</v>
      </c>
      <c r="AB29" s="52" t="e">
        <f>SUMIF(#REF!,CONCATENATE("c",'1-2～5'!A29),#REF!)</f>
        <v>#REF!</v>
      </c>
      <c r="AC29" s="52" t="e">
        <f t="shared" si="9"/>
        <v>#REF!</v>
      </c>
      <c r="AD29" s="52" t="e">
        <f>SUMIF(#REF!,CONCATENATE("c",'1-2～5'!A30),#REF!)+SUMIF(#REF!,CONCATENATE("c",'1-2～5'!A30),#REF!)</f>
        <v>#REF!</v>
      </c>
      <c r="AE29" s="52" t="e">
        <f>SUMIF(#REF!,CONCATENATE("c",'1-2～5'!A29),#REF!)</f>
        <v>#REF!</v>
      </c>
      <c r="AF29" s="52" t="e">
        <f>SUMIF(#REF!,CONCATENATE("c",'1-2～5'!A29),#REF!)</f>
        <v>#REF!</v>
      </c>
      <c r="AG29" s="52" t="e">
        <f>SUMIF(#REF!,CONCATENATE("c",'1-2～5'!A29),#REF!)</f>
        <v>#REF!</v>
      </c>
      <c r="AH29" s="52" t="e">
        <f>SUMIF(#REF!,CONCATENATE("c",'1-2～5'!A29),#REF!)</f>
        <v>#REF!</v>
      </c>
      <c r="AI29" s="52" t="e">
        <f>SUMIF(#REF!,CONCATENATE("c",'1-2～5'!A29),#REF!)</f>
        <v>#REF!</v>
      </c>
      <c r="AJ29" s="52" t="e">
        <f t="shared" si="10"/>
        <v>#REF!</v>
      </c>
      <c r="AK29" s="52" t="e">
        <f>SUMIF(#REF!,CONCATENATE("c",'1-2～5'!A29),#REF!)</f>
        <v>#REF!</v>
      </c>
      <c r="AL29" s="71" t="e">
        <f>SUMIF(#REF!,CONCATENATE("c",'1-2～5'!A29),#REF!)</f>
        <v>#REF!</v>
      </c>
      <c r="AQ29" s="68">
        <v>31</v>
      </c>
      <c r="AR29" s="55" t="s">
        <v>24</v>
      </c>
      <c r="AS29" s="84"/>
      <c r="AT29" s="52" t="e">
        <f>COUNTIF(#REF!,CONCATENATE("b",'1-2～5'!A29))</f>
        <v>#REF!</v>
      </c>
      <c r="AU29" s="52" t="e">
        <f>SUMIF(#REF!,CONCATENATE("b",'1-2～5'!A29),#REF!)</f>
        <v>#REF!</v>
      </c>
      <c r="AV29" s="52" t="e">
        <f t="shared" si="11"/>
        <v>#REF!</v>
      </c>
      <c r="AW29" s="52" t="e">
        <f>SUMIF(#REF!,CONCATENATE("b",'1-2～5'!A29),#REF!)+SUMIF(#REF!,CONCATENATE("b",'1-2～5'!A29),#REF!)</f>
        <v>#REF!</v>
      </c>
      <c r="AX29" s="52" t="e">
        <f>SUMIF(#REF!,CONCATENATE("b",'1-2～5'!A29),#REF!)</f>
        <v>#REF!</v>
      </c>
      <c r="AY29" s="52" t="e">
        <f>SUMIF(#REF!,CONCATENATE("b",'1-2～5'!A29),#REF!)</f>
        <v>#REF!</v>
      </c>
      <c r="AZ29" s="52" t="e">
        <f>SUMIF(#REF!,CONCATENATE("b",'1-2～5'!A29),#REF!)</f>
        <v>#REF!</v>
      </c>
      <c r="BA29" s="52" t="e">
        <f>SUMIF(#REF!,CONCATENATE("b",'1-2～5'!A29),#REF!)</f>
        <v>#REF!</v>
      </c>
      <c r="BB29" s="52" t="e">
        <f>SUMIF(#REF!,CONCATENATE("b",'1-2～5'!A29),#REF!)</f>
        <v>#REF!</v>
      </c>
      <c r="BC29" s="52" t="e">
        <f t="shared" si="12"/>
        <v>#REF!</v>
      </c>
      <c r="BD29" s="52" t="e">
        <f>SUMIF(#REF!,CONCATENATE("b",'1-2～5'!A29),#REF!)</f>
        <v>#REF!</v>
      </c>
      <c r="BE29" s="71" t="e">
        <f>SUMIF(#REF!,CONCATENATE("b",'1-2～5'!A29),#REF!)</f>
        <v>#REF!</v>
      </c>
      <c r="BI29" s="68">
        <v>31</v>
      </c>
      <c r="BJ29" s="55" t="s">
        <v>24</v>
      </c>
      <c r="BK29" s="84"/>
      <c r="BL29" s="51" t="e">
        <f>COUNTIF(#REF!,CONCATENATE("a",'1-2～5'!A29))</f>
        <v>#REF!</v>
      </c>
      <c r="BM29" s="51" t="e">
        <f>SUMIF(#REF!,CONCATENATE("a",'1-2～5'!A29),#REF!)</f>
        <v>#REF!</v>
      </c>
      <c r="BN29" s="51" t="e">
        <f t="shared" si="13"/>
        <v>#REF!</v>
      </c>
      <c r="BO29" s="51" t="e">
        <f>SUMIF(#REF!,CONCATENATE("a",'1-2～5'!A29),#REF!)+SUMIF(#REF!,CONCATENATE("a",'1-2～5'!A29),#REF!)</f>
        <v>#REF!</v>
      </c>
      <c r="BP29" s="51" t="e">
        <f>SUMIF(#REF!,CONCATENATE("a",'1-2～5'!A29),#REF!)</f>
        <v>#REF!</v>
      </c>
      <c r="BQ29" s="51" t="e">
        <f>SUMIF(#REF!,CONCATENATE("a",'1-2～5'!A29),#REF!)</f>
        <v>#REF!</v>
      </c>
      <c r="BR29" s="51" t="e">
        <f>SUMIF(#REF!,CONCATENATE("a",'1-2～5'!A29),#REF!)</f>
        <v>#REF!</v>
      </c>
      <c r="BS29" s="51" t="e">
        <f>SUMIF(#REF!,CONCATENATE("a",'1-2～5'!A29),#REF!)</f>
        <v>#REF!</v>
      </c>
      <c r="BT29" s="51" t="e">
        <f>SUMIF(#REF!,CONCATENATE("a",'1-2～5'!A29),#REF!)</f>
        <v>#REF!</v>
      </c>
      <c r="BU29" s="51" t="e">
        <f t="shared" si="14"/>
        <v>#REF!</v>
      </c>
      <c r="BV29" s="51" t="e">
        <f>SUMIF(#REF!,CONCATENATE("a",'1-2～5'!A29),#REF!)</f>
        <v>#REF!</v>
      </c>
      <c r="BW29" s="67" t="e">
        <f>SUMIF(#REF!,CONCATENATE("a",'1-2～5'!A29),#REF!)</f>
        <v>#REF!</v>
      </c>
    </row>
    <row r="30" spans="1:75" s="92" customFormat="1" ht="24.75" customHeight="1">
      <c r="A30" s="147">
        <v>32</v>
      </c>
      <c r="B30" s="66" t="e">
        <f>COUNTIF(#REF!,CONCATENATE("d",'1-2～5'!A30))</f>
        <v>#REF!</v>
      </c>
      <c r="C30" s="66" t="e">
        <f>SUMIF(#REF!,CONCATENATE("d",'1-2～5'!A30),#REF!)+SUMIF(#REF!,CONCATENATE("d",'1-2～5'!A30),#REF!)</f>
        <v>#REF!</v>
      </c>
      <c r="D30" s="66" t="e">
        <f t="shared" si="4"/>
        <v>#REF!</v>
      </c>
      <c r="E30" s="66" t="e">
        <f>SUMIF(#REF!,CONCATENATE("d",'1-2～5'!A30),#REF!)+SUMIF(#REF!,CONCATENATE("d",'1-2～5'!A30),#REF!)</f>
        <v>#REF!</v>
      </c>
      <c r="F30" s="66" t="e">
        <f t="shared" si="5"/>
        <v>#REF!</v>
      </c>
      <c r="G30" s="66" t="e">
        <f>SUMIF(#REF!,CONCATENATE("d",'1-2～5'!A30),#REF!)</f>
        <v>#REF!</v>
      </c>
      <c r="H30" s="66" t="e">
        <f>SUMIF(#REF!,CONCATENATE("d",'1-2～5'!A30),#REF!)</f>
        <v>#REF!</v>
      </c>
      <c r="I30" s="66" t="e">
        <f>SUMIF(#REF!,CONCATENATE("d",'1-2～5'!A30),#REF!)</f>
        <v>#REF!</v>
      </c>
      <c r="J30" s="66" t="e">
        <f>SUMIF(#REF!,CONCATENATE("d",'1-2～5'!A30),#REF!)</f>
        <v>#REF!</v>
      </c>
      <c r="K30" s="66" t="e">
        <f>SUMIF(#REF!,CONCATENATE("d",'1-2～5'!A30),#REF!)</f>
        <v>#REF!</v>
      </c>
      <c r="L30" s="66" t="e">
        <f>SUMIF(#REF!,CONCATENATE("d",'1-2～5'!A30),#REF!)</f>
        <v>#REF!</v>
      </c>
      <c r="M30" s="66">
        <v>0</v>
      </c>
      <c r="N30" s="66" t="e">
        <f>SUMIF(#REF!,CONCATENATE("d",'1-2～5'!A30),#REF!)</f>
        <v>#REF!</v>
      </c>
      <c r="O30" s="66" t="e">
        <f>SUMIF(#REF!,CONCATENATE("d",'1-2～5'!A30),#REF!)</f>
        <v>#REF!</v>
      </c>
      <c r="P30" s="66" t="e">
        <f t="shared" si="7"/>
        <v>#REF!</v>
      </c>
      <c r="Q30" s="66" t="e">
        <f>SUMIF(#REF!,CONCATENATE("d",'1-2～5'!A30),#REF!)</f>
        <v>#REF!</v>
      </c>
      <c r="R30" s="66" t="e">
        <f>SUMIF(#REF!,CONCATENATE("d",'1-2～5'!A30),#REF!)</f>
        <v>#REF!</v>
      </c>
      <c r="S30" s="66" t="e">
        <f t="shared" si="8"/>
        <v>#REF!</v>
      </c>
      <c r="T30" s="66" t="e">
        <f>SUMIF(#REF!,CONCATENATE("d",'1-2～5'!A30),#REF!)</f>
        <v>#REF!</v>
      </c>
      <c r="U30" s="51" t="e">
        <f>SUMIF(#REF!,CONCATENATE("d",'1-2～5'!A30),#REF!)</f>
        <v>#REF!</v>
      </c>
      <c r="V30" s="56" t="e">
        <f>SUMIF(#REF!,CONCATENATE("d",'1-2～5'!A30),#REF!)</f>
        <v>#REF!</v>
      </c>
      <c r="W30" s="72" t="e">
        <f>SUMIF(#REF!,CONCATENATE("d",'1-2～5'!A30),#REF!)</f>
        <v>#REF!</v>
      </c>
      <c r="X30" s="147">
        <v>32</v>
      </c>
      <c r="Y30" s="114" t="s">
        <v>23</v>
      </c>
      <c r="Z30" s="115"/>
      <c r="AA30" s="56" t="e">
        <f>COUNTIF(#REF!,CONCATENATE("c",'1-2～5'!A30))</f>
        <v>#REF!</v>
      </c>
      <c r="AB30" s="56" t="e">
        <f>SUMIF(#REF!,CONCATENATE("c",'1-2～5'!A30),#REF!)</f>
        <v>#REF!</v>
      </c>
      <c r="AC30" s="56" t="e">
        <f t="shared" si="9"/>
        <v>#REF!</v>
      </c>
      <c r="AD30" s="56" t="e">
        <f>SUMIF(#REF!,CONCATENATE("c",'1-2～5'!A31),#REF!)+SUMIF(#REF!,CONCATENATE("c",'1-2～5'!A31),#REF!)</f>
        <v>#REF!</v>
      </c>
      <c r="AE30" s="56" t="e">
        <f>SUMIF(#REF!,CONCATENATE("c",'1-2～5'!A30),#REF!)</f>
        <v>#REF!</v>
      </c>
      <c r="AF30" s="56" t="e">
        <f>SUMIF(#REF!,CONCATENATE("c",'1-2～5'!A30),#REF!)</f>
        <v>#REF!</v>
      </c>
      <c r="AG30" s="56" t="e">
        <f>SUMIF(#REF!,CONCATENATE("c",'1-2～5'!A30),#REF!)</f>
        <v>#REF!</v>
      </c>
      <c r="AH30" s="56" t="e">
        <f>SUMIF(#REF!,CONCATENATE("c",'1-2～5'!A30),#REF!)</f>
        <v>#REF!</v>
      </c>
      <c r="AI30" s="56" t="e">
        <f>SUMIF(#REF!,CONCATENATE("c",'1-2～5'!A30),#REF!)</f>
        <v>#REF!</v>
      </c>
      <c r="AJ30" s="56" t="e">
        <f t="shared" si="10"/>
        <v>#REF!</v>
      </c>
      <c r="AK30" s="56" t="e">
        <f>SUMIF(#REF!,CONCATENATE("c",'1-2～5'!A30),#REF!)</f>
        <v>#REF!</v>
      </c>
      <c r="AL30" s="72" t="e">
        <f>SUMIF(#REF!,CONCATENATE("c",'1-2～5'!A30),#REF!)</f>
        <v>#REF!</v>
      </c>
      <c r="AQ30" s="147">
        <v>32</v>
      </c>
      <c r="AR30" s="114" t="s">
        <v>23</v>
      </c>
      <c r="AS30" s="115"/>
      <c r="AT30" s="56" t="e">
        <f>COUNTIF(#REF!,CONCATENATE("b",'1-2～5'!A30))</f>
        <v>#REF!</v>
      </c>
      <c r="AU30" s="56" t="e">
        <f>SUMIF(#REF!,CONCATENATE("b",'1-2～5'!A30),#REF!)</f>
        <v>#REF!</v>
      </c>
      <c r="AV30" s="56" t="e">
        <f t="shared" si="11"/>
        <v>#REF!</v>
      </c>
      <c r="AW30" s="56" t="e">
        <f>SUMIF(#REF!,CONCATENATE("b",'1-2～5'!A30),#REF!)+SUMIF(#REF!,CONCATENATE("b",'1-2～5'!A30),#REF!)</f>
        <v>#REF!</v>
      </c>
      <c r="AX30" s="56" t="e">
        <f>SUMIF(#REF!,CONCATENATE("b",'1-2～5'!A30),#REF!)</f>
        <v>#REF!</v>
      </c>
      <c r="AY30" s="56" t="e">
        <f>SUMIF(#REF!,CONCATENATE("b",'1-2～5'!A30),#REF!)</f>
        <v>#REF!</v>
      </c>
      <c r="AZ30" s="56" t="e">
        <f>SUMIF(#REF!,CONCATENATE("b",'1-2～5'!A30),#REF!)</f>
        <v>#REF!</v>
      </c>
      <c r="BA30" s="56" t="e">
        <f>SUMIF(#REF!,CONCATENATE("b",'1-2～5'!A30),#REF!)</f>
        <v>#REF!</v>
      </c>
      <c r="BB30" s="56" t="e">
        <f>SUMIF(#REF!,CONCATENATE("b",'1-2～5'!A30),#REF!)</f>
        <v>#REF!</v>
      </c>
      <c r="BC30" s="56" t="e">
        <f t="shared" si="12"/>
        <v>#REF!</v>
      </c>
      <c r="BD30" s="56" t="e">
        <f>SUMIF(#REF!,CONCATENATE("b",'1-2～5'!A30),#REF!)</f>
        <v>#REF!</v>
      </c>
      <c r="BE30" s="72" t="e">
        <f>SUMIF(#REF!,CONCATENATE("b",'1-2～5'!A30),#REF!)</f>
        <v>#REF!</v>
      </c>
      <c r="BI30" s="147">
        <v>32</v>
      </c>
      <c r="BJ30" s="114" t="s">
        <v>23</v>
      </c>
      <c r="BK30" s="115"/>
      <c r="BL30" s="66" t="e">
        <f>COUNTIF(#REF!,CONCATENATE("a",'1-2～5'!A30))</f>
        <v>#REF!</v>
      </c>
      <c r="BM30" s="66" t="e">
        <f>SUMIF(#REF!,CONCATENATE("a",'1-2～5'!A30),#REF!)</f>
        <v>#REF!</v>
      </c>
      <c r="BN30" s="66" t="e">
        <f t="shared" si="13"/>
        <v>#REF!</v>
      </c>
      <c r="BO30" s="66" t="e">
        <f>SUMIF(#REF!,CONCATENATE("a",'1-2～5'!A30),#REF!)+SUMIF(#REF!,CONCATENATE("a",'1-2～5'!A30),#REF!)</f>
        <v>#REF!</v>
      </c>
      <c r="BP30" s="66" t="e">
        <f>SUMIF(#REF!,CONCATENATE("a",'1-2～5'!A30),#REF!)</f>
        <v>#REF!</v>
      </c>
      <c r="BQ30" s="66" t="e">
        <f>SUMIF(#REF!,CONCATENATE("a",'1-2～5'!A30),#REF!)</f>
        <v>#REF!</v>
      </c>
      <c r="BR30" s="66" t="e">
        <f>SUMIF(#REF!,CONCATENATE("a",'1-2～5'!A30),#REF!)</f>
        <v>#REF!</v>
      </c>
      <c r="BS30" s="66" t="e">
        <f>SUMIF(#REF!,CONCATENATE("a",'1-2～5'!A30),#REF!)</f>
        <v>#REF!</v>
      </c>
      <c r="BT30" s="66" t="e">
        <f>SUMIF(#REF!,CONCATENATE("a",'1-2～5'!A30),#REF!)</f>
        <v>#REF!</v>
      </c>
      <c r="BU30" s="66" t="e">
        <f t="shared" si="14"/>
        <v>#REF!</v>
      </c>
      <c r="BV30" s="66" t="e">
        <f>SUMIF(#REF!,CONCATENATE("a",'1-2～5'!A30),#REF!)</f>
        <v>#REF!</v>
      </c>
      <c r="BW30" s="70" t="e">
        <f>SUMIF(#REF!,CONCATENATE("a",'1-2～5'!A30),#REF!)</f>
        <v>#REF!</v>
      </c>
    </row>
    <row r="31" spans="1:75" s="92" customFormat="1" ht="11.25">
      <c r="A31" s="68"/>
      <c r="B31" s="53"/>
      <c r="C31" s="53"/>
      <c r="D31" s="53"/>
      <c r="E31" s="53"/>
      <c r="F31" s="53"/>
      <c r="G31" s="53"/>
      <c r="H31" s="53"/>
      <c r="I31" s="53"/>
      <c r="J31" s="53"/>
      <c r="K31" s="53"/>
      <c r="L31" s="53"/>
      <c r="M31" s="53"/>
      <c r="N31" s="53"/>
      <c r="O31" s="53"/>
      <c r="P31" s="53"/>
      <c r="Q31" s="53"/>
      <c r="R31" s="53"/>
      <c r="S31" s="53"/>
      <c r="T31" s="53"/>
      <c r="U31" s="53"/>
      <c r="V31" s="65"/>
      <c r="W31" s="65"/>
      <c r="X31" s="68"/>
      <c r="Y31" s="55"/>
      <c r="Z31" s="86"/>
      <c r="AA31" s="65"/>
      <c r="AB31" s="65"/>
      <c r="AC31" s="65"/>
      <c r="AD31" s="65"/>
      <c r="AE31" s="65"/>
      <c r="AF31" s="65"/>
      <c r="AG31" s="65"/>
      <c r="AH31" s="65"/>
      <c r="AI31" s="65"/>
      <c r="AJ31" s="65"/>
      <c r="AK31" s="65"/>
      <c r="AL31" s="65"/>
      <c r="AQ31" s="68"/>
      <c r="AR31" s="55"/>
      <c r="AS31" s="86"/>
      <c r="AT31" s="65"/>
      <c r="AU31" s="65"/>
      <c r="AV31" s="65"/>
      <c r="AW31" s="65"/>
      <c r="AX31" s="65"/>
      <c r="AY31" s="65"/>
      <c r="AZ31" s="65"/>
      <c r="BA31" s="65"/>
      <c r="BB31" s="65"/>
      <c r="BC31" s="65"/>
      <c r="BD31" s="65"/>
      <c r="BE31" s="65"/>
      <c r="BI31" s="68"/>
      <c r="BJ31" s="55"/>
      <c r="BK31" s="86"/>
      <c r="BL31" s="53"/>
      <c r="BM31" s="53"/>
      <c r="BN31" s="53"/>
      <c r="BO31" s="53"/>
      <c r="BP31" s="53"/>
      <c r="BQ31" s="53"/>
      <c r="BR31" s="53"/>
      <c r="BS31" s="53"/>
      <c r="BT31" s="53"/>
      <c r="BU31" s="53"/>
      <c r="BV31" s="53"/>
      <c r="BW31" s="53"/>
    </row>
    <row r="32" spans="1:75" s="92" customFormat="1" ht="11.25">
      <c r="A32" s="117" t="s">
        <v>22</v>
      </c>
      <c r="B32" s="118"/>
      <c r="C32" s="118"/>
      <c r="D32" s="118"/>
      <c r="E32" s="118"/>
      <c r="F32" s="118"/>
      <c r="G32" s="118"/>
      <c r="H32" s="118"/>
      <c r="I32" s="118"/>
      <c r="J32" s="118"/>
      <c r="K32" s="118"/>
      <c r="L32" s="53"/>
      <c r="M32" s="53"/>
      <c r="N32" s="53"/>
      <c r="O32" s="53"/>
      <c r="P32" s="53"/>
      <c r="Q32" s="53"/>
      <c r="R32" s="53"/>
      <c r="S32" s="53"/>
      <c r="T32" s="53"/>
      <c r="U32" s="53"/>
      <c r="V32" s="65"/>
      <c r="W32" s="148"/>
      <c r="X32" s="117" t="s">
        <v>22</v>
      </c>
      <c r="Y32" s="117"/>
      <c r="Z32" s="117"/>
      <c r="AA32" s="148"/>
      <c r="AB32" s="65"/>
      <c r="AC32" s="65"/>
      <c r="AD32" s="65"/>
      <c r="AE32" s="148"/>
      <c r="AF32" s="148"/>
      <c r="AG32" s="148"/>
      <c r="AH32" s="148"/>
      <c r="AI32" s="148"/>
      <c r="AJ32" s="148"/>
      <c r="AK32" s="65"/>
      <c r="AL32" s="65"/>
      <c r="AQ32" s="117" t="s">
        <v>22</v>
      </c>
      <c r="AR32" s="117"/>
      <c r="AS32" s="117"/>
      <c r="AT32" s="148"/>
      <c r="AU32" s="148"/>
      <c r="AV32" s="148"/>
      <c r="AW32" s="148"/>
      <c r="AX32" s="148"/>
      <c r="AY32" s="148"/>
      <c r="AZ32" s="148"/>
      <c r="BA32" s="148"/>
      <c r="BB32" s="148"/>
      <c r="BC32" s="148"/>
      <c r="BD32" s="65"/>
      <c r="BE32" s="65"/>
      <c r="BI32" s="117" t="s">
        <v>22</v>
      </c>
      <c r="BJ32" s="117"/>
      <c r="BK32" s="117"/>
      <c r="BL32" s="118"/>
      <c r="BM32" s="118"/>
      <c r="BN32" s="118"/>
      <c r="BO32" s="118"/>
      <c r="BP32" s="118"/>
      <c r="BQ32" s="118"/>
      <c r="BR32" s="118"/>
      <c r="BS32" s="118"/>
      <c r="BT32" s="118"/>
      <c r="BU32" s="118"/>
      <c r="BV32" s="53"/>
      <c r="BW32" s="53"/>
    </row>
    <row r="33" spans="1:75" s="92" customFormat="1" ht="11.25">
      <c r="A33" s="149"/>
      <c r="B33" s="150"/>
      <c r="C33" s="150"/>
      <c r="D33" s="150"/>
      <c r="E33" s="150"/>
      <c r="F33" s="150"/>
      <c r="G33" s="150"/>
      <c r="H33" s="150"/>
      <c r="I33" s="150"/>
      <c r="J33" s="150"/>
      <c r="K33" s="150"/>
      <c r="L33" s="150"/>
      <c r="M33" s="150"/>
      <c r="N33" s="150"/>
      <c r="O33" s="150"/>
      <c r="P33" s="150"/>
      <c r="Q33" s="150"/>
      <c r="R33" s="150"/>
      <c r="S33" s="150"/>
      <c r="T33" s="150"/>
      <c r="U33" s="150"/>
      <c r="V33" s="151"/>
      <c r="W33" s="152"/>
      <c r="X33" s="149"/>
      <c r="AA33" s="151"/>
      <c r="AB33" s="151"/>
      <c r="AC33" s="151"/>
      <c r="AD33" s="151"/>
      <c r="AE33" s="151"/>
      <c r="AF33" s="151"/>
      <c r="AG33" s="151"/>
      <c r="AH33" s="151"/>
      <c r="AI33" s="151"/>
      <c r="AJ33" s="151"/>
      <c r="AK33" s="151"/>
      <c r="AL33" s="152"/>
      <c r="AT33" s="151"/>
      <c r="AU33" s="151"/>
      <c r="AV33" s="151"/>
      <c r="AW33" s="151"/>
      <c r="AX33" s="151"/>
      <c r="AY33" s="151"/>
      <c r="AZ33" s="151"/>
      <c r="BA33" s="151"/>
      <c r="BB33" s="151"/>
      <c r="BC33" s="151"/>
      <c r="BD33" s="151"/>
      <c r="BE33" s="152"/>
      <c r="BL33" s="150"/>
      <c r="BM33" s="150"/>
      <c r="BN33" s="150"/>
      <c r="BO33" s="150"/>
      <c r="BP33" s="150"/>
      <c r="BQ33" s="150"/>
      <c r="BR33" s="150"/>
      <c r="BS33" s="150"/>
      <c r="BT33" s="150"/>
      <c r="BU33" s="150"/>
      <c r="BV33" s="150"/>
      <c r="BW33" s="150"/>
    </row>
    <row r="34" spans="1:75" s="92" customFormat="1" ht="11.25">
      <c r="A34" s="149"/>
      <c r="B34" s="150"/>
      <c r="C34" s="150"/>
      <c r="D34" s="150"/>
      <c r="E34" s="150"/>
      <c r="F34" s="150"/>
      <c r="G34" s="150"/>
      <c r="H34" s="150"/>
      <c r="I34" s="150"/>
      <c r="J34" s="150"/>
      <c r="K34" s="150"/>
      <c r="L34" s="150"/>
      <c r="M34" s="150"/>
      <c r="N34" s="150"/>
      <c r="O34" s="150"/>
      <c r="P34" s="150"/>
      <c r="Q34" s="150"/>
      <c r="R34" s="150"/>
      <c r="S34" s="150"/>
      <c r="T34" s="150"/>
      <c r="U34" s="150"/>
      <c r="V34" s="151"/>
      <c r="W34" s="152"/>
      <c r="X34" s="149"/>
      <c r="AA34" s="151"/>
      <c r="AB34" s="151"/>
      <c r="AC34" s="151"/>
      <c r="AD34" s="151"/>
      <c r="AE34" s="151"/>
      <c r="AF34" s="151"/>
      <c r="AG34" s="151"/>
      <c r="AH34" s="151"/>
      <c r="AI34" s="151"/>
      <c r="AJ34" s="151"/>
      <c r="AK34" s="151"/>
      <c r="AL34" s="152"/>
      <c r="AT34" s="151"/>
      <c r="AU34" s="151"/>
      <c r="AV34" s="151"/>
      <c r="AW34" s="151"/>
      <c r="AX34" s="151"/>
      <c r="AY34" s="151"/>
      <c r="AZ34" s="151"/>
      <c r="BA34" s="151"/>
      <c r="BB34" s="151"/>
      <c r="BC34" s="151"/>
      <c r="BD34" s="151"/>
      <c r="BE34" s="152"/>
      <c r="BL34" s="150"/>
      <c r="BM34" s="150"/>
      <c r="BN34" s="150"/>
      <c r="BO34" s="150"/>
      <c r="BP34" s="150"/>
      <c r="BQ34" s="150"/>
      <c r="BR34" s="150"/>
      <c r="BS34" s="150"/>
      <c r="BT34" s="150"/>
      <c r="BU34" s="150"/>
      <c r="BV34" s="150"/>
      <c r="BW34" s="150"/>
    </row>
    <row r="35" spans="1:75" s="92" customFormat="1" ht="11.25">
      <c r="A35" s="149"/>
      <c r="B35" s="150"/>
      <c r="C35" s="150"/>
      <c r="D35" s="150"/>
      <c r="E35" s="150"/>
      <c r="F35" s="150"/>
      <c r="G35" s="150"/>
      <c r="H35" s="150"/>
      <c r="I35" s="150"/>
      <c r="J35" s="150"/>
      <c r="K35" s="150"/>
      <c r="L35" s="150"/>
      <c r="M35" s="150"/>
      <c r="N35" s="150"/>
      <c r="O35" s="150"/>
      <c r="P35" s="150"/>
      <c r="Q35" s="150"/>
      <c r="R35" s="150"/>
      <c r="S35" s="150"/>
      <c r="T35" s="150"/>
      <c r="U35" s="150"/>
      <c r="V35" s="151"/>
      <c r="W35" s="152"/>
      <c r="X35" s="149"/>
      <c r="AA35" s="151"/>
      <c r="AB35" s="151"/>
      <c r="AC35" s="151"/>
      <c r="AD35" s="151"/>
      <c r="AE35" s="151"/>
      <c r="AF35" s="151"/>
      <c r="AG35" s="151"/>
      <c r="AH35" s="151"/>
      <c r="AI35" s="151"/>
      <c r="AJ35" s="151"/>
      <c r="AK35" s="151"/>
      <c r="AL35" s="152"/>
      <c r="AT35" s="151"/>
      <c r="AU35" s="151"/>
      <c r="AV35" s="151"/>
      <c r="AW35" s="151"/>
      <c r="AX35" s="151"/>
      <c r="AY35" s="151"/>
      <c r="AZ35" s="151"/>
      <c r="BA35" s="151"/>
      <c r="BB35" s="151"/>
      <c r="BC35" s="151"/>
      <c r="BD35" s="151"/>
      <c r="BE35" s="152"/>
      <c r="BL35" s="150"/>
      <c r="BM35" s="150"/>
      <c r="BN35" s="150"/>
      <c r="BO35" s="150"/>
      <c r="BP35" s="150"/>
      <c r="BQ35" s="150"/>
      <c r="BR35" s="150"/>
      <c r="BS35" s="150"/>
      <c r="BT35" s="150"/>
      <c r="BU35" s="150"/>
      <c r="BV35" s="150"/>
      <c r="BW35" s="150"/>
    </row>
    <row r="36" spans="1:75" s="92" customFormat="1" ht="11.25">
      <c r="A36" s="149"/>
      <c r="B36" s="150"/>
      <c r="C36" s="150"/>
      <c r="D36" s="150"/>
      <c r="E36" s="150"/>
      <c r="F36" s="150"/>
      <c r="G36" s="150"/>
      <c r="H36" s="150"/>
      <c r="I36" s="150"/>
      <c r="J36" s="150"/>
      <c r="K36" s="150"/>
      <c r="L36" s="150"/>
      <c r="M36" s="150"/>
      <c r="N36" s="150"/>
      <c r="O36" s="150"/>
      <c r="P36" s="150"/>
      <c r="Q36" s="150"/>
      <c r="R36" s="150"/>
      <c r="S36" s="150"/>
      <c r="T36" s="150"/>
      <c r="U36" s="150"/>
      <c r="V36" s="151"/>
      <c r="W36" s="152"/>
      <c r="X36" s="149"/>
      <c r="AA36" s="151"/>
      <c r="AB36" s="151"/>
      <c r="AC36" s="151"/>
      <c r="AD36" s="151"/>
      <c r="AE36" s="151"/>
      <c r="AF36" s="151"/>
      <c r="AG36" s="151"/>
      <c r="AH36" s="151"/>
      <c r="AI36" s="151"/>
      <c r="AJ36" s="151"/>
      <c r="AK36" s="151"/>
      <c r="AL36" s="152"/>
      <c r="AT36" s="151"/>
      <c r="AU36" s="151"/>
      <c r="AV36" s="151"/>
      <c r="AW36" s="151"/>
      <c r="AX36" s="151"/>
      <c r="AY36" s="151"/>
      <c r="AZ36" s="151"/>
      <c r="BA36" s="151"/>
      <c r="BB36" s="151"/>
      <c r="BC36" s="151"/>
      <c r="BD36" s="151"/>
      <c r="BE36" s="152"/>
      <c r="BL36" s="150"/>
      <c r="BM36" s="150"/>
      <c r="BN36" s="150"/>
      <c r="BO36" s="150"/>
      <c r="BP36" s="150"/>
      <c r="BQ36" s="150"/>
      <c r="BR36" s="150"/>
      <c r="BS36" s="150"/>
      <c r="BT36" s="150"/>
      <c r="BU36" s="150"/>
      <c r="BV36" s="150"/>
      <c r="BW36" s="150"/>
    </row>
    <row r="37" spans="1:75" s="92" customFormat="1" ht="11.25">
      <c r="A37" s="149"/>
      <c r="B37" s="150"/>
      <c r="C37" s="150"/>
      <c r="D37" s="150"/>
      <c r="E37" s="150"/>
      <c r="F37" s="150"/>
      <c r="G37" s="150"/>
      <c r="H37" s="150"/>
      <c r="I37" s="150"/>
      <c r="J37" s="150"/>
      <c r="K37" s="150"/>
      <c r="L37" s="150"/>
      <c r="M37" s="150"/>
      <c r="N37" s="150"/>
      <c r="O37" s="150"/>
      <c r="P37" s="150"/>
      <c r="Q37" s="150"/>
      <c r="R37" s="150"/>
      <c r="S37" s="150"/>
      <c r="T37" s="150"/>
      <c r="U37" s="150"/>
      <c r="V37" s="151"/>
      <c r="W37" s="152"/>
      <c r="X37" s="149"/>
      <c r="AA37" s="151"/>
      <c r="AB37" s="151"/>
      <c r="AC37" s="151"/>
      <c r="AD37" s="151"/>
      <c r="AE37" s="151"/>
      <c r="AF37" s="151"/>
      <c r="AG37" s="151"/>
      <c r="AH37" s="151"/>
      <c r="AI37" s="151"/>
      <c r="AJ37" s="151"/>
      <c r="AK37" s="151"/>
      <c r="AL37" s="152"/>
      <c r="AT37" s="151"/>
      <c r="AU37" s="151"/>
      <c r="AV37" s="151"/>
      <c r="AW37" s="151"/>
      <c r="AX37" s="151"/>
      <c r="AY37" s="151"/>
      <c r="AZ37" s="151"/>
      <c r="BA37" s="151"/>
      <c r="BB37" s="151"/>
      <c r="BC37" s="151"/>
      <c r="BD37" s="151"/>
      <c r="BE37" s="152"/>
      <c r="BL37" s="150"/>
      <c r="BM37" s="150"/>
      <c r="BN37" s="150"/>
      <c r="BO37" s="150"/>
      <c r="BP37" s="150"/>
      <c r="BQ37" s="150"/>
      <c r="BR37" s="150"/>
      <c r="BS37" s="150"/>
      <c r="BT37" s="150"/>
      <c r="BU37" s="150"/>
      <c r="BV37" s="150"/>
      <c r="BW37" s="150"/>
    </row>
    <row r="38" spans="1:75" s="92" customFormat="1" ht="11.25">
      <c r="A38" s="149"/>
      <c r="B38" s="150"/>
      <c r="C38" s="150"/>
      <c r="D38" s="150"/>
      <c r="E38" s="150"/>
      <c r="F38" s="150"/>
      <c r="G38" s="150"/>
      <c r="H38" s="150"/>
      <c r="I38" s="150"/>
      <c r="J38" s="150"/>
      <c r="K38" s="150"/>
      <c r="L38" s="150"/>
      <c r="M38" s="150"/>
      <c r="N38" s="150"/>
      <c r="O38" s="150"/>
      <c r="P38" s="150"/>
      <c r="Q38" s="150"/>
      <c r="R38" s="150"/>
      <c r="S38" s="150"/>
      <c r="T38" s="150"/>
      <c r="U38" s="150"/>
      <c r="V38" s="151"/>
      <c r="W38" s="152"/>
      <c r="X38" s="149"/>
      <c r="AA38" s="151"/>
      <c r="AB38" s="151"/>
      <c r="AC38" s="151"/>
      <c r="AD38" s="151"/>
      <c r="AE38" s="151"/>
      <c r="AF38" s="151"/>
      <c r="AG38" s="151"/>
      <c r="AH38" s="151"/>
      <c r="AI38" s="151"/>
      <c r="AJ38" s="151"/>
      <c r="AK38" s="151"/>
      <c r="AL38" s="152"/>
      <c r="AT38" s="151"/>
      <c r="AU38" s="151"/>
      <c r="AV38" s="151"/>
      <c r="AW38" s="151"/>
      <c r="AX38" s="151"/>
      <c r="AY38" s="151"/>
      <c r="AZ38" s="151"/>
      <c r="BA38" s="151"/>
      <c r="BB38" s="151"/>
      <c r="BC38" s="151"/>
      <c r="BD38" s="151"/>
      <c r="BE38" s="152"/>
      <c r="BL38" s="150"/>
      <c r="BM38" s="150"/>
      <c r="BN38" s="150"/>
      <c r="BO38" s="150"/>
      <c r="BP38" s="150"/>
      <c r="BQ38" s="150"/>
      <c r="BR38" s="150"/>
      <c r="BS38" s="150"/>
      <c r="BT38" s="150"/>
      <c r="BU38" s="150"/>
      <c r="BV38" s="150"/>
      <c r="BW38" s="150"/>
    </row>
    <row r="39" spans="1:75" s="92" customFormat="1" ht="11.25">
      <c r="A39" s="149"/>
      <c r="B39" s="150"/>
      <c r="C39" s="150"/>
      <c r="D39" s="150"/>
      <c r="E39" s="150"/>
      <c r="F39" s="150"/>
      <c r="G39" s="150"/>
      <c r="H39" s="150"/>
      <c r="I39" s="150"/>
      <c r="J39" s="150"/>
      <c r="K39" s="150"/>
      <c r="L39" s="150"/>
      <c r="M39" s="150"/>
      <c r="N39" s="150"/>
      <c r="O39" s="150"/>
      <c r="P39" s="150"/>
      <c r="Q39" s="150"/>
      <c r="R39" s="150"/>
      <c r="S39" s="150"/>
      <c r="T39" s="150"/>
      <c r="U39" s="150"/>
      <c r="V39" s="151"/>
      <c r="W39" s="152"/>
      <c r="X39" s="149"/>
      <c r="AA39" s="151"/>
      <c r="AB39" s="151"/>
      <c r="AC39" s="151"/>
      <c r="AD39" s="151"/>
      <c r="AE39" s="151"/>
      <c r="AF39" s="151"/>
      <c r="AG39" s="151"/>
      <c r="AH39" s="151"/>
      <c r="AI39" s="151"/>
      <c r="AJ39" s="151"/>
      <c r="AK39" s="151"/>
      <c r="AL39" s="152"/>
      <c r="AT39" s="151"/>
      <c r="AU39" s="151"/>
      <c r="AV39" s="151"/>
      <c r="AW39" s="151"/>
      <c r="AX39" s="151"/>
      <c r="AY39" s="151"/>
      <c r="AZ39" s="151"/>
      <c r="BA39" s="151"/>
      <c r="BB39" s="151"/>
      <c r="BC39" s="151"/>
      <c r="BD39" s="151"/>
      <c r="BE39" s="152"/>
      <c r="BL39" s="150"/>
      <c r="BM39" s="150"/>
      <c r="BN39" s="150"/>
      <c r="BO39" s="150"/>
      <c r="BP39" s="150"/>
      <c r="BQ39" s="150"/>
      <c r="BR39" s="150"/>
      <c r="BS39" s="150"/>
      <c r="BT39" s="150"/>
      <c r="BU39" s="150"/>
      <c r="BV39" s="150"/>
      <c r="BW39" s="150"/>
    </row>
    <row r="40" spans="1:75" s="92" customFormat="1" ht="11.25">
      <c r="A40" s="149"/>
      <c r="B40" s="150"/>
      <c r="C40" s="150"/>
      <c r="D40" s="150"/>
      <c r="E40" s="150"/>
      <c r="F40" s="150"/>
      <c r="G40" s="150"/>
      <c r="H40" s="150"/>
      <c r="I40" s="150"/>
      <c r="J40" s="150"/>
      <c r="K40" s="150"/>
      <c r="L40" s="150"/>
      <c r="M40" s="150"/>
      <c r="N40" s="150"/>
      <c r="O40" s="150"/>
      <c r="P40" s="150"/>
      <c r="Q40" s="150"/>
      <c r="R40" s="150"/>
      <c r="S40" s="150"/>
      <c r="T40" s="150"/>
      <c r="U40" s="150"/>
      <c r="V40" s="151"/>
      <c r="W40" s="152"/>
      <c r="X40" s="149"/>
      <c r="AA40" s="151"/>
      <c r="AB40" s="151"/>
      <c r="AC40" s="151"/>
      <c r="AD40" s="151"/>
      <c r="AE40" s="151"/>
      <c r="AF40" s="151"/>
      <c r="AG40" s="151"/>
      <c r="AH40" s="151"/>
      <c r="AI40" s="151"/>
      <c r="AJ40" s="151"/>
      <c r="AK40" s="151"/>
      <c r="AL40" s="152"/>
      <c r="AT40" s="151"/>
      <c r="AU40" s="151"/>
      <c r="AV40" s="151"/>
      <c r="AW40" s="151"/>
      <c r="AX40" s="151"/>
      <c r="AY40" s="151"/>
      <c r="AZ40" s="151"/>
      <c r="BA40" s="151"/>
      <c r="BB40" s="151"/>
      <c r="BC40" s="151"/>
      <c r="BD40" s="151"/>
      <c r="BE40" s="152"/>
      <c r="BL40" s="150"/>
      <c r="BM40" s="150"/>
      <c r="BN40" s="150"/>
      <c r="BO40" s="150"/>
      <c r="BP40" s="150"/>
      <c r="BQ40" s="150"/>
      <c r="BR40" s="150"/>
      <c r="BS40" s="150"/>
      <c r="BT40" s="150"/>
      <c r="BU40" s="150"/>
      <c r="BV40" s="150"/>
      <c r="BW40" s="150"/>
    </row>
    <row r="41" spans="1:75" s="92" customFormat="1" ht="11.25">
      <c r="A41" s="149"/>
      <c r="B41" s="150"/>
      <c r="C41" s="150"/>
      <c r="D41" s="150"/>
      <c r="E41" s="150"/>
      <c r="F41" s="150"/>
      <c r="G41" s="150"/>
      <c r="H41" s="150"/>
      <c r="I41" s="150"/>
      <c r="J41" s="150"/>
      <c r="K41" s="150"/>
      <c r="L41" s="150"/>
      <c r="M41" s="150"/>
      <c r="N41" s="150"/>
      <c r="O41" s="150"/>
      <c r="P41" s="150"/>
      <c r="Q41" s="150"/>
      <c r="R41" s="150"/>
      <c r="S41" s="150"/>
      <c r="T41" s="150"/>
      <c r="U41" s="150"/>
      <c r="V41" s="151"/>
      <c r="W41" s="152"/>
      <c r="X41" s="149"/>
      <c r="AA41" s="151"/>
      <c r="AB41" s="151"/>
      <c r="AC41" s="151"/>
      <c r="AD41" s="151"/>
      <c r="AE41" s="151"/>
      <c r="AF41" s="151"/>
      <c r="AG41" s="151"/>
      <c r="AH41" s="151"/>
      <c r="AI41" s="151"/>
      <c r="AJ41" s="151"/>
      <c r="AK41" s="151"/>
      <c r="AL41" s="152"/>
      <c r="AT41" s="151"/>
      <c r="AU41" s="151"/>
      <c r="AV41" s="151"/>
      <c r="AW41" s="151"/>
      <c r="AX41" s="151"/>
      <c r="AY41" s="151"/>
      <c r="AZ41" s="151"/>
      <c r="BA41" s="151"/>
      <c r="BB41" s="151"/>
      <c r="BC41" s="151"/>
      <c r="BD41" s="151"/>
      <c r="BE41" s="152"/>
      <c r="BL41" s="150"/>
      <c r="BM41" s="150"/>
      <c r="BN41" s="150"/>
      <c r="BO41" s="150"/>
      <c r="BP41" s="150"/>
      <c r="BQ41" s="150"/>
      <c r="BR41" s="150"/>
      <c r="BS41" s="150"/>
      <c r="BT41" s="150"/>
      <c r="BU41" s="150"/>
      <c r="BV41" s="150"/>
      <c r="BW41" s="150"/>
    </row>
    <row r="42" spans="1:75" s="92" customFormat="1" ht="11.25">
      <c r="A42" s="149"/>
      <c r="B42" s="150"/>
      <c r="C42" s="150"/>
      <c r="D42" s="150"/>
      <c r="E42" s="150"/>
      <c r="F42" s="150"/>
      <c r="G42" s="150"/>
      <c r="H42" s="150"/>
      <c r="I42" s="150"/>
      <c r="J42" s="150"/>
      <c r="K42" s="150"/>
      <c r="L42" s="150"/>
      <c r="M42" s="150"/>
      <c r="N42" s="150"/>
      <c r="O42" s="150"/>
      <c r="P42" s="150"/>
      <c r="Q42" s="150"/>
      <c r="R42" s="150"/>
      <c r="S42" s="150"/>
      <c r="T42" s="150"/>
      <c r="U42" s="150"/>
      <c r="V42" s="151"/>
      <c r="W42" s="152"/>
      <c r="X42" s="149"/>
      <c r="AA42" s="151"/>
      <c r="AB42" s="151"/>
      <c r="AC42" s="151"/>
      <c r="AD42" s="151"/>
      <c r="AE42" s="151"/>
      <c r="AF42" s="151"/>
      <c r="AG42" s="151"/>
      <c r="AH42" s="151"/>
      <c r="AI42" s="151"/>
      <c r="AJ42" s="151"/>
      <c r="AK42" s="151"/>
      <c r="AL42" s="152"/>
      <c r="AT42" s="151"/>
      <c r="AU42" s="151"/>
      <c r="AV42" s="151"/>
      <c r="AW42" s="151"/>
      <c r="AX42" s="151"/>
      <c r="AY42" s="151"/>
      <c r="AZ42" s="151"/>
      <c r="BA42" s="151"/>
      <c r="BB42" s="151"/>
      <c r="BC42" s="151"/>
      <c r="BD42" s="151"/>
      <c r="BE42" s="152"/>
      <c r="BL42" s="150"/>
      <c r="BM42" s="150"/>
      <c r="BN42" s="150"/>
      <c r="BO42" s="150"/>
      <c r="BP42" s="150"/>
      <c r="BQ42" s="150"/>
      <c r="BR42" s="150"/>
      <c r="BS42" s="150"/>
      <c r="BT42" s="150"/>
      <c r="BU42" s="150"/>
      <c r="BV42" s="150"/>
      <c r="BW42" s="150"/>
    </row>
    <row r="43" spans="1:75" s="92" customFormat="1" ht="11.25">
      <c r="A43" s="149"/>
      <c r="B43" s="150"/>
      <c r="C43" s="150"/>
      <c r="D43" s="150"/>
      <c r="E43" s="150"/>
      <c r="F43" s="150"/>
      <c r="G43" s="150"/>
      <c r="H43" s="150"/>
      <c r="I43" s="150"/>
      <c r="J43" s="150"/>
      <c r="K43" s="150"/>
      <c r="L43" s="150"/>
      <c r="M43" s="150"/>
      <c r="N43" s="150"/>
      <c r="O43" s="150"/>
      <c r="P43" s="150"/>
      <c r="Q43" s="150"/>
      <c r="R43" s="150"/>
      <c r="S43" s="150"/>
      <c r="T43" s="150"/>
      <c r="U43" s="150"/>
      <c r="V43" s="151"/>
      <c r="W43" s="152"/>
      <c r="X43" s="149"/>
      <c r="AA43" s="151"/>
      <c r="AB43" s="151"/>
      <c r="AC43" s="151"/>
      <c r="AD43" s="151"/>
      <c r="AE43" s="151"/>
      <c r="AF43" s="151"/>
      <c r="AG43" s="151"/>
      <c r="AH43" s="151"/>
      <c r="AI43" s="151"/>
      <c r="AJ43" s="151"/>
      <c r="AK43" s="151"/>
      <c r="AL43" s="152"/>
      <c r="AT43" s="151"/>
      <c r="AU43" s="151"/>
      <c r="AV43" s="151"/>
      <c r="AW43" s="151"/>
      <c r="AX43" s="151"/>
      <c r="AY43" s="151"/>
      <c r="AZ43" s="151"/>
      <c r="BA43" s="151"/>
      <c r="BB43" s="151"/>
      <c r="BC43" s="151"/>
      <c r="BD43" s="151"/>
      <c r="BE43" s="152"/>
      <c r="BL43" s="150"/>
      <c r="BM43" s="150"/>
      <c r="BN43" s="150"/>
      <c r="BO43" s="150"/>
      <c r="BP43" s="150"/>
      <c r="BQ43" s="150"/>
      <c r="BR43" s="150"/>
      <c r="BS43" s="150"/>
      <c r="BT43" s="150"/>
      <c r="BU43" s="150"/>
      <c r="BV43" s="150"/>
      <c r="BW43" s="150"/>
    </row>
    <row r="44" spans="1:75" s="92" customFormat="1" ht="11.25">
      <c r="A44" s="149"/>
      <c r="B44" s="150"/>
      <c r="C44" s="150"/>
      <c r="D44" s="150"/>
      <c r="E44" s="150"/>
      <c r="F44" s="150"/>
      <c r="G44" s="150"/>
      <c r="H44" s="150"/>
      <c r="I44" s="150"/>
      <c r="J44" s="150"/>
      <c r="K44" s="150"/>
      <c r="L44" s="150"/>
      <c r="M44" s="150"/>
      <c r="N44" s="150"/>
      <c r="O44" s="150"/>
      <c r="P44" s="150"/>
      <c r="Q44" s="150"/>
      <c r="R44" s="150"/>
      <c r="S44" s="150"/>
      <c r="T44" s="150"/>
      <c r="U44" s="150"/>
      <c r="V44" s="151"/>
      <c r="W44" s="152"/>
      <c r="X44" s="149"/>
      <c r="AA44" s="151"/>
      <c r="AB44" s="151"/>
      <c r="AC44" s="151"/>
      <c r="AD44" s="151"/>
      <c r="AE44" s="151"/>
      <c r="AF44" s="151"/>
      <c r="AG44" s="151"/>
      <c r="AH44" s="151"/>
      <c r="AI44" s="151"/>
      <c r="AJ44" s="151"/>
      <c r="AK44" s="151"/>
      <c r="AL44" s="152"/>
      <c r="AT44" s="151"/>
      <c r="AU44" s="151"/>
      <c r="AV44" s="151"/>
      <c r="AW44" s="151"/>
      <c r="AX44" s="151"/>
      <c r="AY44" s="151"/>
      <c r="AZ44" s="151"/>
      <c r="BA44" s="151"/>
      <c r="BB44" s="151"/>
      <c r="BC44" s="151"/>
      <c r="BD44" s="151"/>
      <c r="BE44" s="152"/>
      <c r="BL44" s="150"/>
      <c r="BM44" s="150"/>
      <c r="BN44" s="150"/>
      <c r="BO44" s="150"/>
      <c r="BP44" s="150"/>
      <c r="BQ44" s="150"/>
      <c r="BR44" s="150"/>
      <c r="BS44" s="150"/>
      <c r="BT44" s="150"/>
      <c r="BU44" s="150"/>
      <c r="BV44" s="150"/>
      <c r="BW44" s="150"/>
    </row>
    <row r="45" spans="1:75" s="92" customFormat="1" ht="11.25">
      <c r="A45" s="149"/>
      <c r="B45" s="150"/>
      <c r="C45" s="150"/>
      <c r="D45" s="150"/>
      <c r="E45" s="150"/>
      <c r="F45" s="150"/>
      <c r="G45" s="150"/>
      <c r="H45" s="150"/>
      <c r="I45" s="150"/>
      <c r="J45" s="150"/>
      <c r="K45" s="150"/>
      <c r="L45" s="150"/>
      <c r="M45" s="150"/>
      <c r="N45" s="150"/>
      <c r="O45" s="150"/>
      <c r="P45" s="150"/>
      <c r="Q45" s="150"/>
      <c r="R45" s="150"/>
      <c r="S45" s="150"/>
      <c r="T45" s="150"/>
      <c r="U45" s="150"/>
      <c r="V45" s="151"/>
      <c r="W45" s="152"/>
      <c r="X45" s="149"/>
      <c r="AA45" s="151"/>
      <c r="AB45" s="151"/>
      <c r="AC45" s="151"/>
      <c r="AD45" s="151"/>
      <c r="AE45" s="151"/>
      <c r="AF45" s="151"/>
      <c r="AG45" s="151"/>
      <c r="AH45" s="151"/>
      <c r="AI45" s="151"/>
      <c r="AJ45" s="151"/>
      <c r="AK45" s="151"/>
      <c r="AL45" s="152"/>
      <c r="AT45" s="151"/>
      <c r="AU45" s="151"/>
      <c r="AV45" s="151"/>
      <c r="AW45" s="151"/>
      <c r="AX45" s="151"/>
      <c r="AY45" s="151"/>
      <c r="AZ45" s="151"/>
      <c r="BA45" s="151"/>
      <c r="BB45" s="151"/>
      <c r="BC45" s="151"/>
      <c r="BD45" s="151"/>
      <c r="BE45" s="152"/>
      <c r="BL45" s="150"/>
      <c r="BM45" s="150"/>
      <c r="BN45" s="150"/>
      <c r="BO45" s="150"/>
      <c r="BP45" s="150"/>
      <c r="BQ45" s="150"/>
      <c r="BR45" s="150"/>
      <c r="BS45" s="150"/>
      <c r="BT45" s="150"/>
      <c r="BU45" s="150"/>
      <c r="BV45" s="150"/>
      <c r="BW45" s="150"/>
    </row>
    <row r="46" spans="1:75" s="92" customFormat="1" ht="11.25">
      <c r="A46" s="149"/>
      <c r="B46" s="150"/>
      <c r="C46" s="150"/>
      <c r="D46" s="150"/>
      <c r="E46" s="150"/>
      <c r="F46" s="150"/>
      <c r="G46" s="150"/>
      <c r="H46" s="150"/>
      <c r="I46" s="150"/>
      <c r="J46" s="150"/>
      <c r="K46" s="150"/>
      <c r="L46" s="150"/>
      <c r="M46" s="150"/>
      <c r="N46" s="150"/>
      <c r="O46" s="150"/>
      <c r="P46" s="150"/>
      <c r="Q46" s="150"/>
      <c r="R46" s="150"/>
      <c r="S46" s="150"/>
      <c r="T46" s="150"/>
      <c r="U46" s="150"/>
      <c r="V46" s="151"/>
      <c r="W46" s="152"/>
      <c r="X46" s="149"/>
      <c r="AA46" s="151"/>
      <c r="AB46" s="151"/>
      <c r="AC46" s="151"/>
      <c r="AD46" s="151"/>
      <c r="AE46" s="151"/>
      <c r="AF46" s="151"/>
      <c r="AG46" s="151"/>
      <c r="AH46" s="151"/>
      <c r="AI46" s="151"/>
      <c r="AJ46" s="151"/>
      <c r="AK46" s="151"/>
      <c r="AL46" s="152"/>
      <c r="AT46" s="151"/>
      <c r="AU46" s="151"/>
      <c r="AV46" s="151"/>
      <c r="AW46" s="151"/>
      <c r="AX46" s="151"/>
      <c r="AY46" s="151"/>
      <c r="AZ46" s="151"/>
      <c r="BA46" s="151"/>
      <c r="BB46" s="151"/>
      <c r="BC46" s="151"/>
      <c r="BD46" s="151"/>
      <c r="BE46" s="152"/>
      <c r="BL46" s="150"/>
      <c r="BM46" s="150"/>
      <c r="BN46" s="150"/>
      <c r="BO46" s="150"/>
      <c r="BP46" s="150"/>
      <c r="BQ46" s="150"/>
      <c r="BR46" s="150"/>
      <c r="BS46" s="150"/>
      <c r="BT46" s="150"/>
      <c r="BU46" s="150"/>
      <c r="BV46" s="150"/>
      <c r="BW46" s="150"/>
    </row>
    <row r="47" spans="1:75" s="92" customFormat="1" ht="11.25">
      <c r="A47" s="149"/>
      <c r="B47" s="150"/>
      <c r="C47" s="150"/>
      <c r="D47" s="150"/>
      <c r="E47" s="150"/>
      <c r="F47" s="150"/>
      <c r="G47" s="150"/>
      <c r="H47" s="150"/>
      <c r="I47" s="150"/>
      <c r="J47" s="150"/>
      <c r="K47" s="150"/>
      <c r="L47" s="150"/>
      <c r="M47" s="150"/>
      <c r="N47" s="150"/>
      <c r="O47" s="150"/>
      <c r="P47" s="150"/>
      <c r="Q47" s="150"/>
      <c r="R47" s="150"/>
      <c r="S47" s="150"/>
      <c r="T47" s="150"/>
      <c r="U47" s="150"/>
      <c r="V47" s="151"/>
      <c r="W47" s="152"/>
      <c r="X47" s="149"/>
      <c r="AA47" s="151"/>
      <c r="AB47" s="151"/>
      <c r="AC47" s="151"/>
      <c r="AD47" s="151"/>
      <c r="AE47" s="151"/>
      <c r="AF47" s="151"/>
      <c r="AG47" s="151"/>
      <c r="AH47" s="151"/>
      <c r="AI47" s="151"/>
      <c r="AJ47" s="151"/>
      <c r="AK47" s="151"/>
      <c r="AL47" s="152"/>
      <c r="AT47" s="151"/>
      <c r="AU47" s="151"/>
      <c r="AV47" s="151"/>
      <c r="AW47" s="151"/>
      <c r="AX47" s="151"/>
      <c r="AY47" s="151"/>
      <c r="AZ47" s="151"/>
      <c r="BA47" s="151"/>
      <c r="BB47" s="151"/>
      <c r="BC47" s="151"/>
      <c r="BD47" s="151"/>
      <c r="BE47" s="152"/>
      <c r="BL47" s="150"/>
      <c r="BM47" s="150"/>
      <c r="BN47" s="150"/>
      <c r="BO47" s="150"/>
      <c r="BP47" s="150"/>
      <c r="BQ47" s="150"/>
      <c r="BR47" s="150"/>
      <c r="BS47" s="150"/>
      <c r="BT47" s="150"/>
      <c r="BU47" s="150"/>
      <c r="BV47" s="150"/>
      <c r="BW47" s="150"/>
    </row>
    <row r="48" spans="1:75" s="92" customFormat="1" ht="11.25">
      <c r="A48" s="149"/>
      <c r="B48" s="150"/>
      <c r="C48" s="150"/>
      <c r="D48" s="150"/>
      <c r="E48" s="150"/>
      <c r="F48" s="150"/>
      <c r="G48" s="150"/>
      <c r="H48" s="150"/>
      <c r="I48" s="150"/>
      <c r="J48" s="150"/>
      <c r="K48" s="150"/>
      <c r="L48" s="150"/>
      <c r="M48" s="150"/>
      <c r="N48" s="150"/>
      <c r="O48" s="150"/>
      <c r="P48" s="150"/>
      <c r="Q48" s="150"/>
      <c r="R48" s="150"/>
      <c r="S48" s="150"/>
      <c r="T48" s="150"/>
      <c r="U48" s="150"/>
      <c r="V48" s="151"/>
      <c r="W48" s="152"/>
      <c r="X48" s="149"/>
      <c r="AA48" s="151"/>
      <c r="AB48" s="151"/>
      <c r="AC48" s="151"/>
      <c r="AD48" s="151"/>
      <c r="AE48" s="151"/>
      <c r="AF48" s="151"/>
      <c r="AG48" s="151"/>
      <c r="AH48" s="151"/>
      <c r="AI48" s="151"/>
      <c r="AJ48" s="151"/>
      <c r="AK48" s="151"/>
      <c r="AL48" s="152"/>
      <c r="AT48" s="151"/>
      <c r="AU48" s="151"/>
      <c r="AV48" s="151"/>
      <c r="AW48" s="151"/>
      <c r="AX48" s="151"/>
      <c r="AY48" s="151"/>
      <c r="AZ48" s="151"/>
      <c r="BA48" s="151"/>
      <c r="BB48" s="151"/>
      <c r="BC48" s="151"/>
      <c r="BD48" s="151"/>
      <c r="BE48" s="152"/>
      <c r="BL48" s="150"/>
      <c r="BM48" s="150"/>
      <c r="BN48" s="150"/>
      <c r="BO48" s="150"/>
      <c r="BP48" s="150"/>
      <c r="BQ48" s="150"/>
      <c r="BR48" s="150"/>
      <c r="BS48" s="150"/>
      <c r="BT48" s="150"/>
      <c r="BU48" s="150"/>
      <c r="BV48" s="150"/>
      <c r="BW48" s="150"/>
    </row>
    <row r="49" spans="1:75" s="92" customFormat="1" ht="11.25">
      <c r="A49" s="149"/>
      <c r="B49" s="150"/>
      <c r="C49" s="150"/>
      <c r="D49" s="150"/>
      <c r="E49" s="150"/>
      <c r="F49" s="150"/>
      <c r="G49" s="150"/>
      <c r="H49" s="150"/>
      <c r="I49" s="150"/>
      <c r="J49" s="150"/>
      <c r="K49" s="150"/>
      <c r="L49" s="150"/>
      <c r="M49" s="150"/>
      <c r="N49" s="150"/>
      <c r="O49" s="150"/>
      <c r="P49" s="150"/>
      <c r="Q49" s="150"/>
      <c r="R49" s="150"/>
      <c r="S49" s="150"/>
      <c r="T49" s="150"/>
      <c r="U49" s="150"/>
      <c r="V49" s="151"/>
      <c r="W49" s="152"/>
      <c r="X49" s="149"/>
      <c r="AA49" s="151"/>
      <c r="AB49" s="151"/>
      <c r="AC49" s="151"/>
      <c r="AD49" s="151"/>
      <c r="AE49" s="151"/>
      <c r="AF49" s="151"/>
      <c r="AG49" s="151"/>
      <c r="AH49" s="151"/>
      <c r="AI49" s="151"/>
      <c r="AJ49" s="151"/>
      <c r="AK49" s="151"/>
      <c r="AL49" s="152"/>
      <c r="AT49" s="151"/>
      <c r="AU49" s="151"/>
      <c r="AV49" s="151"/>
      <c r="AW49" s="151"/>
      <c r="AX49" s="151"/>
      <c r="AY49" s="151"/>
      <c r="AZ49" s="151"/>
      <c r="BA49" s="151"/>
      <c r="BB49" s="151"/>
      <c r="BC49" s="151"/>
      <c r="BD49" s="151"/>
      <c r="BE49" s="152"/>
      <c r="BL49" s="150"/>
      <c r="BM49" s="150"/>
      <c r="BN49" s="150"/>
      <c r="BO49" s="150"/>
      <c r="BP49" s="150"/>
      <c r="BQ49" s="150"/>
      <c r="BR49" s="150"/>
      <c r="BS49" s="150"/>
      <c r="BT49" s="150"/>
      <c r="BU49" s="150"/>
      <c r="BV49" s="150"/>
      <c r="BW49" s="150"/>
    </row>
    <row r="50" spans="1:75" s="92" customFormat="1" ht="11.25">
      <c r="A50" s="149"/>
      <c r="B50" s="150"/>
      <c r="C50" s="150"/>
      <c r="D50" s="150"/>
      <c r="E50" s="150"/>
      <c r="F50" s="150"/>
      <c r="G50" s="150"/>
      <c r="H50" s="150"/>
      <c r="I50" s="150"/>
      <c r="J50" s="150"/>
      <c r="K50" s="150"/>
      <c r="L50" s="150"/>
      <c r="M50" s="150"/>
      <c r="N50" s="150"/>
      <c r="O50" s="150"/>
      <c r="P50" s="150"/>
      <c r="Q50" s="150"/>
      <c r="R50" s="150"/>
      <c r="S50" s="150"/>
      <c r="T50" s="150"/>
      <c r="U50" s="150"/>
      <c r="V50" s="151"/>
      <c r="W50" s="152"/>
      <c r="X50" s="149"/>
      <c r="AA50" s="151"/>
      <c r="AB50" s="151"/>
      <c r="AC50" s="151"/>
      <c r="AD50" s="151"/>
      <c r="AE50" s="151"/>
      <c r="AF50" s="151"/>
      <c r="AG50" s="151"/>
      <c r="AH50" s="151"/>
      <c r="AI50" s="151"/>
      <c r="AJ50" s="151"/>
      <c r="AK50" s="151"/>
      <c r="AL50" s="152"/>
      <c r="AT50" s="151"/>
      <c r="AU50" s="151"/>
      <c r="AV50" s="151"/>
      <c r="AW50" s="151"/>
      <c r="AX50" s="151"/>
      <c r="AY50" s="151"/>
      <c r="AZ50" s="151"/>
      <c r="BA50" s="151"/>
      <c r="BB50" s="151"/>
      <c r="BC50" s="151"/>
      <c r="BD50" s="151"/>
      <c r="BE50" s="152"/>
      <c r="BL50" s="150"/>
      <c r="BM50" s="150"/>
      <c r="BN50" s="150"/>
      <c r="BO50" s="150"/>
      <c r="BP50" s="150"/>
      <c r="BQ50" s="150"/>
      <c r="BR50" s="150"/>
      <c r="BS50" s="150"/>
      <c r="BT50" s="150"/>
      <c r="BU50" s="150"/>
      <c r="BV50" s="150"/>
      <c r="BW50" s="150"/>
    </row>
    <row r="51" spans="1:75" s="92" customFormat="1" ht="11.25">
      <c r="A51" s="149"/>
      <c r="B51" s="150"/>
      <c r="C51" s="150"/>
      <c r="D51" s="150"/>
      <c r="E51" s="150"/>
      <c r="F51" s="150"/>
      <c r="G51" s="150"/>
      <c r="H51" s="150"/>
      <c r="I51" s="150"/>
      <c r="J51" s="150"/>
      <c r="K51" s="150"/>
      <c r="L51" s="150"/>
      <c r="M51" s="150"/>
      <c r="N51" s="150"/>
      <c r="O51" s="150"/>
      <c r="P51" s="150"/>
      <c r="Q51" s="150"/>
      <c r="R51" s="150"/>
      <c r="S51" s="150"/>
      <c r="T51" s="150"/>
      <c r="U51" s="150"/>
      <c r="V51" s="151"/>
      <c r="W51" s="152"/>
      <c r="X51" s="149"/>
      <c r="AA51" s="151"/>
      <c r="AB51" s="151"/>
      <c r="AC51" s="151"/>
      <c r="AD51" s="151"/>
      <c r="AE51" s="151"/>
      <c r="AF51" s="151"/>
      <c r="AG51" s="151"/>
      <c r="AH51" s="151"/>
      <c r="AI51" s="151"/>
      <c r="AJ51" s="151"/>
      <c r="AK51" s="151"/>
      <c r="AL51" s="152"/>
      <c r="AT51" s="151"/>
      <c r="AU51" s="151"/>
      <c r="AV51" s="151"/>
      <c r="AW51" s="151"/>
      <c r="AX51" s="151"/>
      <c r="AY51" s="151"/>
      <c r="AZ51" s="151"/>
      <c r="BA51" s="151"/>
      <c r="BB51" s="151"/>
      <c r="BC51" s="151"/>
      <c r="BD51" s="151"/>
      <c r="BE51" s="152"/>
      <c r="BL51" s="150"/>
      <c r="BM51" s="150"/>
      <c r="BN51" s="150"/>
      <c r="BO51" s="150"/>
      <c r="BP51" s="150"/>
      <c r="BQ51" s="150"/>
      <c r="BR51" s="150"/>
      <c r="BS51" s="150"/>
      <c r="BT51" s="150"/>
      <c r="BU51" s="150"/>
      <c r="BV51" s="150"/>
      <c r="BW51" s="150"/>
    </row>
    <row r="52" spans="1:75" s="92" customFormat="1" ht="11.25">
      <c r="A52" s="149"/>
      <c r="B52" s="150"/>
      <c r="C52" s="150"/>
      <c r="D52" s="150"/>
      <c r="E52" s="150"/>
      <c r="F52" s="150"/>
      <c r="G52" s="150"/>
      <c r="H52" s="150"/>
      <c r="I52" s="150"/>
      <c r="J52" s="150"/>
      <c r="K52" s="150"/>
      <c r="L52" s="150"/>
      <c r="M52" s="150"/>
      <c r="N52" s="150"/>
      <c r="O52" s="150"/>
      <c r="P52" s="150"/>
      <c r="Q52" s="150"/>
      <c r="R52" s="150"/>
      <c r="S52" s="150"/>
      <c r="T52" s="150"/>
      <c r="U52" s="150"/>
      <c r="V52" s="151"/>
      <c r="W52" s="152"/>
      <c r="X52" s="149"/>
      <c r="AA52" s="151"/>
      <c r="AB52" s="151"/>
      <c r="AC52" s="151"/>
      <c r="AD52" s="151"/>
      <c r="AE52" s="151"/>
      <c r="AF52" s="151"/>
      <c r="AG52" s="151"/>
      <c r="AH52" s="151"/>
      <c r="AI52" s="151"/>
      <c r="AJ52" s="151"/>
      <c r="AK52" s="151"/>
      <c r="AL52" s="152"/>
      <c r="AT52" s="151"/>
      <c r="AU52" s="151"/>
      <c r="AV52" s="151"/>
      <c r="AW52" s="151"/>
      <c r="AX52" s="151"/>
      <c r="AY52" s="151"/>
      <c r="AZ52" s="151"/>
      <c r="BA52" s="151"/>
      <c r="BB52" s="151"/>
      <c r="BC52" s="151"/>
      <c r="BD52" s="151"/>
      <c r="BE52" s="152"/>
      <c r="BL52" s="150"/>
      <c r="BM52" s="150"/>
      <c r="BN52" s="150"/>
      <c r="BO52" s="150"/>
      <c r="BP52" s="150"/>
      <c r="BQ52" s="150"/>
      <c r="BR52" s="150"/>
      <c r="BS52" s="150"/>
      <c r="BT52" s="150"/>
      <c r="BU52" s="150"/>
      <c r="BV52" s="150"/>
      <c r="BW52" s="150"/>
    </row>
    <row r="53" spans="1:75" s="92" customFormat="1" ht="11.25">
      <c r="A53" s="149"/>
      <c r="B53" s="150"/>
      <c r="C53" s="150"/>
      <c r="D53" s="150"/>
      <c r="E53" s="150"/>
      <c r="F53" s="150"/>
      <c r="G53" s="150"/>
      <c r="H53" s="150"/>
      <c r="I53" s="150"/>
      <c r="J53" s="150"/>
      <c r="K53" s="150"/>
      <c r="L53" s="150"/>
      <c r="M53" s="150"/>
      <c r="N53" s="150"/>
      <c r="O53" s="150"/>
      <c r="P53" s="150"/>
      <c r="Q53" s="150"/>
      <c r="R53" s="150"/>
      <c r="S53" s="150"/>
      <c r="T53" s="150"/>
      <c r="U53" s="150"/>
      <c r="V53" s="151"/>
      <c r="W53" s="152"/>
      <c r="X53" s="149"/>
      <c r="AA53" s="151"/>
      <c r="AB53" s="151"/>
      <c r="AC53" s="151"/>
      <c r="AD53" s="151"/>
      <c r="AE53" s="151"/>
      <c r="AF53" s="151"/>
      <c r="AG53" s="151"/>
      <c r="AH53" s="151"/>
      <c r="AI53" s="151"/>
      <c r="AJ53" s="151"/>
      <c r="AK53" s="151"/>
      <c r="AL53" s="152"/>
      <c r="AT53" s="151"/>
      <c r="AU53" s="151"/>
      <c r="AV53" s="151"/>
      <c r="AW53" s="151"/>
      <c r="AX53" s="151"/>
      <c r="AY53" s="151"/>
      <c r="AZ53" s="151"/>
      <c r="BA53" s="151"/>
      <c r="BB53" s="151"/>
      <c r="BC53" s="151"/>
      <c r="BD53" s="151"/>
      <c r="BE53" s="152"/>
      <c r="BL53" s="150"/>
      <c r="BM53" s="150"/>
      <c r="BN53" s="150"/>
      <c r="BO53" s="150"/>
      <c r="BP53" s="150"/>
      <c r="BQ53" s="150"/>
      <c r="BR53" s="150"/>
      <c r="BS53" s="150"/>
      <c r="BT53" s="150"/>
      <c r="BU53" s="150"/>
      <c r="BV53" s="150"/>
      <c r="BW53" s="150"/>
    </row>
    <row r="54" spans="1:75" s="92" customFormat="1" ht="11.25">
      <c r="A54" s="149"/>
      <c r="B54" s="150"/>
      <c r="C54" s="150"/>
      <c r="D54" s="150"/>
      <c r="E54" s="150"/>
      <c r="F54" s="150"/>
      <c r="G54" s="150"/>
      <c r="H54" s="150"/>
      <c r="I54" s="150"/>
      <c r="J54" s="150"/>
      <c r="K54" s="150"/>
      <c r="L54" s="150"/>
      <c r="M54" s="150"/>
      <c r="N54" s="150"/>
      <c r="O54" s="150"/>
      <c r="P54" s="150"/>
      <c r="Q54" s="150"/>
      <c r="R54" s="150"/>
      <c r="S54" s="150"/>
      <c r="T54" s="150"/>
      <c r="U54" s="150"/>
      <c r="V54" s="151"/>
      <c r="W54" s="152"/>
      <c r="X54" s="149"/>
      <c r="AA54" s="151"/>
      <c r="AB54" s="151"/>
      <c r="AC54" s="151"/>
      <c r="AD54" s="151"/>
      <c r="AE54" s="151"/>
      <c r="AF54" s="151"/>
      <c r="AG54" s="151"/>
      <c r="AH54" s="151"/>
      <c r="AI54" s="151"/>
      <c r="AJ54" s="151"/>
      <c r="AK54" s="151"/>
      <c r="AL54" s="152"/>
      <c r="AT54" s="151"/>
      <c r="AU54" s="151"/>
      <c r="AV54" s="151"/>
      <c r="AW54" s="151"/>
      <c r="AX54" s="151"/>
      <c r="AY54" s="151"/>
      <c r="AZ54" s="151"/>
      <c r="BA54" s="151"/>
      <c r="BB54" s="151"/>
      <c r="BC54" s="151"/>
      <c r="BD54" s="151"/>
      <c r="BE54" s="152"/>
      <c r="BL54" s="150"/>
      <c r="BM54" s="150"/>
      <c r="BN54" s="150"/>
      <c r="BO54" s="150"/>
      <c r="BP54" s="150"/>
      <c r="BQ54" s="150"/>
      <c r="BR54" s="150"/>
      <c r="BS54" s="150"/>
      <c r="BT54" s="150"/>
      <c r="BU54" s="150"/>
      <c r="BV54" s="150"/>
      <c r="BW54" s="150"/>
    </row>
    <row r="55" spans="1:75" s="92" customFormat="1" ht="11.25">
      <c r="A55" s="149"/>
      <c r="B55" s="150"/>
      <c r="C55" s="150"/>
      <c r="D55" s="150"/>
      <c r="E55" s="150"/>
      <c r="F55" s="150"/>
      <c r="G55" s="150"/>
      <c r="H55" s="150"/>
      <c r="I55" s="150"/>
      <c r="J55" s="150"/>
      <c r="K55" s="150"/>
      <c r="L55" s="150"/>
      <c r="M55" s="150"/>
      <c r="N55" s="150"/>
      <c r="O55" s="150"/>
      <c r="P55" s="150"/>
      <c r="Q55" s="150"/>
      <c r="R55" s="150"/>
      <c r="S55" s="150"/>
      <c r="T55" s="150"/>
      <c r="U55" s="150"/>
      <c r="V55" s="151"/>
      <c r="W55" s="152"/>
      <c r="X55" s="149"/>
      <c r="AA55" s="151"/>
      <c r="AB55" s="151"/>
      <c r="AC55" s="151"/>
      <c r="AD55" s="151"/>
      <c r="AE55" s="151"/>
      <c r="AF55" s="151"/>
      <c r="AG55" s="151"/>
      <c r="AH55" s="151"/>
      <c r="AI55" s="151"/>
      <c r="AJ55" s="151"/>
      <c r="AK55" s="151"/>
      <c r="AL55" s="152"/>
      <c r="AT55" s="151"/>
      <c r="AU55" s="151"/>
      <c r="AV55" s="151"/>
      <c r="AW55" s="151"/>
      <c r="AX55" s="151"/>
      <c r="AY55" s="151"/>
      <c r="AZ55" s="151"/>
      <c r="BA55" s="151"/>
      <c r="BB55" s="151"/>
      <c r="BC55" s="151"/>
      <c r="BD55" s="151"/>
      <c r="BE55" s="152"/>
      <c r="BL55" s="150"/>
      <c r="BM55" s="150"/>
      <c r="BN55" s="150"/>
      <c r="BO55" s="150"/>
      <c r="BP55" s="150"/>
      <c r="BQ55" s="150"/>
      <c r="BR55" s="150"/>
      <c r="BS55" s="150"/>
      <c r="BT55" s="150"/>
      <c r="BU55" s="150"/>
      <c r="BV55" s="150"/>
      <c r="BW55" s="150"/>
    </row>
    <row r="56" spans="1:75" s="92" customFormat="1" ht="11.25">
      <c r="A56" s="149"/>
      <c r="B56" s="150"/>
      <c r="C56" s="150"/>
      <c r="D56" s="150"/>
      <c r="E56" s="150"/>
      <c r="F56" s="150"/>
      <c r="G56" s="150"/>
      <c r="H56" s="150"/>
      <c r="I56" s="150"/>
      <c r="J56" s="150"/>
      <c r="K56" s="150"/>
      <c r="L56" s="150"/>
      <c r="M56" s="150"/>
      <c r="N56" s="150"/>
      <c r="O56" s="150"/>
      <c r="P56" s="150"/>
      <c r="Q56" s="150"/>
      <c r="R56" s="150"/>
      <c r="S56" s="150"/>
      <c r="T56" s="150"/>
      <c r="U56" s="150"/>
      <c r="V56" s="151"/>
      <c r="W56" s="152"/>
      <c r="X56" s="149"/>
      <c r="AA56" s="151"/>
      <c r="AB56" s="151"/>
      <c r="AC56" s="151"/>
      <c r="AD56" s="151"/>
      <c r="AE56" s="151"/>
      <c r="AF56" s="151"/>
      <c r="AG56" s="151"/>
      <c r="AH56" s="151"/>
      <c r="AI56" s="151"/>
      <c r="AJ56" s="151"/>
      <c r="AK56" s="151"/>
      <c r="AL56" s="152"/>
      <c r="AT56" s="151"/>
      <c r="AU56" s="151"/>
      <c r="AV56" s="151"/>
      <c r="AW56" s="151"/>
      <c r="AX56" s="151"/>
      <c r="AY56" s="151"/>
      <c r="AZ56" s="151"/>
      <c r="BA56" s="151"/>
      <c r="BB56" s="151"/>
      <c r="BC56" s="151"/>
      <c r="BD56" s="151"/>
      <c r="BE56" s="152"/>
      <c r="BL56" s="150"/>
      <c r="BM56" s="150"/>
      <c r="BN56" s="150"/>
      <c r="BO56" s="150"/>
      <c r="BP56" s="150"/>
      <c r="BQ56" s="150"/>
      <c r="BR56" s="150"/>
      <c r="BS56" s="150"/>
      <c r="BT56" s="150"/>
      <c r="BU56" s="150"/>
      <c r="BV56" s="150"/>
      <c r="BW56" s="150"/>
    </row>
    <row r="57" spans="1:75" s="92" customFormat="1" ht="11.25">
      <c r="A57" s="149"/>
      <c r="B57" s="150"/>
      <c r="C57" s="150"/>
      <c r="D57" s="150"/>
      <c r="E57" s="150"/>
      <c r="F57" s="150"/>
      <c r="G57" s="150"/>
      <c r="H57" s="150"/>
      <c r="I57" s="150"/>
      <c r="J57" s="150"/>
      <c r="K57" s="150"/>
      <c r="L57" s="150"/>
      <c r="M57" s="150"/>
      <c r="N57" s="150"/>
      <c r="O57" s="150"/>
      <c r="P57" s="150"/>
      <c r="Q57" s="150"/>
      <c r="R57" s="150"/>
      <c r="S57" s="150"/>
      <c r="T57" s="150"/>
      <c r="U57" s="150"/>
      <c r="V57" s="151"/>
      <c r="W57" s="152"/>
      <c r="X57" s="149"/>
      <c r="AA57" s="151"/>
      <c r="AB57" s="151"/>
      <c r="AC57" s="151"/>
      <c r="AD57" s="151"/>
      <c r="AE57" s="151"/>
      <c r="AF57" s="151"/>
      <c r="AG57" s="151"/>
      <c r="AH57" s="151"/>
      <c r="AI57" s="151"/>
      <c r="AJ57" s="151"/>
      <c r="AK57" s="151"/>
      <c r="AL57" s="152"/>
      <c r="AT57" s="151"/>
      <c r="AU57" s="151"/>
      <c r="AV57" s="151"/>
      <c r="AW57" s="151"/>
      <c r="AX57" s="151"/>
      <c r="AY57" s="151"/>
      <c r="AZ57" s="151"/>
      <c r="BA57" s="151"/>
      <c r="BB57" s="151"/>
      <c r="BC57" s="151"/>
      <c r="BD57" s="151"/>
      <c r="BE57" s="152"/>
      <c r="BL57" s="150"/>
      <c r="BM57" s="150"/>
      <c r="BN57" s="150"/>
      <c r="BO57" s="150"/>
      <c r="BP57" s="150"/>
      <c r="BQ57" s="150"/>
      <c r="BR57" s="150"/>
      <c r="BS57" s="150"/>
      <c r="BT57" s="150"/>
      <c r="BU57" s="150"/>
      <c r="BV57" s="150"/>
      <c r="BW57" s="150"/>
    </row>
    <row r="58" spans="1:75" s="92" customFormat="1" ht="11.25">
      <c r="A58" s="149"/>
      <c r="B58" s="150"/>
      <c r="C58" s="150"/>
      <c r="D58" s="150"/>
      <c r="E58" s="150"/>
      <c r="F58" s="150"/>
      <c r="G58" s="150"/>
      <c r="H58" s="150"/>
      <c r="I58" s="150"/>
      <c r="J58" s="150"/>
      <c r="K58" s="150"/>
      <c r="L58" s="150"/>
      <c r="M58" s="150"/>
      <c r="N58" s="150"/>
      <c r="O58" s="150"/>
      <c r="P58" s="150"/>
      <c r="Q58" s="150"/>
      <c r="R58" s="150"/>
      <c r="S58" s="150"/>
      <c r="T58" s="150"/>
      <c r="U58" s="150"/>
      <c r="V58" s="151"/>
      <c r="W58" s="152"/>
      <c r="X58" s="149"/>
      <c r="AA58" s="151"/>
      <c r="AB58" s="151"/>
      <c r="AC58" s="151"/>
      <c r="AD58" s="151"/>
      <c r="AE58" s="151"/>
      <c r="AF58" s="151"/>
      <c r="AG58" s="151"/>
      <c r="AH58" s="151"/>
      <c r="AI58" s="151"/>
      <c r="AJ58" s="151"/>
      <c r="AK58" s="151"/>
      <c r="AL58" s="152"/>
      <c r="AT58" s="151"/>
      <c r="AU58" s="151"/>
      <c r="AV58" s="151"/>
      <c r="AW58" s="151"/>
      <c r="AX58" s="151"/>
      <c r="AY58" s="151"/>
      <c r="AZ58" s="151"/>
      <c r="BA58" s="151"/>
      <c r="BB58" s="151"/>
      <c r="BC58" s="151"/>
      <c r="BD58" s="151"/>
      <c r="BE58" s="152"/>
      <c r="BL58" s="150"/>
      <c r="BM58" s="150"/>
      <c r="BN58" s="150"/>
      <c r="BO58" s="150"/>
      <c r="BP58" s="150"/>
      <c r="BQ58" s="150"/>
      <c r="BR58" s="150"/>
      <c r="BS58" s="150"/>
      <c r="BT58" s="150"/>
      <c r="BU58" s="150"/>
      <c r="BV58" s="150"/>
      <c r="BW58" s="150"/>
    </row>
    <row r="59" spans="1:75" s="92" customFormat="1" ht="11.25">
      <c r="A59" s="149"/>
      <c r="B59" s="150"/>
      <c r="C59" s="150"/>
      <c r="D59" s="150"/>
      <c r="E59" s="150"/>
      <c r="F59" s="150"/>
      <c r="G59" s="150"/>
      <c r="H59" s="150"/>
      <c r="I59" s="150"/>
      <c r="J59" s="150"/>
      <c r="K59" s="150"/>
      <c r="L59" s="150"/>
      <c r="M59" s="150"/>
      <c r="N59" s="150"/>
      <c r="O59" s="150"/>
      <c r="P59" s="150"/>
      <c r="Q59" s="150"/>
      <c r="R59" s="150"/>
      <c r="S59" s="150"/>
      <c r="T59" s="150"/>
      <c r="U59" s="150"/>
      <c r="V59" s="151"/>
      <c r="W59" s="152"/>
      <c r="X59" s="149"/>
      <c r="AA59" s="151"/>
      <c r="AB59" s="151"/>
      <c r="AC59" s="151"/>
      <c r="AD59" s="151"/>
      <c r="AE59" s="151"/>
      <c r="AF59" s="151"/>
      <c r="AG59" s="151"/>
      <c r="AH59" s="151"/>
      <c r="AI59" s="151"/>
      <c r="AJ59" s="151"/>
      <c r="AK59" s="151"/>
      <c r="AL59" s="152"/>
      <c r="AT59" s="151"/>
      <c r="AU59" s="151"/>
      <c r="AV59" s="151"/>
      <c r="AW59" s="151"/>
      <c r="AX59" s="151"/>
      <c r="AY59" s="151"/>
      <c r="AZ59" s="151"/>
      <c r="BA59" s="151"/>
      <c r="BB59" s="151"/>
      <c r="BC59" s="151"/>
      <c r="BD59" s="151"/>
      <c r="BE59" s="152"/>
      <c r="BL59" s="150"/>
      <c r="BM59" s="150"/>
      <c r="BN59" s="150"/>
      <c r="BO59" s="150"/>
      <c r="BP59" s="150"/>
      <c r="BQ59" s="150"/>
      <c r="BR59" s="150"/>
      <c r="BS59" s="150"/>
      <c r="BT59" s="150"/>
      <c r="BU59" s="150"/>
      <c r="BV59" s="150"/>
      <c r="BW59" s="150"/>
    </row>
    <row r="60" spans="1:75" s="92" customFormat="1" ht="11.25">
      <c r="A60" s="149"/>
      <c r="B60" s="150"/>
      <c r="C60" s="150"/>
      <c r="D60" s="150"/>
      <c r="E60" s="150"/>
      <c r="F60" s="150"/>
      <c r="G60" s="150"/>
      <c r="H60" s="150"/>
      <c r="I60" s="150"/>
      <c r="J60" s="150"/>
      <c r="K60" s="150"/>
      <c r="L60" s="150"/>
      <c r="M60" s="150"/>
      <c r="N60" s="150"/>
      <c r="O60" s="150"/>
      <c r="P60" s="150"/>
      <c r="Q60" s="150"/>
      <c r="R60" s="150"/>
      <c r="S60" s="150"/>
      <c r="T60" s="150"/>
      <c r="U60" s="150"/>
      <c r="V60" s="151"/>
      <c r="W60" s="152"/>
      <c r="X60" s="149"/>
      <c r="AA60" s="151"/>
      <c r="AB60" s="151"/>
      <c r="AC60" s="151"/>
      <c r="AD60" s="151"/>
      <c r="AE60" s="151"/>
      <c r="AF60" s="151"/>
      <c r="AG60" s="151"/>
      <c r="AH60" s="151"/>
      <c r="AI60" s="151"/>
      <c r="AJ60" s="151"/>
      <c r="AK60" s="151"/>
      <c r="AL60" s="152"/>
      <c r="AT60" s="151"/>
      <c r="AU60" s="151"/>
      <c r="AV60" s="151"/>
      <c r="AW60" s="151"/>
      <c r="AX60" s="151"/>
      <c r="AY60" s="151"/>
      <c r="AZ60" s="151"/>
      <c r="BA60" s="151"/>
      <c r="BB60" s="151"/>
      <c r="BC60" s="151"/>
      <c r="BD60" s="151"/>
      <c r="BE60" s="152"/>
      <c r="BL60" s="150"/>
      <c r="BM60" s="150"/>
      <c r="BN60" s="150"/>
      <c r="BO60" s="150"/>
      <c r="BP60" s="150"/>
      <c r="BQ60" s="150"/>
      <c r="BR60" s="150"/>
      <c r="BS60" s="150"/>
      <c r="BT60" s="150"/>
      <c r="BU60" s="150"/>
      <c r="BV60" s="150"/>
      <c r="BW60" s="150"/>
    </row>
    <row r="61" spans="1:75" s="92" customFormat="1" ht="11.25">
      <c r="A61" s="149"/>
      <c r="B61" s="150"/>
      <c r="C61" s="150"/>
      <c r="D61" s="150"/>
      <c r="E61" s="150"/>
      <c r="F61" s="150"/>
      <c r="G61" s="150"/>
      <c r="H61" s="150"/>
      <c r="I61" s="150"/>
      <c r="J61" s="150"/>
      <c r="K61" s="150"/>
      <c r="L61" s="150"/>
      <c r="M61" s="150"/>
      <c r="N61" s="150"/>
      <c r="O61" s="150"/>
      <c r="P61" s="150"/>
      <c r="Q61" s="150"/>
      <c r="R61" s="150"/>
      <c r="S61" s="150"/>
      <c r="T61" s="150"/>
      <c r="U61" s="150"/>
      <c r="V61" s="151"/>
      <c r="W61" s="152"/>
      <c r="X61" s="149"/>
      <c r="AA61" s="151"/>
      <c r="AB61" s="151"/>
      <c r="AC61" s="151"/>
      <c r="AD61" s="151"/>
      <c r="AE61" s="151"/>
      <c r="AF61" s="151"/>
      <c r="AG61" s="151"/>
      <c r="AH61" s="151"/>
      <c r="AI61" s="151"/>
      <c r="AJ61" s="151"/>
      <c r="AK61" s="151"/>
      <c r="AL61" s="152"/>
      <c r="AT61" s="151"/>
      <c r="AU61" s="151"/>
      <c r="AV61" s="151"/>
      <c r="AW61" s="151"/>
      <c r="AX61" s="151"/>
      <c r="AY61" s="151"/>
      <c r="AZ61" s="151"/>
      <c r="BA61" s="151"/>
      <c r="BB61" s="151"/>
      <c r="BC61" s="151"/>
      <c r="BD61" s="151"/>
      <c r="BE61" s="152"/>
      <c r="BL61" s="150"/>
      <c r="BM61" s="150"/>
      <c r="BN61" s="150"/>
      <c r="BO61" s="150"/>
      <c r="BP61" s="150"/>
      <c r="BQ61" s="150"/>
      <c r="BR61" s="150"/>
      <c r="BS61" s="150"/>
      <c r="BT61" s="150"/>
      <c r="BU61" s="150"/>
      <c r="BV61" s="150"/>
      <c r="BW61" s="150"/>
    </row>
    <row r="62" spans="1:75" s="92" customFormat="1" ht="11.25">
      <c r="A62" s="149"/>
      <c r="B62" s="150"/>
      <c r="C62" s="150"/>
      <c r="D62" s="150"/>
      <c r="E62" s="150"/>
      <c r="F62" s="150"/>
      <c r="G62" s="150"/>
      <c r="H62" s="150"/>
      <c r="I62" s="150"/>
      <c r="J62" s="150"/>
      <c r="K62" s="150"/>
      <c r="L62" s="150"/>
      <c r="M62" s="150"/>
      <c r="N62" s="150"/>
      <c r="O62" s="150"/>
      <c r="P62" s="150"/>
      <c r="Q62" s="150"/>
      <c r="R62" s="150"/>
      <c r="S62" s="150"/>
      <c r="T62" s="150"/>
      <c r="U62" s="150"/>
      <c r="V62" s="151"/>
      <c r="W62" s="152"/>
      <c r="X62" s="149"/>
      <c r="AA62" s="151"/>
      <c r="AB62" s="151"/>
      <c r="AC62" s="151"/>
      <c r="AD62" s="151"/>
      <c r="AE62" s="151"/>
      <c r="AF62" s="151"/>
      <c r="AG62" s="151"/>
      <c r="AH62" s="151"/>
      <c r="AI62" s="151"/>
      <c r="AJ62" s="151"/>
      <c r="AK62" s="151"/>
      <c r="AL62" s="152"/>
      <c r="AT62" s="151"/>
      <c r="AU62" s="151"/>
      <c r="AV62" s="151"/>
      <c r="AW62" s="151"/>
      <c r="AX62" s="151"/>
      <c r="AY62" s="151"/>
      <c r="AZ62" s="151"/>
      <c r="BA62" s="151"/>
      <c r="BB62" s="151"/>
      <c r="BC62" s="151"/>
      <c r="BD62" s="151"/>
      <c r="BE62" s="152"/>
      <c r="BL62" s="150"/>
      <c r="BM62" s="150"/>
      <c r="BN62" s="150"/>
      <c r="BO62" s="150"/>
      <c r="BP62" s="150"/>
      <c r="BQ62" s="150"/>
      <c r="BR62" s="150"/>
      <c r="BS62" s="150"/>
      <c r="BT62" s="150"/>
      <c r="BU62" s="150"/>
      <c r="BV62" s="150"/>
      <c r="BW62" s="150"/>
    </row>
    <row r="63" spans="1:75" s="92" customFormat="1" ht="11.25">
      <c r="A63" s="149"/>
      <c r="B63" s="150"/>
      <c r="C63" s="150"/>
      <c r="D63" s="150"/>
      <c r="E63" s="150"/>
      <c r="F63" s="150"/>
      <c r="G63" s="150"/>
      <c r="H63" s="150"/>
      <c r="I63" s="150"/>
      <c r="J63" s="150"/>
      <c r="K63" s="150"/>
      <c r="L63" s="150"/>
      <c r="M63" s="150"/>
      <c r="N63" s="150"/>
      <c r="O63" s="150"/>
      <c r="P63" s="150"/>
      <c r="Q63" s="150"/>
      <c r="R63" s="150"/>
      <c r="S63" s="150"/>
      <c r="T63" s="150"/>
      <c r="U63" s="150"/>
      <c r="V63" s="151"/>
      <c r="W63" s="152"/>
      <c r="X63" s="149"/>
      <c r="AA63" s="151"/>
      <c r="AB63" s="151"/>
      <c r="AC63" s="151"/>
      <c r="AD63" s="151"/>
      <c r="AE63" s="151"/>
      <c r="AF63" s="151"/>
      <c r="AG63" s="151"/>
      <c r="AH63" s="151"/>
      <c r="AI63" s="151"/>
      <c r="AJ63" s="151"/>
      <c r="AK63" s="151"/>
      <c r="AL63" s="152"/>
      <c r="AT63" s="151"/>
      <c r="AU63" s="151"/>
      <c r="AV63" s="151"/>
      <c r="AW63" s="151"/>
      <c r="AX63" s="151"/>
      <c r="AY63" s="151"/>
      <c r="AZ63" s="151"/>
      <c r="BA63" s="151"/>
      <c r="BB63" s="151"/>
      <c r="BC63" s="151"/>
      <c r="BD63" s="151"/>
      <c r="BE63" s="152"/>
      <c r="BL63" s="150"/>
      <c r="BM63" s="150"/>
      <c r="BN63" s="150"/>
      <c r="BO63" s="150"/>
      <c r="BP63" s="150"/>
      <c r="BQ63" s="150"/>
      <c r="BR63" s="150"/>
      <c r="BS63" s="150"/>
      <c r="BT63" s="150"/>
      <c r="BU63" s="150"/>
      <c r="BV63" s="150"/>
      <c r="BW63" s="150"/>
    </row>
    <row r="64" spans="1:75" s="92" customFormat="1" ht="11.25">
      <c r="A64" s="149"/>
      <c r="B64" s="150"/>
      <c r="C64" s="150"/>
      <c r="D64" s="150"/>
      <c r="E64" s="150"/>
      <c r="F64" s="150"/>
      <c r="G64" s="150"/>
      <c r="H64" s="150"/>
      <c r="I64" s="150"/>
      <c r="J64" s="150"/>
      <c r="K64" s="150"/>
      <c r="L64" s="150"/>
      <c r="M64" s="150"/>
      <c r="N64" s="150"/>
      <c r="O64" s="150"/>
      <c r="P64" s="150"/>
      <c r="Q64" s="150"/>
      <c r="R64" s="150"/>
      <c r="S64" s="150"/>
      <c r="T64" s="150"/>
      <c r="U64" s="150"/>
      <c r="V64" s="151"/>
      <c r="W64" s="152"/>
      <c r="X64" s="149"/>
      <c r="AA64" s="151"/>
      <c r="AB64" s="151"/>
      <c r="AC64" s="151"/>
      <c r="AD64" s="151"/>
      <c r="AE64" s="151"/>
      <c r="AF64" s="151"/>
      <c r="AG64" s="151"/>
      <c r="AH64" s="151"/>
      <c r="AI64" s="151"/>
      <c r="AJ64" s="151"/>
      <c r="AK64" s="151"/>
      <c r="AL64" s="152"/>
      <c r="AT64" s="151"/>
      <c r="AU64" s="151"/>
      <c r="AV64" s="151"/>
      <c r="AW64" s="151"/>
      <c r="AX64" s="151"/>
      <c r="AY64" s="151"/>
      <c r="AZ64" s="151"/>
      <c r="BA64" s="151"/>
      <c r="BB64" s="151"/>
      <c r="BC64" s="151"/>
      <c r="BD64" s="151"/>
      <c r="BE64" s="152"/>
      <c r="BL64" s="150"/>
      <c r="BM64" s="150"/>
      <c r="BN64" s="150"/>
      <c r="BO64" s="150"/>
      <c r="BP64" s="150"/>
      <c r="BQ64" s="150"/>
      <c r="BR64" s="150"/>
      <c r="BS64" s="150"/>
      <c r="BT64" s="150"/>
      <c r="BU64" s="150"/>
      <c r="BV64" s="150"/>
      <c r="BW64" s="150"/>
    </row>
    <row r="65" spans="1:75" s="92" customFormat="1" ht="11.25">
      <c r="A65" s="149"/>
      <c r="B65" s="150"/>
      <c r="C65" s="150"/>
      <c r="D65" s="150"/>
      <c r="E65" s="150"/>
      <c r="F65" s="150"/>
      <c r="G65" s="150"/>
      <c r="H65" s="150"/>
      <c r="I65" s="150"/>
      <c r="J65" s="150"/>
      <c r="K65" s="150"/>
      <c r="L65" s="150"/>
      <c r="M65" s="150"/>
      <c r="N65" s="150"/>
      <c r="O65" s="150"/>
      <c r="P65" s="150"/>
      <c r="Q65" s="150"/>
      <c r="R65" s="150"/>
      <c r="S65" s="150"/>
      <c r="T65" s="150"/>
      <c r="U65" s="150"/>
      <c r="V65" s="151"/>
      <c r="W65" s="152"/>
      <c r="X65" s="149"/>
      <c r="AA65" s="151"/>
      <c r="AB65" s="151"/>
      <c r="AC65" s="151"/>
      <c r="AD65" s="151"/>
      <c r="AE65" s="151"/>
      <c r="AF65" s="151"/>
      <c r="AG65" s="151"/>
      <c r="AH65" s="151"/>
      <c r="AI65" s="151"/>
      <c r="AJ65" s="151"/>
      <c r="AK65" s="151"/>
      <c r="AL65" s="152"/>
      <c r="AT65" s="151"/>
      <c r="AU65" s="151"/>
      <c r="AV65" s="151"/>
      <c r="AW65" s="151"/>
      <c r="AX65" s="151"/>
      <c r="AY65" s="151"/>
      <c r="AZ65" s="151"/>
      <c r="BA65" s="151"/>
      <c r="BB65" s="151"/>
      <c r="BC65" s="151"/>
      <c r="BD65" s="151"/>
      <c r="BE65" s="152"/>
      <c r="BL65" s="150"/>
      <c r="BM65" s="150"/>
      <c r="BN65" s="150"/>
      <c r="BO65" s="150"/>
      <c r="BP65" s="150"/>
      <c r="BQ65" s="150"/>
      <c r="BR65" s="150"/>
      <c r="BS65" s="150"/>
      <c r="BT65" s="150"/>
      <c r="BU65" s="150"/>
      <c r="BV65" s="150"/>
      <c r="BW65" s="150"/>
    </row>
    <row r="66" spans="1:75" s="92" customFormat="1" ht="11.25">
      <c r="A66" s="149"/>
      <c r="B66" s="150"/>
      <c r="C66" s="150"/>
      <c r="D66" s="150"/>
      <c r="E66" s="150"/>
      <c r="F66" s="150"/>
      <c r="G66" s="150"/>
      <c r="H66" s="150"/>
      <c r="I66" s="150"/>
      <c r="J66" s="150"/>
      <c r="K66" s="150"/>
      <c r="L66" s="150"/>
      <c r="M66" s="150"/>
      <c r="N66" s="150"/>
      <c r="O66" s="150"/>
      <c r="P66" s="150"/>
      <c r="Q66" s="150"/>
      <c r="R66" s="150"/>
      <c r="S66" s="150"/>
      <c r="T66" s="150"/>
      <c r="U66" s="150"/>
      <c r="V66" s="151"/>
      <c r="W66" s="152"/>
      <c r="X66" s="149"/>
      <c r="AA66" s="151"/>
      <c r="AB66" s="151"/>
      <c r="AC66" s="151"/>
      <c r="AD66" s="151"/>
      <c r="AE66" s="151"/>
      <c r="AF66" s="151"/>
      <c r="AG66" s="151"/>
      <c r="AH66" s="151"/>
      <c r="AI66" s="151"/>
      <c r="AJ66" s="151"/>
      <c r="AK66" s="151"/>
      <c r="AL66" s="152"/>
      <c r="AT66" s="151"/>
      <c r="AU66" s="151"/>
      <c r="AV66" s="151"/>
      <c r="AW66" s="151"/>
      <c r="AX66" s="151"/>
      <c r="AY66" s="151"/>
      <c r="AZ66" s="151"/>
      <c r="BA66" s="151"/>
      <c r="BB66" s="151"/>
      <c r="BC66" s="151"/>
      <c r="BD66" s="151"/>
      <c r="BE66" s="152"/>
      <c r="BL66" s="150"/>
      <c r="BM66" s="150"/>
      <c r="BN66" s="150"/>
      <c r="BO66" s="150"/>
      <c r="BP66" s="150"/>
      <c r="BQ66" s="150"/>
      <c r="BR66" s="150"/>
      <c r="BS66" s="150"/>
      <c r="BT66" s="150"/>
      <c r="BU66" s="150"/>
      <c r="BV66" s="150"/>
      <c r="BW66" s="150"/>
    </row>
    <row r="67" spans="1:75" s="92" customFormat="1" ht="11.25">
      <c r="A67" s="149"/>
      <c r="B67" s="150"/>
      <c r="C67" s="150"/>
      <c r="D67" s="150"/>
      <c r="E67" s="150"/>
      <c r="F67" s="150"/>
      <c r="G67" s="150"/>
      <c r="H67" s="150"/>
      <c r="I67" s="150"/>
      <c r="J67" s="150"/>
      <c r="K67" s="150"/>
      <c r="L67" s="150"/>
      <c r="M67" s="150"/>
      <c r="N67" s="150"/>
      <c r="O67" s="150"/>
      <c r="P67" s="150"/>
      <c r="Q67" s="150"/>
      <c r="R67" s="150"/>
      <c r="S67" s="150"/>
      <c r="T67" s="150"/>
      <c r="U67" s="150"/>
      <c r="V67" s="151"/>
      <c r="W67" s="152"/>
      <c r="X67" s="149"/>
      <c r="AA67" s="151"/>
      <c r="AB67" s="151"/>
      <c r="AC67" s="151"/>
      <c r="AD67" s="151"/>
      <c r="AE67" s="151"/>
      <c r="AF67" s="151"/>
      <c r="AG67" s="151"/>
      <c r="AH67" s="151"/>
      <c r="AI67" s="151"/>
      <c r="AJ67" s="151"/>
      <c r="AK67" s="151"/>
      <c r="AL67" s="152"/>
      <c r="AT67" s="151"/>
      <c r="AU67" s="151"/>
      <c r="AV67" s="151"/>
      <c r="AW67" s="151"/>
      <c r="AX67" s="151"/>
      <c r="AY67" s="151"/>
      <c r="AZ67" s="151"/>
      <c r="BA67" s="151"/>
      <c r="BB67" s="151"/>
      <c r="BC67" s="151"/>
      <c r="BD67" s="151"/>
      <c r="BE67" s="152"/>
      <c r="BL67" s="150"/>
      <c r="BM67" s="150"/>
      <c r="BN67" s="150"/>
      <c r="BO67" s="150"/>
      <c r="BP67" s="150"/>
      <c r="BQ67" s="150"/>
      <c r="BR67" s="150"/>
      <c r="BS67" s="150"/>
      <c r="BT67" s="150"/>
      <c r="BU67" s="150"/>
      <c r="BV67" s="150"/>
      <c r="BW67" s="150"/>
    </row>
    <row r="68" spans="1:75" s="92" customFormat="1" ht="11.25">
      <c r="A68" s="149"/>
      <c r="B68" s="150"/>
      <c r="C68" s="150"/>
      <c r="D68" s="150"/>
      <c r="E68" s="150"/>
      <c r="F68" s="150"/>
      <c r="G68" s="150"/>
      <c r="H68" s="150"/>
      <c r="I68" s="150"/>
      <c r="J68" s="150"/>
      <c r="K68" s="150"/>
      <c r="L68" s="150"/>
      <c r="M68" s="150"/>
      <c r="N68" s="150"/>
      <c r="O68" s="150"/>
      <c r="P68" s="150"/>
      <c r="Q68" s="150"/>
      <c r="R68" s="150"/>
      <c r="S68" s="150"/>
      <c r="T68" s="150"/>
      <c r="U68" s="150"/>
      <c r="V68" s="151"/>
      <c r="W68" s="152"/>
      <c r="X68" s="149"/>
      <c r="AA68" s="151"/>
      <c r="AB68" s="151"/>
      <c r="AC68" s="151"/>
      <c r="AD68" s="151"/>
      <c r="AE68" s="151"/>
      <c r="AF68" s="151"/>
      <c r="AG68" s="151"/>
      <c r="AH68" s="151"/>
      <c r="AI68" s="151"/>
      <c r="AJ68" s="151"/>
      <c r="AK68" s="151"/>
      <c r="AL68" s="152"/>
      <c r="AT68" s="151"/>
      <c r="AU68" s="151"/>
      <c r="AV68" s="151"/>
      <c r="AW68" s="151"/>
      <c r="AX68" s="151"/>
      <c r="AY68" s="151"/>
      <c r="AZ68" s="151"/>
      <c r="BA68" s="151"/>
      <c r="BB68" s="151"/>
      <c r="BC68" s="151"/>
      <c r="BD68" s="151"/>
      <c r="BE68" s="152"/>
      <c r="BL68" s="150"/>
      <c r="BM68" s="150"/>
      <c r="BN68" s="150"/>
      <c r="BO68" s="150"/>
      <c r="BP68" s="150"/>
      <c r="BQ68" s="150"/>
      <c r="BR68" s="150"/>
      <c r="BS68" s="150"/>
      <c r="BT68" s="150"/>
      <c r="BU68" s="150"/>
      <c r="BV68" s="150"/>
      <c r="BW68" s="150"/>
    </row>
    <row r="69" spans="1:75" s="92" customFormat="1" ht="11.25">
      <c r="A69" s="149"/>
      <c r="B69" s="150"/>
      <c r="C69" s="150"/>
      <c r="D69" s="150"/>
      <c r="E69" s="150"/>
      <c r="F69" s="150"/>
      <c r="G69" s="150"/>
      <c r="H69" s="150"/>
      <c r="I69" s="150"/>
      <c r="J69" s="150"/>
      <c r="K69" s="150"/>
      <c r="L69" s="150"/>
      <c r="M69" s="150"/>
      <c r="N69" s="150"/>
      <c r="O69" s="150"/>
      <c r="P69" s="150"/>
      <c r="Q69" s="150"/>
      <c r="R69" s="150"/>
      <c r="S69" s="150"/>
      <c r="T69" s="150"/>
      <c r="U69" s="150"/>
      <c r="V69" s="151"/>
      <c r="W69" s="152"/>
      <c r="X69" s="149"/>
      <c r="AA69" s="151"/>
      <c r="AB69" s="151"/>
      <c r="AC69" s="151"/>
      <c r="AD69" s="151"/>
      <c r="AE69" s="151"/>
      <c r="AF69" s="151"/>
      <c r="AG69" s="151"/>
      <c r="AH69" s="151"/>
      <c r="AI69" s="151"/>
      <c r="AJ69" s="151"/>
      <c r="AK69" s="151"/>
      <c r="AL69" s="152"/>
      <c r="AT69" s="151"/>
      <c r="AU69" s="151"/>
      <c r="AV69" s="151"/>
      <c r="AW69" s="151"/>
      <c r="AX69" s="151"/>
      <c r="AY69" s="151"/>
      <c r="AZ69" s="151"/>
      <c r="BA69" s="151"/>
      <c r="BB69" s="151"/>
      <c r="BC69" s="151"/>
      <c r="BD69" s="151"/>
      <c r="BE69" s="152"/>
      <c r="BL69" s="150"/>
      <c r="BM69" s="150"/>
      <c r="BN69" s="150"/>
      <c r="BO69" s="150"/>
      <c r="BP69" s="150"/>
      <c r="BQ69" s="150"/>
      <c r="BR69" s="150"/>
      <c r="BS69" s="150"/>
      <c r="BT69" s="150"/>
      <c r="BU69" s="150"/>
      <c r="BV69" s="150"/>
      <c r="BW69" s="150"/>
    </row>
    <row r="70" spans="1:75" s="92" customFormat="1" ht="11.25">
      <c r="A70" s="149"/>
      <c r="B70" s="150"/>
      <c r="C70" s="150"/>
      <c r="D70" s="150"/>
      <c r="E70" s="150"/>
      <c r="F70" s="150"/>
      <c r="G70" s="150"/>
      <c r="H70" s="150"/>
      <c r="I70" s="150"/>
      <c r="J70" s="150"/>
      <c r="K70" s="150"/>
      <c r="L70" s="150"/>
      <c r="M70" s="150"/>
      <c r="N70" s="150"/>
      <c r="O70" s="150"/>
      <c r="P70" s="150"/>
      <c r="Q70" s="150"/>
      <c r="R70" s="150"/>
      <c r="S70" s="150"/>
      <c r="T70" s="150"/>
      <c r="U70" s="150"/>
      <c r="V70" s="151"/>
      <c r="W70" s="152"/>
      <c r="X70" s="149"/>
      <c r="AA70" s="151"/>
      <c r="AB70" s="151"/>
      <c r="AC70" s="151"/>
      <c r="AD70" s="151"/>
      <c r="AE70" s="151"/>
      <c r="AF70" s="151"/>
      <c r="AG70" s="151"/>
      <c r="AH70" s="151"/>
      <c r="AI70" s="151"/>
      <c r="AJ70" s="151"/>
      <c r="AK70" s="151"/>
      <c r="AL70" s="152"/>
      <c r="AT70" s="151"/>
      <c r="AU70" s="151"/>
      <c r="AV70" s="151"/>
      <c r="AW70" s="151"/>
      <c r="AX70" s="151"/>
      <c r="AY70" s="151"/>
      <c r="AZ70" s="151"/>
      <c r="BA70" s="151"/>
      <c r="BB70" s="151"/>
      <c r="BC70" s="151"/>
      <c r="BD70" s="151"/>
      <c r="BE70" s="152"/>
      <c r="BL70" s="150"/>
      <c r="BM70" s="150"/>
      <c r="BN70" s="150"/>
      <c r="BO70" s="150"/>
      <c r="BP70" s="150"/>
      <c r="BQ70" s="150"/>
      <c r="BR70" s="150"/>
      <c r="BS70" s="150"/>
      <c r="BT70" s="150"/>
      <c r="BU70" s="150"/>
      <c r="BV70" s="150"/>
      <c r="BW70" s="150"/>
    </row>
    <row r="71" spans="1:75" s="92" customFormat="1" ht="11.25">
      <c r="A71" s="149"/>
      <c r="B71" s="150"/>
      <c r="C71" s="150"/>
      <c r="D71" s="150"/>
      <c r="E71" s="150"/>
      <c r="F71" s="150"/>
      <c r="G71" s="150"/>
      <c r="H71" s="150"/>
      <c r="I71" s="150"/>
      <c r="J71" s="150"/>
      <c r="K71" s="150"/>
      <c r="L71" s="150"/>
      <c r="M71" s="150"/>
      <c r="N71" s="150"/>
      <c r="O71" s="150"/>
      <c r="P71" s="150"/>
      <c r="Q71" s="150"/>
      <c r="R71" s="150"/>
      <c r="S71" s="150"/>
      <c r="T71" s="150"/>
      <c r="U71" s="150"/>
      <c r="V71" s="151"/>
      <c r="W71" s="152"/>
      <c r="X71" s="149"/>
      <c r="AA71" s="151"/>
      <c r="AB71" s="151"/>
      <c r="AC71" s="151"/>
      <c r="AD71" s="151"/>
      <c r="AE71" s="151"/>
      <c r="AF71" s="151"/>
      <c r="AG71" s="151"/>
      <c r="AH71" s="151"/>
      <c r="AI71" s="151"/>
      <c r="AJ71" s="151"/>
      <c r="AK71" s="151"/>
      <c r="AL71" s="152"/>
      <c r="AT71" s="151"/>
      <c r="AU71" s="151"/>
      <c r="AV71" s="151"/>
      <c r="AW71" s="151"/>
      <c r="AX71" s="151"/>
      <c r="AY71" s="151"/>
      <c r="AZ71" s="151"/>
      <c r="BA71" s="151"/>
      <c r="BB71" s="151"/>
      <c r="BC71" s="151"/>
      <c r="BD71" s="151"/>
      <c r="BE71" s="152"/>
      <c r="BL71" s="150"/>
      <c r="BM71" s="150"/>
      <c r="BN71" s="150"/>
      <c r="BO71" s="150"/>
      <c r="BP71" s="150"/>
      <c r="BQ71" s="150"/>
      <c r="BR71" s="150"/>
      <c r="BS71" s="150"/>
      <c r="BT71" s="150"/>
      <c r="BU71" s="150"/>
      <c r="BV71" s="150"/>
      <c r="BW71" s="150"/>
    </row>
    <row r="72" spans="1:75" s="92" customFormat="1" ht="11.25">
      <c r="A72" s="149"/>
      <c r="B72" s="150"/>
      <c r="C72" s="150"/>
      <c r="D72" s="150"/>
      <c r="E72" s="150"/>
      <c r="F72" s="150"/>
      <c r="G72" s="150"/>
      <c r="H72" s="150"/>
      <c r="I72" s="150"/>
      <c r="J72" s="150"/>
      <c r="K72" s="150"/>
      <c r="L72" s="150"/>
      <c r="M72" s="150"/>
      <c r="N72" s="150"/>
      <c r="O72" s="150"/>
      <c r="P72" s="150"/>
      <c r="Q72" s="150"/>
      <c r="R72" s="150"/>
      <c r="S72" s="150"/>
      <c r="T72" s="150"/>
      <c r="U72" s="150"/>
      <c r="V72" s="151"/>
      <c r="W72" s="152"/>
      <c r="X72" s="149"/>
      <c r="AA72" s="151"/>
      <c r="AB72" s="151"/>
      <c r="AC72" s="151"/>
      <c r="AD72" s="151"/>
      <c r="AE72" s="151"/>
      <c r="AF72" s="151"/>
      <c r="AG72" s="151"/>
      <c r="AH72" s="151"/>
      <c r="AI72" s="151"/>
      <c r="AJ72" s="151"/>
      <c r="AK72" s="151"/>
      <c r="AL72" s="152"/>
      <c r="AT72" s="151"/>
      <c r="AU72" s="151"/>
      <c r="AV72" s="151"/>
      <c r="AW72" s="151"/>
      <c r="AX72" s="151"/>
      <c r="AY72" s="151"/>
      <c r="AZ72" s="151"/>
      <c r="BA72" s="151"/>
      <c r="BB72" s="151"/>
      <c r="BC72" s="151"/>
      <c r="BD72" s="151"/>
      <c r="BE72" s="152"/>
      <c r="BL72" s="150"/>
      <c r="BM72" s="150"/>
      <c r="BN72" s="150"/>
      <c r="BO72" s="150"/>
      <c r="BP72" s="150"/>
      <c r="BQ72" s="150"/>
      <c r="BR72" s="150"/>
      <c r="BS72" s="150"/>
      <c r="BT72" s="150"/>
      <c r="BU72" s="150"/>
      <c r="BV72" s="150"/>
      <c r="BW72" s="150"/>
    </row>
    <row r="73" spans="1:75" s="92" customFormat="1" ht="11.25">
      <c r="A73" s="149"/>
      <c r="B73" s="150"/>
      <c r="C73" s="150"/>
      <c r="D73" s="150"/>
      <c r="E73" s="150"/>
      <c r="F73" s="150"/>
      <c r="G73" s="150"/>
      <c r="H73" s="150"/>
      <c r="I73" s="150"/>
      <c r="J73" s="150"/>
      <c r="K73" s="150"/>
      <c r="L73" s="150"/>
      <c r="M73" s="150"/>
      <c r="N73" s="150"/>
      <c r="O73" s="150"/>
      <c r="P73" s="150"/>
      <c r="Q73" s="150"/>
      <c r="R73" s="150"/>
      <c r="S73" s="150"/>
      <c r="T73" s="150"/>
      <c r="U73" s="150"/>
      <c r="V73" s="151"/>
      <c r="W73" s="152"/>
      <c r="X73" s="149"/>
      <c r="AA73" s="151"/>
      <c r="AB73" s="151"/>
      <c r="AC73" s="151"/>
      <c r="AD73" s="151"/>
      <c r="AE73" s="151"/>
      <c r="AF73" s="151"/>
      <c r="AG73" s="151"/>
      <c r="AH73" s="151"/>
      <c r="AI73" s="151"/>
      <c r="AJ73" s="151"/>
      <c r="AK73" s="151"/>
      <c r="AL73" s="152"/>
      <c r="AT73" s="151"/>
      <c r="AU73" s="151"/>
      <c r="AV73" s="151"/>
      <c r="AW73" s="151"/>
      <c r="AX73" s="151"/>
      <c r="AY73" s="151"/>
      <c r="AZ73" s="151"/>
      <c r="BA73" s="151"/>
      <c r="BB73" s="151"/>
      <c r="BC73" s="151"/>
      <c r="BD73" s="151"/>
      <c r="BE73" s="152"/>
      <c r="BL73" s="150"/>
      <c r="BM73" s="150"/>
      <c r="BN73" s="150"/>
      <c r="BO73" s="150"/>
      <c r="BP73" s="150"/>
      <c r="BQ73" s="150"/>
      <c r="BR73" s="150"/>
      <c r="BS73" s="150"/>
      <c r="BT73" s="150"/>
      <c r="BU73" s="150"/>
      <c r="BV73" s="150"/>
      <c r="BW73" s="150"/>
    </row>
    <row r="74" spans="1:75" s="92" customFormat="1" ht="11.25">
      <c r="A74" s="149"/>
      <c r="B74" s="150"/>
      <c r="C74" s="150"/>
      <c r="D74" s="150"/>
      <c r="E74" s="150"/>
      <c r="F74" s="150"/>
      <c r="G74" s="150"/>
      <c r="H74" s="150"/>
      <c r="I74" s="150"/>
      <c r="J74" s="150"/>
      <c r="K74" s="150"/>
      <c r="L74" s="150"/>
      <c r="M74" s="150"/>
      <c r="N74" s="150"/>
      <c r="O74" s="150"/>
      <c r="P74" s="150"/>
      <c r="Q74" s="150"/>
      <c r="R74" s="150"/>
      <c r="S74" s="150"/>
      <c r="T74" s="150"/>
      <c r="U74" s="150"/>
      <c r="V74" s="151"/>
      <c r="W74" s="152"/>
      <c r="X74" s="149"/>
      <c r="AA74" s="151"/>
      <c r="AB74" s="151"/>
      <c r="AC74" s="151"/>
      <c r="AD74" s="151"/>
      <c r="AE74" s="151"/>
      <c r="AF74" s="151"/>
      <c r="AG74" s="151"/>
      <c r="AH74" s="151"/>
      <c r="AI74" s="151"/>
      <c r="AJ74" s="151"/>
      <c r="AK74" s="151"/>
      <c r="AL74" s="152"/>
      <c r="AT74" s="151"/>
      <c r="AU74" s="151"/>
      <c r="AV74" s="151"/>
      <c r="AW74" s="151"/>
      <c r="AX74" s="151"/>
      <c r="AY74" s="151"/>
      <c r="AZ74" s="151"/>
      <c r="BA74" s="151"/>
      <c r="BB74" s="151"/>
      <c r="BC74" s="151"/>
      <c r="BD74" s="151"/>
      <c r="BE74" s="152"/>
      <c r="BL74" s="150"/>
      <c r="BM74" s="150"/>
      <c r="BN74" s="150"/>
      <c r="BO74" s="150"/>
      <c r="BP74" s="150"/>
      <c r="BQ74" s="150"/>
      <c r="BR74" s="150"/>
      <c r="BS74" s="150"/>
      <c r="BT74" s="150"/>
      <c r="BU74" s="150"/>
      <c r="BV74" s="150"/>
      <c r="BW74" s="150"/>
    </row>
    <row r="75" spans="1:75" s="92" customFormat="1" ht="11.25">
      <c r="A75" s="149"/>
      <c r="B75" s="150"/>
      <c r="C75" s="150"/>
      <c r="D75" s="150"/>
      <c r="E75" s="150"/>
      <c r="F75" s="150"/>
      <c r="G75" s="150"/>
      <c r="H75" s="150"/>
      <c r="I75" s="150"/>
      <c r="J75" s="150"/>
      <c r="K75" s="150"/>
      <c r="L75" s="150"/>
      <c r="M75" s="150"/>
      <c r="N75" s="150"/>
      <c r="O75" s="150"/>
      <c r="P75" s="150"/>
      <c r="Q75" s="150"/>
      <c r="R75" s="150"/>
      <c r="S75" s="150"/>
      <c r="T75" s="150"/>
      <c r="U75" s="150"/>
      <c r="V75" s="151"/>
      <c r="W75" s="152"/>
      <c r="X75" s="149"/>
      <c r="AA75" s="151"/>
      <c r="AB75" s="151"/>
      <c r="AC75" s="151"/>
      <c r="AD75" s="151"/>
      <c r="AE75" s="151"/>
      <c r="AF75" s="151"/>
      <c r="AG75" s="151"/>
      <c r="AH75" s="151"/>
      <c r="AI75" s="151"/>
      <c r="AJ75" s="151"/>
      <c r="AK75" s="151"/>
      <c r="AL75" s="152"/>
      <c r="AT75" s="151"/>
      <c r="AU75" s="151"/>
      <c r="AV75" s="151"/>
      <c r="AW75" s="151"/>
      <c r="AX75" s="151"/>
      <c r="AY75" s="151"/>
      <c r="AZ75" s="151"/>
      <c r="BA75" s="151"/>
      <c r="BB75" s="151"/>
      <c r="BC75" s="151"/>
      <c r="BD75" s="151"/>
      <c r="BE75" s="152"/>
      <c r="BL75" s="150"/>
      <c r="BM75" s="150"/>
      <c r="BN75" s="150"/>
      <c r="BO75" s="150"/>
      <c r="BP75" s="150"/>
      <c r="BQ75" s="150"/>
      <c r="BR75" s="150"/>
      <c r="BS75" s="150"/>
      <c r="BT75" s="150"/>
      <c r="BU75" s="150"/>
      <c r="BV75" s="150"/>
      <c r="BW75" s="150"/>
    </row>
    <row r="76" spans="1:75" s="92" customFormat="1" ht="11.25">
      <c r="A76" s="149"/>
      <c r="B76" s="150"/>
      <c r="C76" s="150"/>
      <c r="D76" s="150"/>
      <c r="E76" s="150"/>
      <c r="F76" s="150"/>
      <c r="G76" s="150"/>
      <c r="H76" s="150"/>
      <c r="I76" s="150"/>
      <c r="J76" s="150"/>
      <c r="K76" s="150"/>
      <c r="L76" s="150"/>
      <c r="M76" s="150"/>
      <c r="N76" s="150"/>
      <c r="O76" s="150"/>
      <c r="P76" s="150"/>
      <c r="Q76" s="150"/>
      <c r="R76" s="150"/>
      <c r="S76" s="150"/>
      <c r="T76" s="150"/>
      <c r="U76" s="150"/>
      <c r="V76" s="151"/>
      <c r="W76" s="152"/>
      <c r="X76" s="149"/>
      <c r="AA76" s="151"/>
      <c r="AB76" s="151"/>
      <c r="AC76" s="151"/>
      <c r="AD76" s="151"/>
      <c r="AE76" s="151"/>
      <c r="AF76" s="151"/>
      <c r="AG76" s="151"/>
      <c r="AH76" s="151"/>
      <c r="AI76" s="151"/>
      <c r="AJ76" s="151"/>
      <c r="AK76" s="151"/>
      <c r="AL76" s="152"/>
      <c r="AT76" s="151"/>
      <c r="AU76" s="151"/>
      <c r="AV76" s="151"/>
      <c r="AW76" s="151"/>
      <c r="AX76" s="151"/>
      <c r="AY76" s="151"/>
      <c r="AZ76" s="151"/>
      <c r="BA76" s="151"/>
      <c r="BB76" s="151"/>
      <c r="BC76" s="151"/>
      <c r="BD76" s="151"/>
      <c r="BE76" s="152"/>
      <c r="BL76" s="150"/>
      <c r="BM76" s="150"/>
      <c r="BN76" s="150"/>
      <c r="BO76" s="150"/>
      <c r="BP76" s="150"/>
      <c r="BQ76" s="150"/>
      <c r="BR76" s="150"/>
      <c r="BS76" s="150"/>
      <c r="BT76" s="150"/>
      <c r="BU76" s="150"/>
      <c r="BV76" s="150"/>
      <c r="BW76" s="150"/>
    </row>
    <row r="77" spans="1:75" s="92" customFormat="1" ht="11.25">
      <c r="A77" s="149"/>
      <c r="B77" s="150"/>
      <c r="C77" s="150"/>
      <c r="D77" s="150"/>
      <c r="E77" s="150"/>
      <c r="F77" s="150"/>
      <c r="G77" s="150"/>
      <c r="H77" s="150"/>
      <c r="I77" s="150"/>
      <c r="J77" s="150"/>
      <c r="K77" s="150"/>
      <c r="L77" s="150"/>
      <c r="M77" s="150"/>
      <c r="N77" s="150"/>
      <c r="O77" s="150"/>
      <c r="P77" s="150"/>
      <c r="Q77" s="150"/>
      <c r="R77" s="150"/>
      <c r="S77" s="150"/>
      <c r="T77" s="150"/>
      <c r="U77" s="150"/>
      <c r="V77" s="151"/>
      <c r="W77" s="152"/>
      <c r="X77" s="149"/>
      <c r="AA77" s="151"/>
      <c r="AB77" s="151"/>
      <c r="AC77" s="151"/>
      <c r="AD77" s="151"/>
      <c r="AE77" s="151"/>
      <c r="AF77" s="151"/>
      <c r="AG77" s="151"/>
      <c r="AH77" s="151"/>
      <c r="AI77" s="151"/>
      <c r="AJ77" s="151"/>
      <c r="AK77" s="151"/>
      <c r="AL77" s="152"/>
      <c r="AT77" s="151"/>
      <c r="AU77" s="151"/>
      <c r="AV77" s="151"/>
      <c r="AW77" s="151"/>
      <c r="AX77" s="151"/>
      <c r="AY77" s="151"/>
      <c r="AZ77" s="151"/>
      <c r="BA77" s="151"/>
      <c r="BB77" s="151"/>
      <c r="BC77" s="151"/>
      <c r="BD77" s="151"/>
      <c r="BE77" s="152"/>
      <c r="BL77" s="150"/>
      <c r="BM77" s="150"/>
      <c r="BN77" s="150"/>
      <c r="BO77" s="150"/>
      <c r="BP77" s="150"/>
      <c r="BQ77" s="150"/>
      <c r="BR77" s="150"/>
      <c r="BS77" s="150"/>
      <c r="BT77" s="150"/>
      <c r="BU77" s="150"/>
      <c r="BV77" s="150"/>
      <c r="BW77" s="150"/>
    </row>
    <row r="78" spans="1:75" s="92" customFormat="1" ht="11.25">
      <c r="A78" s="149"/>
      <c r="B78" s="150"/>
      <c r="C78" s="150"/>
      <c r="D78" s="150"/>
      <c r="E78" s="150"/>
      <c r="F78" s="150"/>
      <c r="G78" s="150"/>
      <c r="H78" s="150"/>
      <c r="I78" s="150"/>
      <c r="J78" s="150"/>
      <c r="K78" s="150"/>
      <c r="L78" s="150"/>
      <c r="M78" s="150"/>
      <c r="N78" s="150"/>
      <c r="O78" s="150"/>
      <c r="P78" s="150"/>
      <c r="Q78" s="150"/>
      <c r="R78" s="150"/>
      <c r="S78" s="150"/>
      <c r="T78" s="150"/>
      <c r="U78" s="150"/>
      <c r="V78" s="151"/>
      <c r="W78" s="152"/>
      <c r="X78" s="149"/>
      <c r="AA78" s="151"/>
      <c r="AB78" s="151"/>
      <c r="AC78" s="151"/>
      <c r="AD78" s="151"/>
      <c r="AE78" s="151"/>
      <c r="AF78" s="151"/>
      <c r="AG78" s="151"/>
      <c r="AH78" s="151"/>
      <c r="AI78" s="151"/>
      <c r="AJ78" s="151"/>
      <c r="AK78" s="151"/>
      <c r="AL78" s="152"/>
      <c r="AT78" s="151"/>
      <c r="AU78" s="151"/>
      <c r="AV78" s="151"/>
      <c r="AW78" s="151"/>
      <c r="AX78" s="151"/>
      <c r="AY78" s="151"/>
      <c r="AZ78" s="151"/>
      <c r="BA78" s="151"/>
      <c r="BB78" s="151"/>
      <c r="BC78" s="151"/>
      <c r="BD78" s="151"/>
      <c r="BE78" s="152"/>
      <c r="BL78" s="150"/>
      <c r="BM78" s="150"/>
      <c r="BN78" s="150"/>
      <c r="BO78" s="150"/>
      <c r="BP78" s="150"/>
      <c r="BQ78" s="150"/>
      <c r="BR78" s="150"/>
      <c r="BS78" s="150"/>
      <c r="BT78" s="150"/>
      <c r="BU78" s="150"/>
      <c r="BV78" s="150"/>
      <c r="BW78" s="150"/>
    </row>
    <row r="79" spans="1:75" s="92" customFormat="1" ht="11.25">
      <c r="A79" s="149"/>
      <c r="B79" s="150"/>
      <c r="C79" s="150"/>
      <c r="D79" s="150"/>
      <c r="E79" s="150"/>
      <c r="F79" s="150"/>
      <c r="G79" s="150"/>
      <c r="H79" s="150"/>
      <c r="I79" s="150"/>
      <c r="J79" s="150"/>
      <c r="K79" s="150"/>
      <c r="L79" s="150"/>
      <c r="M79" s="150"/>
      <c r="N79" s="150"/>
      <c r="O79" s="150"/>
      <c r="P79" s="150"/>
      <c r="Q79" s="150"/>
      <c r="R79" s="150"/>
      <c r="S79" s="150"/>
      <c r="T79" s="150"/>
      <c r="U79" s="150"/>
      <c r="V79" s="151"/>
      <c r="W79" s="152"/>
      <c r="X79" s="149"/>
      <c r="AA79" s="151"/>
      <c r="AB79" s="151"/>
      <c r="AC79" s="151"/>
      <c r="AD79" s="151"/>
      <c r="AE79" s="151"/>
      <c r="AF79" s="151"/>
      <c r="AG79" s="151"/>
      <c r="AH79" s="151"/>
      <c r="AI79" s="151"/>
      <c r="AJ79" s="151"/>
      <c r="AK79" s="151"/>
      <c r="AL79" s="152"/>
      <c r="AT79" s="151"/>
      <c r="AU79" s="151"/>
      <c r="AV79" s="151"/>
      <c r="AW79" s="151"/>
      <c r="AX79" s="151"/>
      <c r="AY79" s="151"/>
      <c r="AZ79" s="151"/>
      <c r="BA79" s="151"/>
      <c r="BB79" s="151"/>
      <c r="BC79" s="151"/>
      <c r="BD79" s="151"/>
      <c r="BE79" s="152"/>
      <c r="BL79" s="150"/>
      <c r="BM79" s="150"/>
      <c r="BN79" s="150"/>
      <c r="BO79" s="150"/>
      <c r="BP79" s="150"/>
      <c r="BQ79" s="150"/>
      <c r="BR79" s="150"/>
      <c r="BS79" s="150"/>
      <c r="BT79" s="150"/>
      <c r="BU79" s="150"/>
      <c r="BV79" s="150"/>
      <c r="BW79" s="150"/>
    </row>
    <row r="80" spans="1:75" s="92" customFormat="1" ht="11.25">
      <c r="A80" s="149"/>
      <c r="B80" s="150"/>
      <c r="C80" s="150"/>
      <c r="D80" s="150"/>
      <c r="E80" s="150"/>
      <c r="F80" s="150"/>
      <c r="G80" s="150"/>
      <c r="H80" s="150"/>
      <c r="I80" s="150"/>
      <c r="J80" s="150"/>
      <c r="K80" s="150"/>
      <c r="L80" s="150"/>
      <c r="M80" s="150"/>
      <c r="N80" s="150"/>
      <c r="O80" s="150"/>
      <c r="P80" s="150"/>
      <c r="Q80" s="150"/>
      <c r="R80" s="150"/>
      <c r="S80" s="150"/>
      <c r="T80" s="150"/>
      <c r="U80" s="150"/>
      <c r="V80" s="151"/>
      <c r="W80" s="152"/>
      <c r="X80" s="149"/>
      <c r="AA80" s="151"/>
      <c r="AB80" s="151"/>
      <c r="AC80" s="151"/>
      <c r="AD80" s="151"/>
      <c r="AE80" s="151"/>
      <c r="AF80" s="151"/>
      <c r="AG80" s="151"/>
      <c r="AH80" s="151"/>
      <c r="AI80" s="151"/>
      <c r="AJ80" s="151"/>
      <c r="AK80" s="151"/>
      <c r="AL80" s="152"/>
      <c r="AT80" s="151"/>
      <c r="AU80" s="151"/>
      <c r="AV80" s="151"/>
      <c r="AW80" s="151"/>
      <c r="AX80" s="151"/>
      <c r="AY80" s="151"/>
      <c r="AZ80" s="151"/>
      <c r="BA80" s="151"/>
      <c r="BB80" s="151"/>
      <c r="BC80" s="151"/>
      <c r="BD80" s="151"/>
      <c r="BE80" s="152"/>
      <c r="BL80" s="150"/>
      <c r="BM80" s="150"/>
      <c r="BN80" s="150"/>
      <c r="BO80" s="150"/>
      <c r="BP80" s="150"/>
      <c r="BQ80" s="150"/>
      <c r="BR80" s="150"/>
      <c r="BS80" s="150"/>
      <c r="BT80" s="150"/>
      <c r="BU80" s="150"/>
      <c r="BV80" s="150"/>
      <c r="BW80" s="150"/>
    </row>
    <row r="81" spans="1:75" s="92" customFormat="1" ht="11.25">
      <c r="A81" s="149"/>
      <c r="B81" s="150"/>
      <c r="C81" s="150"/>
      <c r="D81" s="150"/>
      <c r="E81" s="150"/>
      <c r="F81" s="150"/>
      <c r="G81" s="150"/>
      <c r="H81" s="150"/>
      <c r="I81" s="150"/>
      <c r="J81" s="150"/>
      <c r="K81" s="150"/>
      <c r="L81" s="150"/>
      <c r="M81" s="150"/>
      <c r="N81" s="150"/>
      <c r="O81" s="150"/>
      <c r="P81" s="150"/>
      <c r="Q81" s="150"/>
      <c r="R81" s="150"/>
      <c r="S81" s="150"/>
      <c r="T81" s="150"/>
      <c r="U81" s="150"/>
      <c r="V81" s="151"/>
      <c r="W81" s="152"/>
      <c r="X81" s="149"/>
      <c r="AA81" s="151"/>
      <c r="AB81" s="151"/>
      <c r="AC81" s="151"/>
      <c r="AD81" s="151"/>
      <c r="AE81" s="151"/>
      <c r="AF81" s="151"/>
      <c r="AG81" s="151"/>
      <c r="AH81" s="151"/>
      <c r="AI81" s="151"/>
      <c r="AJ81" s="151"/>
      <c r="AK81" s="151"/>
      <c r="AL81" s="152"/>
      <c r="AT81" s="151"/>
      <c r="AU81" s="151"/>
      <c r="AV81" s="151"/>
      <c r="AW81" s="151"/>
      <c r="AX81" s="151"/>
      <c r="AY81" s="151"/>
      <c r="AZ81" s="151"/>
      <c r="BA81" s="151"/>
      <c r="BB81" s="151"/>
      <c r="BC81" s="151"/>
      <c r="BD81" s="151"/>
      <c r="BE81" s="152"/>
      <c r="BL81" s="150"/>
      <c r="BM81" s="150"/>
      <c r="BN81" s="150"/>
      <c r="BO81" s="150"/>
      <c r="BP81" s="150"/>
      <c r="BQ81" s="150"/>
      <c r="BR81" s="150"/>
      <c r="BS81" s="150"/>
      <c r="BT81" s="150"/>
      <c r="BU81" s="150"/>
      <c r="BV81" s="150"/>
      <c r="BW81" s="150"/>
    </row>
    <row r="82" spans="1:75" s="92" customFormat="1" ht="11.25">
      <c r="A82" s="149"/>
      <c r="B82" s="150"/>
      <c r="C82" s="150"/>
      <c r="D82" s="150"/>
      <c r="E82" s="150"/>
      <c r="F82" s="150"/>
      <c r="G82" s="150"/>
      <c r="H82" s="150"/>
      <c r="I82" s="150"/>
      <c r="J82" s="150"/>
      <c r="K82" s="150"/>
      <c r="L82" s="150"/>
      <c r="M82" s="150"/>
      <c r="N82" s="150"/>
      <c r="O82" s="150"/>
      <c r="P82" s="150"/>
      <c r="Q82" s="150"/>
      <c r="R82" s="150"/>
      <c r="S82" s="150"/>
      <c r="T82" s="150"/>
      <c r="U82" s="150"/>
      <c r="V82" s="151"/>
      <c r="W82" s="152"/>
      <c r="X82" s="149"/>
      <c r="AA82" s="151"/>
      <c r="AB82" s="151"/>
      <c r="AC82" s="151"/>
      <c r="AD82" s="151"/>
      <c r="AE82" s="151"/>
      <c r="AF82" s="151"/>
      <c r="AG82" s="151"/>
      <c r="AH82" s="151"/>
      <c r="AI82" s="151"/>
      <c r="AJ82" s="151"/>
      <c r="AK82" s="151"/>
      <c r="AL82" s="152"/>
      <c r="AT82" s="151"/>
      <c r="AU82" s="151"/>
      <c r="AV82" s="151"/>
      <c r="AW82" s="151"/>
      <c r="AX82" s="151"/>
      <c r="AY82" s="151"/>
      <c r="AZ82" s="151"/>
      <c r="BA82" s="151"/>
      <c r="BB82" s="151"/>
      <c r="BC82" s="151"/>
      <c r="BD82" s="151"/>
      <c r="BE82" s="152"/>
      <c r="BL82" s="150"/>
      <c r="BM82" s="150"/>
      <c r="BN82" s="150"/>
      <c r="BO82" s="150"/>
      <c r="BP82" s="150"/>
      <c r="BQ82" s="150"/>
      <c r="BR82" s="150"/>
      <c r="BS82" s="150"/>
      <c r="BT82" s="150"/>
      <c r="BU82" s="150"/>
      <c r="BV82" s="150"/>
      <c r="BW82" s="150"/>
    </row>
    <row r="83" spans="1:75" s="92" customFormat="1" ht="11.25">
      <c r="A83" s="149"/>
      <c r="B83" s="150"/>
      <c r="C83" s="150"/>
      <c r="D83" s="150"/>
      <c r="E83" s="150"/>
      <c r="F83" s="150"/>
      <c r="G83" s="150"/>
      <c r="H83" s="150"/>
      <c r="I83" s="150"/>
      <c r="J83" s="150"/>
      <c r="K83" s="150"/>
      <c r="L83" s="150"/>
      <c r="M83" s="150"/>
      <c r="N83" s="150"/>
      <c r="O83" s="150"/>
      <c r="P83" s="150"/>
      <c r="Q83" s="150"/>
      <c r="R83" s="150"/>
      <c r="S83" s="150"/>
      <c r="T83" s="150"/>
      <c r="U83" s="150"/>
      <c r="V83" s="151"/>
      <c r="W83" s="152"/>
      <c r="X83" s="149"/>
      <c r="AA83" s="151"/>
      <c r="AB83" s="151"/>
      <c r="AC83" s="151"/>
      <c r="AD83" s="151"/>
      <c r="AE83" s="151"/>
      <c r="AF83" s="151"/>
      <c r="AG83" s="151"/>
      <c r="AH83" s="151"/>
      <c r="AI83" s="151"/>
      <c r="AJ83" s="151"/>
      <c r="AK83" s="151"/>
      <c r="AL83" s="152"/>
      <c r="AT83" s="151"/>
      <c r="AU83" s="151"/>
      <c r="AV83" s="151"/>
      <c r="AW83" s="151"/>
      <c r="AX83" s="151"/>
      <c r="AY83" s="151"/>
      <c r="AZ83" s="151"/>
      <c r="BA83" s="151"/>
      <c r="BB83" s="151"/>
      <c r="BC83" s="151"/>
      <c r="BD83" s="151"/>
      <c r="BE83" s="152"/>
      <c r="BL83" s="150"/>
      <c r="BM83" s="150"/>
      <c r="BN83" s="150"/>
      <c r="BO83" s="150"/>
      <c r="BP83" s="150"/>
      <c r="BQ83" s="150"/>
      <c r="BR83" s="150"/>
      <c r="BS83" s="150"/>
      <c r="BT83" s="150"/>
      <c r="BU83" s="150"/>
      <c r="BV83" s="150"/>
      <c r="BW83" s="150"/>
    </row>
    <row r="84" spans="1:75" s="92" customFormat="1" ht="11.25">
      <c r="A84" s="149"/>
      <c r="B84" s="150"/>
      <c r="C84" s="150"/>
      <c r="D84" s="150"/>
      <c r="E84" s="150"/>
      <c r="F84" s="150"/>
      <c r="G84" s="150"/>
      <c r="H84" s="150"/>
      <c r="I84" s="150"/>
      <c r="J84" s="150"/>
      <c r="K84" s="150"/>
      <c r="L84" s="150"/>
      <c r="M84" s="150"/>
      <c r="N84" s="150"/>
      <c r="O84" s="150"/>
      <c r="P84" s="150"/>
      <c r="Q84" s="150"/>
      <c r="R84" s="150"/>
      <c r="S84" s="150"/>
      <c r="T84" s="150"/>
      <c r="U84" s="150"/>
      <c r="V84" s="151"/>
      <c r="W84" s="152"/>
      <c r="X84" s="149"/>
      <c r="AA84" s="151"/>
      <c r="AB84" s="151"/>
      <c r="AC84" s="151"/>
      <c r="AD84" s="151"/>
      <c r="AE84" s="151"/>
      <c r="AF84" s="151"/>
      <c r="AG84" s="151"/>
      <c r="AH84" s="151"/>
      <c r="AI84" s="151"/>
      <c r="AJ84" s="151"/>
      <c r="AK84" s="151"/>
      <c r="AL84" s="152"/>
      <c r="AT84" s="151"/>
      <c r="AU84" s="151"/>
      <c r="AV84" s="151"/>
      <c r="AW84" s="151"/>
      <c r="AX84" s="151"/>
      <c r="AY84" s="151"/>
      <c r="AZ84" s="151"/>
      <c r="BA84" s="151"/>
      <c r="BB84" s="151"/>
      <c r="BC84" s="151"/>
      <c r="BD84" s="151"/>
      <c r="BE84" s="152"/>
      <c r="BL84" s="150"/>
      <c r="BM84" s="150"/>
      <c r="BN84" s="150"/>
      <c r="BO84" s="150"/>
      <c r="BP84" s="150"/>
      <c r="BQ84" s="150"/>
      <c r="BR84" s="150"/>
      <c r="BS84" s="150"/>
      <c r="BT84" s="150"/>
      <c r="BU84" s="150"/>
      <c r="BV84" s="150"/>
      <c r="BW84" s="150"/>
    </row>
    <row r="85" spans="1:75" s="92" customFormat="1" ht="11.25">
      <c r="A85" s="149"/>
      <c r="B85" s="150"/>
      <c r="C85" s="150"/>
      <c r="D85" s="150"/>
      <c r="E85" s="150"/>
      <c r="F85" s="150"/>
      <c r="G85" s="150"/>
      <c r="H85" s="150"/>
      <c r="I85" s="150"/>
      <c r="J85" s="150"/>
      <c r="K85" s="150"/>
      <c r="L85" s="150"/>
      <c r="M85" s="150"/>
      <c r="N85" s="150"/>
      <c r="O85" s="150"/>
      <c r="P85" s="150"/>
      <c r="Q85" s="150"/>
      <c r="R85" s="150"/>
      <c r="S85" s="150"/>
      <c r="T85" s="150"/>
      <c r="U85" s="150"/>
      <c r="V85" s="151"/>
      <c r="W85" s="152"/>
      <c r="X85" s="149"/>
      <c r="AA85" s="151"/>
      <c r="AB85" s="151"/>
      <c r="AC85" s="151"/>
      <c r="AD85" s="151"/>
      <c r="AE85" s="151"/>
      <c r="AF85" s="151"/>
      <c r="AG85" s="151"/>
      <c r="AH85" s="151"/>
      <c r="AI85" s="151"/>
      <c r="AJ85" s="151"/>
      <c r="AK85" s="151"/>
      <c r="AL85" s="152"/>
      <c r="AT85" s="151"/>
      <c r="AU85" s="151"/>
      <c r="AV85" s="151"/>
      <c r="AW85" s="151"/>
      <c r="AX85" s="151"/>
      <c r="AY85" s="151"/>
      <c r="AZ85" s="151"/>
      <c r="BA85" s="151"/>
      <c r="BB85" s="151"/>
      <c r="BC85" s="151"/>
      <c r="BD85" s="151"/>
      <c r="BE85" s="152"/>
      <c r="BL85" s="150"/>
      <c r="BM85" s="150"/>
      <c r="BN85" s="150"/>
      <c r="BO85" s="150"/>
      <c r="BP85" s="150"/>
      <c r="BQ85" s="150"/>
      <c r="BR85" s="150"/>
      <c r="BS85" s="150"/>
      <c r="BT85" s="150"/>
      <c r="BU85" s="150"/>
      <c r="BV85" s="150"/>
      <c r="BW85" s="150"/>
    </row>
  </sheetData>
  <sheetProtection/>
  <autoFilter ref="A6:CE30"/>
  <mergeCells count="68">
    <mergeCell ref="AZ4:AZ5"/>
    <mergeCell ref="BA4:BA5"/>
    <mergeCell ref="BW3:BW5"/>
    <mergeCell ref="BR4:BR5"/>
    <mergeCell ref="BS4:BS5"/>
    <mergeCell ref="BT4:BT5"/>
    <mergeCell ref="BQ4:BQ5"/>
    <mergeCell ref="BU4:BU5"/>
    <mergeCell ref="BQ3:BU3"/>
    <mergeCell ref="BV3:BV5"/>
    <mergeCell ref="BM3:BO3"/>
    <mergeCell ref="BP3:BP5"/>
    <mergeCell ref="BM4:BM5"/>
    <mergeCell ref="BN4:BN5"/>
    <mergeCell ref="BO4:BO5"/>
    <mergeCell ref="W3:W5"/>
    <mergeCell ref="BI3:BK5"/>
    <mergeCell ref="BL3:BL5"/>
    <mergeCell ref="AA3:AA5"/>
    <mergeCell ref="X3:Z5"/>
    <mergeCell ref="AY3:BC3"/>
    <mergeCell ref="AI4:AI5"/>
    <mergeCell ref="AJ4:AJ5"/>
    <mergeCell ref="BE3:BE5"/>
    <mergeCell ref="BB4:BB5"/>
    <mergeCell ref="BC4:BC5"/>
    <mergeCell ref="AU3:AW3"/>
    <mergeCell ref="AX3:AX5"/>
    <mergeCell ref="BD3:BD5"/>
    <mergeCell ref="AW4:AW5"/>
    <mergeCell ref="AY4:AY5"/>
    <mergeCell ref="A3:A5"/>
    <mergeCell ref="C3:E3"/>
    <mergeCell ref="C4:C5"/>
    <mergeCell ref="D4:D5"/>
    <mergeCell ref="E4:E5"/>
    <mergeCell ref="B3:B5"/>
    <mergeCell ref="F3:H3"/>
    <mergeCell ref="F4:F5"/>
    <mergeCell ref="G4:G5"/>
    <mergeCell ref="V3:V5"/>
    <mergeCell ref="M4:M5"/>
    <mergeCell ref="H4:H5"/>
    <mergeCell ref="I4:I5"/>
    <mergeCell ref="J4:J5"/>
    <mergeCell ref="K4:K5"/>
    <mergeCell ref="L4:L5"/>
    <mergeCell ref="I3:M3"/>
    <mergeCell ref="N3:N5"/>
    <mergeCell ref="O3:O5"/>
    <mergeCell ref="P3:U3"/>
    <mergeCell ref="P4:R4"/>
    <mergeCell ref="S4:U4"/>
    <mergeCell ref="AU4:AU5"/>
    <mergeCell ref="AV4:AV5"/>
    <mergeCell ref="AB4:AB5"/>
    <mergeCell ref="AC4:AC5"/>
    <mergeCell ref="AD4:AD5"/>
    <mergeCell ref="AT3:AT5"/>
    <mergeCell ref="AK3:AK5"/>
    <mergeCell ref="AL3:AL5"/>
    <mergeCell ref="AQ3:AS5"/>
    <mergeCell ref="AB3:AD3"/>
    <mergeCell ref="AE3:AE5"/>
    <mergeCell ref="AF4:AF5"/>
    <mergeCell ref="AF3:AJ3"/>
    <mergeCell ref="AG4:AG5"/>
    <mergeCell ref="AH4:AH5"/>
  </mergeCells>
  <conditionalFormatting sqref="A1:IV65536">
    <cfRule type="cellIs" priority="1" dxfId="0" operator="equal" stopIfTrue="1">
      <formula>"X"</formula>
    </cfRule>
    <cfRule type="cellIs" priority="2" dxfId="100" operator="equal" stopIfTrue="1">
      <formula>0</formula>
    </cfRule>
  </conditionalFormatting>
  <printOptions horizontalCentered="1"/>
  <pageMargins left="0.5905511811023623" right="0.5905511811023623" top="0.984251968503937" bottom="0.984251968503937" header="0" footer="0.31496062992125984"/>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indexed="20"/>
  </sheetPr>
  <dimension ref="A1:CO85"/>
  <sheetViews>
    <sheetView zoomScalePageLayoutView="0" workbookViewId="0" topLeftCell="A1">
      <selection activeCell="A1" sqref="A1"/>
    </sheetView>
  </sheetViews>
  <sheetFormatPr defaultColWidth="9.00390625" defaultRowHeight="13.5"/>
  <cols>
    <col min="1" max="1" width="4.125" style="135" customWidth="1"/>
    <col min="2" max="2" width="4.25390625" style="79" customWidth="1"/>
    <col min="3" max="3" width="6.00390625" style="79" customWidth="1"/>
    <col min="4" max="4" width="6.25390625" style="79" customWidth="1"/>
    <col min="5" max="5" width="6.125" style="79" customWidth="1"/>
    <col min="6" max="7" width="8.25390625" style="79" bestFit="1" customWidth="1"/>
    <col min="8" max="8" width="7.00390625" style="79" bestFit="1" customWidth="1"/>
    <col min="9" max="10" width="9.125" style="79" bestFit="1" customWidth="1"/>
    <col min="11" max="11" width="8.25390625" style="79" bestFit="1" customWidth="1"/>
    <col min="12" max="13" width="7.625" style="79" customWidth="1"/>
    <col min="14" max="15" width="10.00390625" style="79" bestFit="1" customWidth="1"/>
    <col min="16" max="21" width="8.875" style="79" customWidth="1"/>
    <col min="22" max="22" width="9.125" style="144" bestFit="1" customWidth="1"/>
    <col min="23" max="23" width="9.875" style="153" customWidth="1"/>
    <col min="24" max="24" width="4.125" style="135" customWidth="1"/>
    <col min="25" max="25" width="17.00390625" style="24" customWidth="1"/>
    <col min="26" max="26" width="1.875" style="24" customWidth="1"/>
    <col min="27" max="41" width="9.875" style="153" customWidth="1"/>
    <col min="42" max="42" width="4.125" style="135" customWidth="1"/>
    <col min="43" max="43" width="17.00390625" style="24" customWidth="1"/>
    <col min="44" max="44" width="1.875" style="24" customWidth="1"/>
    <col min="45" max="54" width="10.625" style="144" customWidth="1"/>
    <col min="55" max="55" width="11.625" style="144" customWidth="1"/>
    <col min="56" max="56" width="11.625" style="153" customWidth="1"/>
    <col min="57" max="58" width="9.00390625" style="24" customWidth="1"/>
    <col min="59" max="59" width="4.375" style="24" customWidth="1"/>
    <col min="60" max="60" width="0.12890625" style="24" customWidth="1"/>
    <col min="61" max="61" width="4.125" style="24" customWidth="1"/>
    <col min="62" max="62" width="16.75390625" style="24" customWidth="1"/>
    <col min="63" max="63" width="1.875" style="24" customWidth="1"/>
    <col min="64" max="73" width="10.625" style="144" customWidth="1"/>
    <col min="74" max="74" width="11.625" style="144" customWidth="1"/>
    <col min="75" max="75" width="11.625" style="153" customWidth="1"/>
    <col min="76" max="77" width="9.00390625" style="24" customWidth="1"/>
    <col min="78" max="78" width="5.50390625" style="24" customWidth="1"/>
    <col min="79" max="79" width="4.125" style="24" customWidth="1"/>
    <col min="80" max="80" width="16.75390625" style="24" customWidth="1"/>
    <col min="81" max="81" width="1.875" style="24" customWidth="1"/>
    <col min="82" max="91" width="10.625" style="79" customWidth="1"/>
    <col min="92" max="93" width="11.625" style="79" customWidth="1"/>
    <col min="94" max="94" width="9.00390625" style="24" customWidth="1"/>
    <col min="95" max="101" width="4.625" style="24" customWidth="1"/>
    <col min="102" max="16384" width="9.00390625" style="24" customWidth="1"/>
  </cols>
  <sheetData>
    <row r="1" spans="1:93" ht="12">
      <c r="A1" s="107"/>
      <c r="B1" s="108"/>
      <c r="C1" s="108"/>
      <c r="D1" s="108"/>
      <c r="E1" s="108"/>
      <c r="F1" s="108"/>
      <c r="G1" s="108"/>
      <c r="H1" s="108"/>
      <c r="I1" s="108"/>
      <c r="J1" s="108"/>
      <c r="K1" s="108"/>
      <c r="L1" s="108"/>
      <c r="M1" s="108"/>
      <c r="N1" s="108"/>
      <c r="O1" s="108"/>
      <c r="P1" s="108"/>
      <c r="Q1" s="108"/>
      <c r="R1" s="108"/>
      <c r="S1" s="108"/>
      <c r="T1" s="108"/>
      <c r="U1" s="108"/>
      <c r="V1" s="143"/>
      <c r="W1" s="143"/>
      <c r="X1" s="107"/>
      <c r="Y1" s="107"/>
      <c r="Z1" s="26"/>
      <c r="AA1" s="143"/>
      <c r="AB1" s="143"/>
      <c r="AC1" s="143"/>
      <c r="AD1" s="143"/>
      <c r="AE1" s="143"/>
      <c r="AF1" s="143"/>
      <c r="AG1" s="143"/>
      <c r="AH1" s="143"/>
      <c r="AI1" s="143"/>
      <c r="AJ1" s="143"/>
      <c r="AK1" s="143"/>
      <c r="AL1" s="143"/>
      <c r="AM1" s="143"/>
      <c r="AN1" s="143"/>
      <c r="AO1" s="143"/>
      <c r="AP1" s="107"/>
      <c r="AQ1" s="107"/>
      <c r="AR1" s="26"/>
      <c r="AS1" s="143"/>
      <c r="AT1" s="143"/>
      <c r="AU1" s="143"/>
      <c r="AV1" s="143"/>
      <c r="AW1" s="143"/>
      <c r="AX1" s="143"/>
      <c r="AY1" s="143"/>
      <c r="AZ1" s="143"/>
      <c r="BA1" s="143"/>
      <c r="BB1" s="143"/>
      <c r="BC1" s="143"/>
      <c r="BD1" s="143"/>
      <c r="BI1" s="107"/>
      <c r="BJ1" s="107"/>
      <c r="BK1" s="26"/>
      <c r="BL1" s="143"/>
      <c r="BM1" s="143"/>
      <c r="BN1" s="143"/>
      <c r="BO1" s="143"/>
      <c r="BP1" s="143"/>
      <c r="BQ1" s="143"/>
      <c r="BR1" s="143"/>
      <c r="BS1" s="143"/>
      <c r="BT1" s="143"/>
      <c r="BU1" s="143"/>
      <c r="BV1" s="143"/>
      <c r="BW1" s="143"/>
      <c r="CA1" s="107"/>
      <c r="CB1" s="107"/>
      <c r="CC1" s="26"/>
      <c r="CD1" s="108"/>
      <c r="CE1" s="108"/>
      <c r="CF1" s="108"/>
      <c r="CG1" s="108"/>
      <c r="CH1" s="108"/>
      <c r="CI1" s="108"/>
      <c r="CJ1" s="108"/>
      <c r="CK1" s="108"/>
      <c r="CL1" s="108"/>
      <c r="CM1" s="108"/>
      <c r="CN1" s="108"/>
      <c r="CO1" s="108"/>
    </row>
    <row r="2" spans="1:93" ht="12">
      <c r="A2" s="107" t="s">
        <v>166</v>
      </c>
      <c r="B2" s="108"/>
      <c r="C2" s="108"/>
      <c r="D2" s="108"/>
      <c r="E2" s="108"/>
      <c r="F2" s="108"/>
      <c r="G2" s="108"/>
      <c r="H2" s="108"/>
      <c r="I2" s="108"/>
      <c r="J2" s="108"/>
      <c r="K2" s="108"/>
      <c r="L2" s="108"/>
      <c r="M2" s="108"/>
      <c r="N2" s="108"/>
      <c r="O2" s="108"/>
      <c r="P2" s="108"/>
      <c r="Q2" s="108"/>
      <c r="R2" s="108"/>
      <c r="S2" s="108"/>
      <c r="T2" s="108"/>
      <c r="U2" s="108"/>
      <c r="W2" s="88" t="s">
        <v>114</v>
      </c>
      <c r="X2" s="107" t="s">
        <v>42</v>
      </c>
      <c r="Y2" s="107"/>
      <c r="Z2" s="107"/>
      <c r="AA2" s="88"/>
      <c r="AB2" s="88"/>
      <c r="AC2" s="88"/>
      <c r="AD2" s="88"/>
      <c r="AE2" s="88"/>
      <c r="AF2" s="88"/>
      <c r="AG2" s="88"/>
      <c r="AH2" s="88"/>
      <c r="AI2" s="88"/>
      <c r="AJ2" s="88"/>
      <c r="AK2" s="88"/>
      <c r="AL2" s="88"/>
      <c r="AM2" s="88"/>
      <c r="AN2" s="88"/>
      <c r="AO2" s="88"/>
      <c r="AP2" s="107" t="s">
        <v>164</v>
      </c>
      <c r="AQ2" s="107"/>
      <c r="AR2" s="107"/>
      <c r="AS2" s="143"/>
      <c r="AT2" s="143"/>
      <c r="AU2" s="143"/>
      <c r="AV2" s="143"/>
      <c r="AW2" s="143"/>
      <c r="AX2" s="143"/>
      <c r="AY2" s="143"/>
      <c r="AZ2" s="143"/>
      <c r="BA2" s="143"/>
      <c r="BB2" s="143"/>
      <c r="BC2" s="143"/>
      <c r="BD2" s="143" t="s">
        <v>114</v>
      </c>
      <c r="BI2" s="107" t="s">
        <v>141</v>
      </c>
      <c r="BJ2" s="107"/>
      <c r="BK2" s="107"/>
      <c r="BL2" s="143"/>
      <c r="BM2" s="143"/>
      <c r="BN2" s="143"/>
      <c r="BO2" s="143"/>
      <c r="BP2" s="143"/>
      <c r="BQ2" s="143"/>
      <c r="BR2" s="143"/>
      <c r="BS2" s="143"/>
      <c r="BT2" s="143"/>
      <c r="BU2" s="143"/>
      <c r="BV2" s="143"/>
      <c r="BW2" s="143" t="s">
        <v>114</v>
      </c>
      <c r="CA2" s="107" t="s">
        <v>74</v>
      </c>
      <c r="CB2" s="107"/>
      <c r="CC2" s="107"/>
      <c r="CD2" s="108"/>
      <c r="CE2" s="108"/>
      <c r="CF2" s="108"/>
      <c r="CG2" s="108"/>
      <c r="CH2" s="108"/>
      <c r="CI2" s="108"/>
      <c r="CJ2" s="108"/>
      <c r="CK2" s="108"/>
      <c r="CL2" s="108"/>
      <c r="CM2" s="108"/>
      <c r="CN2" s="108"/>
      <c r="CO2" s="108" t="s">
        <v>114</v>
      </c>
    </row>
    <row r="3" spans="1:93" s="92" customFormat="1" ht="27" customHeight="1">
      <c r="A3" s="743" t="s">
        <v>115</v>
      </c>
      <c r="B3" s="928" t="s">
        <v>113</v>
      </c>
      <c r="C3" s="681" t="s">
        <v>178</v>
      </c>
      <c r="D3" s="682"/>
      <c r="E3" s="750"/>
      <c r="F3" s="681" t="s">
        <v>207</v>
      </c>
      <c r="G3" s="682"/>
      <c r="H3" s="750"/>
      <c r="I3" s="681" t="s">
        <v>184</v>
      </c>
      <c r="J3" s="682"/>
      <c r="K3" s="682"/>
      <c r="L3" s="682"/>
      <c r="M3" s="750"/>
      <c r="N3" s="739" t="s">
        <v>47</v>
      </c>
      <c r="O3" s="733" t="s">
        <v>180</v>
      </c>
      <c r="P3" s="681" t="s">
        <v>137</v>
      </c>
      <c r="Q3" s="682"/>
      <c r="R3" s="682"/>
      <c r="S3" s="682"/>
      <c r="T3" s="682"/>
      <c r="U3" s="750"/>
      <c r="V3" s="758" t="s">
        <v>51</v>
      </c>
      <c r="W3" s="947" t="s">
        <v>53</v>
      </c>
      <c r="X3" s="934" t="s">
        <v>11</v>
      </c>
      <c r="Y3" s="935"/>
      <c r="Z3" s="935"/>
      <c r="AA3" s="758" t="s">
        <v>113</v>
      </c>
      <c r="AB3" s="939" t="s">
        <v>178</v>
      </c>
      <c r="AC3" s="940"/>
      <c r="AD3" s="941"/>
      <c r="AE3" s="942" t="s">
        <v>82</v>
      </c>
      <c r="AF3" s="939" t="s">
        <v>177</v>
      </c>
      <c r="AG3" s="940"/>
      <c r="AH3" s="940"/>
      <c r="AI3" s="940"/>
      <c r="AJ3" s="941"/>
      <c r="AK3" s="942" t="s">
        <v>180</v>
      </c>
      <c r="AL3" s="936" t="s">
        <v>140</v>
      </c>
      <c r="AM3" s="172"/>
      <c r="AN3" s="172"/>
      <c r="AO3" s="172"/>
      <c r="AP3" s="934" t="s">
        <v>11</v>
      </c>
      <c r="AQ3" s="935"/>
      <c r="AR3" s="935"/>
      <c r="AS3" s="758" t="s">
        <v>113</v>
      </c>
      <c r="AT3" s="939" t="s">
        <v>178</v>
      </c>
      <c r="AU3" s="940"/>
      <c r="AV3" s="941"/>
      <c r="AW3" s="942" t="s">
        <v>82</v>
      </c>
      <c r="AX3" s="939" t="s">
        <v>177</v>
      </c>
      <c r="AY3" s="940"/>
      <c r="AZ3" s="940"/>
      <c r="BA3" s="940"/>
      <c r="BB3" s="941"/>
      <c r="BC3" s="942" t="s">
        <v>180</v>
      </c>
      <c r="BD3" s="936" t="s">
        <v>140</v>
      </c>
      <c r="BI3" s="934" t="s">
        <v>11</v>
      </c>
      <c r="BJ3" s="935"/>
      <c r="BK3" s="935"/>
      <c r="BL3" s="758" t="s">
        <v>113</v>
      </c>
      <c r="BM3" s="939" t="s">
        <v>178</v>
      </c>
      <c r="BN3" s="940"/>
      <c r="BO3" s="941"/>
      <c r="BP3" s="942" t="s">
        <v>82</v>
      </c>
      <c r="BQ3" s="939" t="s">
        <v>177</v>
      </c>
      <c r="BR3" s="940"/>
      <c r="BS3" s="940"/>
      <c r="BT3" s="940"/>
      <c r="BU3" s="941"/>
      <c r="BV3" s="942" t="s">
        <v>180</v>
      </c>
      <c r="BW3" s="936" t="s">
        <v>140</v>
      </c>
      <c r="CA3" s="934" t="s">
        <v>11</v>
      </c>
      <c r="CB3" s="935"/>
      <c r="CC3" s="935"/>
      <c r="CD3" s="928" t="s">
        <v>113</v>
      </c>
      <c r="CE3" s="681" t="s">
        <v>178</v>
      </c>
      <c r="CF3" s="682"/>
      <c r="CG3" s="750"/>
      <c r="CH3" s="733" t="s">
        <v>82</v>
      </c>
      <c r="CI3" s="681" t="s">
        <v>177</v>
      </c>
      <c r="CJ3" s="682"/>
      <c r="CK3" s="682"/>
      <c r="CL3" s="682"/>
      <c r="CM3" s="750"/>
      <c r="CN3" s="733" t="s">
        <v>180</v>
      </c>
      <c r="CO3" s="703" t="s">
        <v>140</v>
      </c>
    </row>
    <row r="4" spans="1:93" s="92" customFormat="1" ht="27" customHeight="1">
      <c r="A4" s="744"/>
      <c r="B4" s="930"/>
      <c r="C4" s="739" t="s">
        <v>108</v>
      </c>
      <c r="D4" s="733" t="s">
        <v>118</v>
      </c>
      <c r="E4" s="733" t="s">
        <v>94</v>
      </c>
      <c r="F4" s="739" t="s">
        <v>108</v>
      </c>
      <c r="G4" s="733" t="s">
        <v>117</v>
      </c>
      <c r="H4" s="739" t="s">
        <v>23</v>
      </c>
      <c r="I4" s="739" t="s">
        <v>108</v>
      </c>
      <c r="J4" s="733" t="s">
        <v>95</v>
      </c>
      <c r="K4" s="733" t="s">
        <v>44</v>
      </c>
      <c r="L4" s="733" t="s">
        <v>45</v>
      </c>
      <c r="M4" s="733" t="s">
        <v>46</v>
      </c>
      <c r="N4" s="757"/>
      <c r="O4" s="757"/>
      <c r="P4" s="681" t="s">
        <v>138</v>
      </c>
      <c r="Q4" s="682"/>
      <c r="R4" s="750"/>
      <c r="S4" s="736" t="s">
        <v>139</v>
      </c>
      <c r="T4" s="737"/>
      <c r="U4" s="738"/>
      <c r="V4" s="759"/>
      <c r="W4" s="939"/>
      <c r="X4" s="934"/>
      <c r="Y4" s="935"/>
      <c r="Z4" s="935"/>
      <c r="AA4" s="759"/>
      <c r="AB4" s="945" t="s">
        <v>108</v>
      </c>
      <c r="AC4" s="942" t="s">
        <v>117</v>
      </c>
      <c r="AD4" s="942" t="s">
        <v>36</v>
      </c>
      <c r="AE4" s="943"/>
      <c r="AF4" s="945" t="s">
        <v>108</v>
      </c>
      <c r="AG4" s="942" t="s">
        <v>95</v>
      </c>
      <c r="AH4" s="942" t="s">
        <v>50</v>
      </c>
      <c r="AI4" s="942" t="s">
        <v>45</v>
      </c>
      <c r="AJ4" s="942" t="s">
        <v>46</v>
      </c>
      <c r="AK4" s="943"/>
      <c r="AL4" s="937"/>
      <c r="AM4" s="173"/>
      <c r="AN4" s="173"/>
      <c r="AO4" s="173"/>
      <c r="AP4" s="934"/>
      <c r="AQ4" s="935"/>
      <c r="AR4" s="935"/>
      <c r="AS4" s="759"/>
      <c r="AT4" s="945" t="s">
        <v>108</v>
      </c>
      <c r="AU4" s="942" t="s">
        <v>117</v>
      </c>
      <c r="AV4" s="942" t="s">
        <v>36</v>
      </c>
      <c r="AW4" s="943"/>
      <c r="AX4" s="945" t="s">
        <v>108</v>
      </c>
      <c r="AY4" s="942" t="s">
        <v>95</v>
      </c>
      <c r="AZ4" s="942" t="s">
        <v>50</v>
      </c>
      <c r="BA4" s="942" t="s">
        <v>45</v>
      </c>
      <c r="BB4" s="942" t="s">
        <v>46</v>
      </c>
      <c r="BC4" s="943"/>
      <c r="BD4" s="937"/>
      <c r="BI4" s="934"/>
      <c r="BJ4" s="935"/>
      <c r="BK4" s="935"/>
      <c r="BL4" s="759"/>
      <c r="BM4" s="945" t="s">
        <v>108</v>
      </c>
      <c r="BN4" s="942" t="s">
        <v>117</v>
      </c>
      <c r="BO4" s="942" t="s">
        <v>36</v>
      </c>
      <c r="BP4" s="943"/>
      <c r="BQ4" s="945" t="s">
        <v>108</v>
      </c>
      <c r="BR4" s="942" t="s">
        <v>95</v>
      </c>
      <c r="BS4" s="942" t="s">
        <v>50</v>
      </c>
      <c r="BT4" s="942" t="s">
        <v>45</v>
      </c>
      <c r="BU4" s="942" t="s">
        <v>46</v>
      </c>
      <c r="BV4" s="943"/>
      <c r="BW4" s="937"/>
      <c r="CA4" s="934"/>
      <c r="CB4" s="935"/>
      <c r="CC4" s="935"/>
      <c r="CD4" s="930"/>
      <c r="CE4" s="739" t="s">
        <v>108</v>
      </c>
      <c r="CF4" s="733" t="s">
        <v>117</v>
      </c>
      <c r="CG4" s="733" t="s">
        <v>36</v>
      </c>
      <c r="CH4" s="757"/>
      <c r="CI4" s="739" t="s">
        <v>108</v>
      </c>
      <c r="CJ4" s="733" t="s">
        <v>95</v>
      </c>
      <c r="CK4" s="733" t="s">
        <v>50</v>
      </c>
      <c r="CL4" s="733" t="s">
        <v>45</v>
      </c>
      <c r="CM4" s="733" t="s">
        <v>46</v>
      </c>
      <c r="CN4" s="757"/>
      <c r="CO4" s="948"/>
    </row>
    <row r="5" spans="1:93" s="92" customFormat="1" ht="27" customHeight="1">
      <c r="A5" s="745"/>
      <c r="B5" s="930"/>
      <c r="C5" s="735"/>
      <c r="D5" s="735"/>
      <c r="E5" s="735"/>
      <c r="F5" s="735"/>
      <c r="G5" s="735"/>
      <c r="H5" s="735"/>
      <c r="I5" s="735"/>
      <c r="J5" s="735"/>
      <c r="K5" s="735"/>
      <c r="L5" s="735"/>
      <c r="M5" s="735"/>
      <c r="N5" s="735"/>
      <c r="O5" s="735"/>
      <c r="P5" s="110" t="s">
        <v>108</v>
      </c>
      <c r="Q5" s="110" t="s">
        <v>48</v>
      </c>
      <c r="R5" s="110" t="s">
        <v>49</v>
      </c>
      <c r="S5" s="110" t="s">
        <v>108</v>
      </c>
      <c r="T5" s="110" t="s">
        <v>48</v>
      </c>
      <c r="U5" s="110" t="s">
        <v>49</v>
      </c>
      <c r="V5" s="759"/>
      <c r="W5" s="939"/>
      <c r="X5" s="934"/>
      <c r="Y5" s="935"/>
      <c r="Z5" s="935"/>
      <c r="AA5" s="759"/>
      <c r="AB5" s="944"/>
      <c r="AC5" s="944"/>
      <c r="AD5" s="944"/>
      <c r="AE5" s="944"/>
      <c r="AF5" s="944"/>
      <c r="AG5" s="946"/>
      <c r="AH5" s="944"/>
      <c r="AI5" s="944"/>
      <c r="AJ5" s="944"/>
      <c r="AK5" s="944"/>
      <c r="AL5" s="938"/>
      <c r="AM5" s="173"/>
      <c r="AN5" s="173"/>
      <c r="AO5" s="173"/>
      <c r="AP5" s="934"/>
      <c r="AQ5" s="935"/>
      <c r="AR5" s="935"/>
      <c r="AS5" s="759"/>
      <c r="AT5" s="944"/>
      <c r="AU5" s="944"/>
      <c r="AV5" s="944"/>
      <c r="AW5" s="944"/>
      <c r="AX5" s="944"/>
      <c r="AY5" s="946"/>
      <c r="AZ5" s="944"/>
      <c r="BA5" s="944"/>
      <c r="BB5" s="944"/>
      <c r="BC5" s="944"/>
      <c r="BD5" s="938"/>
      <c r="BI5" s="934"/>
      <c r="BJ5" s="935"/>
      <c r="BK5" s="935"/>
      <c r="BL5" s="759"/>
      <c r="BM5" s="944"/>
      <c r="BN5" s="944"/>
      <c r="BO5" s="944"/>
      <c r="BP5" s="944"/>
      <c r="BQ5" s="944"/>
      <c r="BR5" s="946"/>
      <c r="BS5" s="944"/>
      <c r="BT5" s="944"/>
      <c r="BU5" s="944"/>
      <c r="BV5" s="944"/>
      <c r="BW5" s="938"/>
      <c r="CA5" s="934"/>
      <c r="CB5" s="935"/>
      <c r="CC5" s="935"/>
      <c r="CD5" s="930"/>
      <c r="CE5" s="735"/>
      <c r="CF5" s="735"/>
      <c r="CG5" s="735"/>
      <c r="CH5" s="735"/>
      <c r="CI5" s="735"/>
      <c r="CJ5" s="734"/>
      <c r="CK5" s="735"/>
      <c r="CL5" s="735"/>
      <c r="CM5" s="735"/>
      <c r="CN5" s="735"/>
      <c r="CO5" s="752"/>
    </row>
    <row r="6" spans="1:93" s="92" customFormat="1" ht="24.75" customHeight="1">
      <c r="A6" s="145" t="s">
        <v>17</v>
      </c>
      <c r="B6" s="89" t="e">
        <f>SUM(B7:B30)</f>
        <v>#REF!</v>
      </c>
      <c r="C6" s="51" t="e">
        <f>D6+E6</f>
        <v>#REF!</v>
      </c>
      <c r="D6" s="89" t="e">
        <f>SUM(D7:D30)</f>
        <v>#REF!</v>
      </c>
      <c r="E6" s="89" t="e">
        <f>SUM(E7:E30)</f>
        <v>#REF!</v>
      </c>
      <c r="F6" s="89" t="e">
        <f aca="true" t="shared" si="0" ref="F6:F30">SUM(G6:H6)</f>
        <v>#REF!</v>
      </c>
      <c r="G6" s="89" t="e">
        <f aca="true" t="shared" si="1" ref="G6:W6">SUM(G7:G30)</f>
        <v>#REF!</v>
      </c>
      <c r="H6" s="89" t="e">
        <f t="shared" si="1"/>
        <v>#REF!</v>
      </c>
      <c r="I6" s="89" t="e">
        <f t="shared" si="1"/>
        <v>#REF!</v>
      </c>
      <c r="J6" s="89" t="e">
        <f t="shared" si="1"/>
        <v>#REF!</v>
      </c>
      <c r="K6" s="89" t="e">
        <f t="shared" si="1"/>
        <v>#REF!</v>
      </c>
      <c r="L6" s="89" t="e">
        <f t="shared" si="1"/>
        <v>#REF!</v>
      </c>
      <c r="M6" s="89" t="e">
        <f t="shared" si="1"/>
        <v>#REF!</v>
      </c>
      <c r="N6" s="89" t="e">
        <f t="shared" si="1"/>
        <v>#REF!</v>
      </c>
      <c r="O6" s="89" t="e">
        <f t="shared" si="1"/>
        <v>#REF!</v>
      </c>
      <c r="P6" s="89" t="e">
        <f t="shared" si="1"/>
        <v>#REF!</v>
      </c>
      <c r="Q6" s="89" t="e">
        <f t="shared" si="1"/>
        <v>#REF!</v>
      </c>
      <c r="R6" s="89" t="e">
        <f t="shared" si="1"/>
        <v>#REF!</v>
      </c>
      <c r="S6" s="89" t="e">
        <f t="shared" si="1"/>
        <v>#REF!</v>
      </c>
      <c r="T6" s="89" t="e">
        <f t="shared" si="1"/>
        <v>#REF!</v>
      </c>
      <c r="U6" s="89" t="e">
        <f t="shared" si="1"/>
        <v>#REF!</v>
      </c>
      <c r="V6" s="90" t="e">
        <f t="shared" si="1"/>
        <v>#REF!</v>
      </c>
      <c r="W6" s="93" t="e">
        <f t="shared" si="1"/>
        <v>#REF!</v>
      </c>
      <c r="X6" s="86"/>
      <c r="Y6" s="111" t="s">
        <v>17</v>
      </c>
      <c r="Z6" s="112"/>
      <c r="AA6" s="65" t="e">
        <f>AS6+BL7+CD7</f>
        <v>#REF!</v>
      </c>
      <c r="AB6" s="65" t="e">
        <f aca="true" t="shared" si="2" ref="AB6:AB30">AT6+BM7+CE7</f>
        <v>#REF!</v>
      </c>
      <c r="AC6" s="65" t="e">
        <f aca="true" t="shared" si="3" ref="AC6:AC30">AU6+BN7+CF7</f>
        <v>#REF!</v>
      </c>
      <c r="AD6" s="65" t="e">
        <f aca="true" t="shared" si="4" ref="AD6:AD30">AV6+BO7+CG7</f>
        <v>#REF!</v>
      </c>
      <c r="AE6" s="65" t="e">
        <f aca="true" t="shared" si="5" ref="AE6:AE30">AW6+BP7+CH7</f>
        <v>#REF!</v>
      </c>
      <c r="AF6" s="65" t="e">
        <f aca="true" t="shared" si="6" ref="AF6:AF30">AX6+BQ7+CI7</f>
        <v>#REF!</v>
      </c>
      <c r="AG6" s="65" t="e">
        <f aca="true" t="shared" si="7" ref="AG6:AG30">AY6+BR7+CJ7</f>
        <v>#REF!</v>
      </c>
      <c r="AH6" s="65" t="e">
        <f aca="true" t="shared" si="8" ref="AH6:AH30">AZ6+BS7+CK7</f>
        <v>#REF!</v>
      </c>
      <c r="AI6" s="65" t="e">
        <f aca="true" t="shared" si="9" ref="AI6:AI30">BA6+BT7+CL7</f>
        <v>#REF!</v>
      </c>
      <c r="AJ6" s="65" t="e">
        <f aca="true" t="shared" si="10" ref="AJ6:AJ30">BB6+BU7+CM7</f>
        <v>#REF!</v>
      </c>
      <c r="AK6" s="65" t="e">
        <f aca="true" t="shared" si="11" ref="AK6:AK30">BC6+BV7+CN7</f>
        <v>#REF!</v>
      </c>
      <c r="AL6" s="65" t="e">
        <f aca="true" t="shared" si="12" ref="AL6:AL30">BD6+BW7+CO7</f>
        <v>#REF!</v>
      </c>
      <c r="AM6" s="65"/>
      <c r="AN6" s="65"/>
      <c r="AO6" s="65"/>
      <c r="AP6" s="86"/>
      <c r="AQ6" s="111" t="s">
        <v>17</v>
      </c>
      <c r="AR6" s="112"/>
      <c r="AS6" s="90" t="e">
        <f>SUM(AS7:AS30)</f>
        <v>#REF!</v>
      </c>
      <c r="AT6" s="90" t="e">
        <f>SUM(AU6:AV6)</f>
        <v>#REF!</v>
      </c>
      <c r="AU6" s="90" t="e">
        <f aca="true" t="shared" si="13" ref="AU6:BD6">SUM(AU7:AU30)</f>
        <v>#REF!</v>
      </c>
      <c r="AV6" s="90" t="e">
        <f t="shared" si="13"/>
        <v>#REF!</v>
      </c>
      <c r="AW6" s="90" t="e">
        <f t="shared" si="13"/>
        <v>#REF!</v>
      </c>
      <c r="AX6" s="90" t="e">
        <f t="shared" si="13"/>
        <v>#REF!</v>
      </c>
      <c r="AY6" s="90" t="e">
        <f t="shared" si="13"/>
        <v>#REF!</v>
      </c>
      <c r="AZ6" s="90" t="e">
        <f t="shared" si="13"/>
        <v>#REF!</v>
      </c>
      <c r="BA6" s="90" t="e">
        <f t="shared" si="13"/>
        <v>#REF!</v>
      </c>
      <c r="BB6" s="90" t="e">
        <f t="shared" si="13"/>
        <v>#REF!</v>
      </c>
      <c r="BC6" s="90" t="e">
        <f t="shared" si="13"/>
        <v>#REF!</v>
      </c>
      <c r="BD6" s="93" t="e">
        <f t="shared" si="13"/>
        <v>#REF!</v>
      </c>
      <c r="BI6" s="86"/>
      <c r="BJ6" s="111" t="s">
        <v>17</v>
      </c>
      <c r="BK6" s="112"/>
      <c r="BL6" s="90" t="e">
        <f aca="true" t="shared" si="14" ref="BL6:BW6">SUM(BL7:BL30)</f>
        <v>#REF!</v>
      </c>
      <c r="BM6" s="90" t="e">
        <f t="shared" si="14"/>
        <v>#REF!</v>
      </c>
      <c r="BN6" s="90" t="e">
        <f t="shared" si="14"/>
        <v>#REF!</v>
      </c>
      <c r="BO6" s="90" t="e">
        <f t="shared" si="14"/>
        <v>#REF!</v>
      </c>
      <c r="BP6" s="90" t="e">
        <f t="shared" si="14"/>
        <v>#REF!</v>
      </c>
      <c r="BQ6" s="90" t="e">
        <f t="shared" si="14"/>
        <v>#REF!</v>
      </c>
      <c r="BR6" s="90" t="e">
        <f t="shared" si="14"/>
        <v>#REF!</v>
      </c>
      <c r="BS6" s="90" t="e">
        <f t="shared" si="14"/>
        <v>#REF!</v>
      </c>
      <c r="BT6" s="90" t="e">
        <f t="shared" si="14"/>
        <v>#REF!</v>
      </c>
      <c r="BU6" s="90" t="e">
        <f t="shared" si="14"/>
        <v>#REF!</v>
      </c>
      <c r="BV6" s="90" t="e">
        <f t="shared" si="14"/>
        <v>#REF!</v>
      </c>
      <c r="BW6" s="93" t="e">
        <f t="shared" si="14"/>
        <v>#REF!</v>
      </c>
      <c r="CA6" s="86"/>
      <c r="CB6" s="111" t="s">
        <v>17</v>
      </c>
      <c r="CC6" s="112"/>
      <c r="CD6" s="89" t="e">
        <f aca="true" t="shared" si="15" ref="CD6:CO6">SUM(CD7:CD30)</f>
        <v>#REF!</v>
      </c>
      <c r="CE6" s="89" t="e">
        <f t="shared" si="15"/>
        <v>#REF!</v>
      </c>
      <c r="CF6" s="89" t="e">
        <f t="shared" si="15"/>
        <v>#REF!</v>
      </c>
      <c r="CG6" s="89" t="e">
        <f t="shared" si="15"/>
        <v>#REF!</v>
      </c>
      <c r="CH6" s="89" t="e">
        <f t="shared" si="15"/>
        <v>#REF!</v>
      </c>
      <c r="CI6" s="89" t="e">
        <f t="shared" si="15"/>
        <v>#REF!</v>
      </c>
      <c r="CJ6" s="89" t="e">
        <f t="shared" si="15"/>
        <v>#REF!</v>
      </c>
      <c r="CK6" s="89" t="e">
        <f t="shared" si="15"/>
        <v>#REF!</v>
      </c>
      <c r="CL6" s="89" t="e">
        <f t="shared" si="15"/>
        <v>#REF!</v>
      </c>
      <c r="CM6" s="89" t="e">
        <f t="shared" si="15"/>
        <v>#REF!</v>
      </c>
      <c r="CN6" s="89" t="e">
        <f t="shared" si="15"/>
        <v>#REF!</v>
      </c>
      <c r="CO6" s="146" t="e">
        <f t="shared" si="15"/>
        <v>#REF!</v>
      </c>
    </row>
    <row r="7" spans="1:93" s="92" customFormat="1" ht="24.75" customHeight="1">
      <c r="A7" s="68">
        <v>9</v>
      </c>
      <c r="B7" s="51" t="e">
        <f>COUNTIF(#REF!,CONCATENATE("d",'1-2～5 (区分別プラン)'!A7))</f>
        <v>#REF!</v>
      </c>
      <c r="C7" s="51" t="e">
        <f>SUMIF(#REF!,CONCATENATE("d",'1-2～5 (区分別プラン)'!A7),#REF!)+SUMIF(#REF!,CONCATENATE("d",'1-2～5 (区分別プラン)'!A7),#REF!)</f>
        <v>#REF!</v>
      </c>
      <c r="D7" s="51" t="e">
        <f aca="true" t="shared" si="16" ref="D7:D30">C7-E7</f>
        <v>#REF!</v>
      </c>
      <c r="E7" s="51" t="e">
        <f>SUMIF(#REF!,CONCATENATE("d",'1-2～5 (区分別プラン)'!A7),#REF!)+SUMIF(#REF!,CONCATENATE("d",'1-2～5 (区分別プラン)'!A7),#REF!)</f>
        <v>#REF!</v>
      </c>
      <c r="F7" s="51" t="e">
        <f t="shared" si="0"/>
        <v>#REF!</v>
      </c>
      <c r="G7" s="51" t="e">
        <f>SUMIF(#REF!,CONCATENATE("d",'1-2～5 (区分別プラン)'!A7),#REF!)</f>
        <v>#REF!</v>
      </c>
      <c r="H7" s="51" t="e">
        <f>SUMIF(#REF!,CONCATENATE("d",'1-2～5 (区分別プラン)'!A7),#REF!)</f>
        <v>#REF!</v>
      </c>
      <c r="I7" s="51" t="e">
        <f>SUMIF(#REF!,CONCATENATE("d",'1-2～5 (区分別プラン)'!A7),#REF!)</f>
        <v>#REF!</v>
      </c>
      <c r="J7" s="51" t="e">
        <f>SUMIF(#REF!,CONCATENATE("d",'1-2～5 (区分別プラン)'!A7),#REF!)</f>
        <v>#REF!</v>
      </c>
      <c r="K7" s="51" t="e">
        <f>SUMIF(#REF!,CONCATENATE("d",'1-2～5 (区分別プラン)'!A7),#REF!)</f>
        <v>#REF!</v>
      </c>
      <c r="L7" s="51" t="e">
        <f>SUMIF(#REF!,CONCATENATE("d",'1-2～5 (区分別プラン)'!A7),#REF!)</f>
        <v>#REF!</v>
      </c>
      <c r="M7" s="51" t="e">
        <f aca="true" t="shared" si="17" ref="M7:M29">I7-J7-K7-L7</f>
        <v>#REF!</v>
      </c>
      <c r="N7" s="51" t="e">
        <f>SUMIF(#REF!,CONCATENATE("d",'1-2～5 (区分別プラン)'!A7),#REF!)</f>
        <v>#REF!</v>
      </c>
      <c r="O7" s="51" t="e">
        <f>SUMIF(#REF!,CONCATENATE("d",'1-2～5 (区分別プラン)'!A7),#REF!)</f>
        <v>#REF!</v>
      </c>
      <c r="P7" s="51" t="e">
        <f aca="true" t="shared" si="18" ref="P7:P30">Q7+R7</f>
        <v>#REF!</v>
      </c>
      <c r="Q7" s="169" t="e">
        <f>SUMIF(#REF!,CONCATENATE("d",'1-2～5 (区分別プラン)'!A7),#REF!)</f>
        <v>#REF!</v>
      </c>
      <c r="R7" s="51" t="e">
        <f>SUMIF(#REF!,CONCATENATE("d",'1-2～5 (区分別プラン)'!A7),#REF!)</f>
        <v>#REF!</v>
      </c>
      <c r="S7" s="51" t="e">
        <f aca="true" t="shared" si="19" ref="S7:S30">SUM(T7:U7)</f>
        <v>#REF!</v>
      </c>
      <c r="T7" s="51" t="e">
        <f>SUMIF(#REF!,CONCATENATE("d",'1-2～5 (区分別プラン)'!A7),#REF!)</f>
        <v>#REF!</v>
      </c>
      <c r="U7" s="51" t="e">
        <f>SUMIF(#REF!,CONCATENATE("d",'1-2～5 (区分別プラン)'!A7),#REF!)</f>
        <v>#REF!</v>
      </c>
      <c r="V7" s="52" t="e">
        <f>SUMIF(#REF!,CONCATENATE("d",'1-2～5 (区分別プラン)'!A7),#REF!)</f>
        <v>#REF!</v>
      </c>
      <c r="W7" s="71" t="e">
        <f>SUMIF(#REF!,CONCATENATE("d",'1-2～5 (区分別プラン)'!A7),#REF!)</f>
        <v>#REF!</v>
      </c>
      <c r="X7" s="68">
        <v>9</v>
      </c>
      <c r="Y7" s="55" t="s">
        <v>176</v>
      </c>
      <c r="Z7" s="84"/>
      <c r="AA7" s="65" t="e">
        <f aca="true" t="shared" si="20" ref="AA7:AA30">AS7+BL8+CD8</f>
        <v>#REF!</v>
      </c>
      <c r="AB7" s="65" t="e">
        <f t="shared" si="2"/>
        <v>#REF!</v>
      </c>
      <c r="AC7" s="65" t="e">
        <f t="shared" si="3"/>
        <v>#REF!</v>
      </c>
      <c r="AD7" s="65" t="e">
        <f t="shared" si="4"/>
        <v>#REF!</v>
      </c>
      <c r="AE7" s="65" t="e">
        <f t="shared" si="5"/>
        <v>#REF!</v>
      </c>
      <c r="AF7" s="65" t="e">
        <f t="shared" si="6"/>
        <v>#REF!</v>
      </c>
      <c r="AG7" s="65" t="e">
        <f t="shared" si="7"/>
        <v>#REF!</v>
      </c>
      <c r="AH7" s="65" t="e">
        <f t="shared" si="8"/>
        <v>#REF!</v>
      </c>
      <c r="AI7" s="65" t="e">
        <f t="shared" si="9"/>
        <v>#REF!</v>
      </c>
      <c r="AJ7" s="65" t="e">
        <f t="shared" si="10"/>
        <v>#REF!</v>
      </c>
      <c r="AK7" s="65" t="e">
        <f t="shared" si="11"/>
        <v>#REF!</v>
      </c>
      <c r="AL7" s="65" t="e">
        <f t="shared" si="12"/>
        <v>#REF!</v>
      </c>
      <c r="AM7" s="65"/>
      <c r="AN7" s="65"/>
      <c r="AO7" s="65"/>
      <c r="AP7" s="68">
        <v>9</v>
      </c>
      <c r="AQ7" s="55" t="s">
        <v>176</v>
      </c>
      <c r="AR7" s="84"/>
      <c r="AS7" s="52" t="e">
        <f>COUNTIF(#REF!,CONCATENATE("c",'1-2～5 (区分別プラン)'!A7))</f>
        <v>#REF!</v>
      </c>
      <c r="AT7" s="91" t="e">
        <f>SUMIF(#REF!,CONCATENATE("c",'1-2～5 (区分別プラン)'!A7),#REF!)</f>
        <v>#REF!</v>
      </c>
      <c r="AU7" s="91" t="e">
        <f aca="true" t="shared" si="21" ref="AU7:AU30">AT7-AV7</f>
        <v>#REF!</v>
      </c>
      <c r="AV7" s="52" t="e">
        <f>SUMIF(#REF!,CONCATENATE("c",'1-2～5 (区分別プラン)'!A7),#REF!)+SUMIF(#REF!,CONCATENATE("c",'1-2～5 (区分別プラン)'!A7),#REF!)</f>
        <v>#REF!</v>
      </c>
      <c r="AW7" s="52" t="e">
        <f>SUMIF(#REF!,CONCATENATE("c",'1-2～5 (区分別プラン)'!A7),#REF!)</f>
        <v>#REF!</v>
      </c>
      <c r="AX7" s="52" t="e">
        <f>SUMIF(#REF!,CONCATENATE("c",'1-2～5 (区分別プラン)'!A7),#REF!)</f>
        <v>#REF!</v>
      </c>
      <c r="AY7" s="52" t="e">
        <f>SUMIF(#REF!,CONCATENATE("c",'1-2～5 (区分別プラン)'!A7),#REF!)</f>
        <v>#REF!</v>
      </c>
      <c r="AZ7" s="52" t="e">
        <f>SUMIF(#REF!,CONCATENATE("c",'1-2～5 (区分別プラン)'!A7),#REF!)</f>
        <v>#REF!</v>
      </c>
      <c r="BA7" s="52" t="e">
        <f>SUMIF(#REF!,CONCATENATE("c",'1-2～5 (区分別プラン)'!A7),#REF!)</f>
        <v>#REF!</v>
      </c>
      <c r="BB7" s="52" t="e">
        <f aca="true" t="shared" si="22" ref="BB7:BB30">AX7-AY7-AZ7-BA7</f>
        <v>#REF!</v>
      </c>
      <c r="BC7" s="52" t="e">
        <f>SUMIF(#REF!,CONCATENATE("c",'1-2～5 (区分別プラン)'!A7),#REF!)</f>
        <v>#REF!</v>
      </c>
      <c r="BD7" s="71" t="e">
        <f>SUMIF(#REF!,CONCATENATE("c",'1-2～5 (区分別プラン)'!A7),#REF!)</f>
        <v>#REF!</v>
      </c>
      <c r="BI7" s="68">
        <v>9</v>
      </c>
      <c r="BJ7" s="55" t="s">
        <v>176</v>
      </c>
      <c r="BK7" s="84"/>
      <c r="BL7" s="52" t="e">
        <f>COUNTIF(#REF!,CONCATENATE("b",'1-2～5 (区分別プラン)'!A7))</f>
        <v>#REF!</v>
      </c>
      <c r="BM7" s="91" t="e">
        <f>SUMIF(#REF!,CONCATENATE("b",'1-2～5 (区分別プラン)'!A7),#REF!)</f>
        <v>#REF!</v>
      </c>
      <c r="BN7" s="91" t="e">
        <f aca="true" t="shared" si="23" ref="BN7:BN30">BM7-BO7</f>
        <v>#REF!</v>
      </c>
      <c r="BO7" s="52" t="e">
        <f>SUMIF(#REF!,CONCATENATE("b",'1-2～5 (区分別プラン)'!A7),#REF!)+SUMIF(#REF!,CONCATENATE("b",'1-2～5 (区分別プラン)'!A7),#REF!)</f>
        <v>#REF!</v>
      </c>
      <c r="BP7" s="52" t="e">
        <f>SUMIF(#REF!,CONCATENATE("b",'1-2～5 (区分別プラン)'!A7),#REF!)</f>
        <v>#REF!</v>
      </c>
      <c r="BQ7" s="52" t="e">
        <f>SUMIF(#REF!,CONCATENATE("b",'1-2～5 (区分別プラン)'!A7),#REF!)</f>
        <v>#REF!</v>
      </c>
      <c r="BR7" s="52" t="e">
        <f>SUMIF(#REF!,CONCATENATE("b",'1-2～5 (区分別プラン)'!A7),#REF!)</f>
        <v>#REF!</v>
      </c>
      <c r="BS7" s="52" t="e">
        <f>SUMIF(#REF!,CONCATENATE("b",'1-2～5 (区分別プラン)'!A7),#REF!)</f>
        <v>#REF!</v>
      </c>
      <c r="BT7" s="52" t="e">
        <f>SUMIF(#REF!,CONCATENATE("b",'1-2～5 (区分別プラン)'!A7),#REF!)</f>
        <v>#REF!</v>
      </c>
      <c r="BU7" s="52" t="e">
        <f aca="true" t="shared" si="24" ref="BU7:BU30">BQ7-BR7-BS7-BT7</f>
        <v>#REF!</v>
      </c>
      <c r="BV7" s="52" t="e">
        <f>SUMIF(#REF!,CONCATENATE("b",'1-2～5 (区分別プラン)'!A7),#REF!)</f>
        <v>#REF!</v>
      </c>
      <c r="BW7" s="71" t="e">
        <f>SUMIF(#REF!,CONCATENATE("b",'1-2～5 (区分別プラン)'!A7),#REF!)</f>
        <v>#REF!</v>
      </c>
      <c r="CA7" s="68">
        <v>9</v>
      </c>
      <c r="CB7" s="55" t="s">
        <v>176</v>
      </c>
      <c r="CC7" s="84"/>
      <c r="CD7" s="51" t="e">
        <f>COUNTIF(#REF!,CONCATENATE("a",'1-2～5 (区分別プラン)'!A7))</f>
        <v>#REF!</v>
      </c>
      <c r="CE7" s="51" t="e">
        <f>SUMIF(#REF!,CONCATENATE("a",'1-2～5 (区分別プラン)'!A7),#REF!)</f>
        <v>#REF!</v>
      </c>
      <c r="CF7" s="51" t="e">
        <f aca="true" t="shared" si="25" ref="CF7:CF30">CE7-CG7</f>
        <v>#REF!</v>
      </c>
      <c r="CG7" s="51" t="e">
        <f>SUMIF(#REF!,CONCATENATE("a",'1-2～5 (区分別プラン)'!A7),#REF!)+SUMIF(#REF!,CONCATENATE("a",'1-2～5 (区分別プラン)'!A7),#REF!)</f>
        <v>#REF!</v>
      </c>
      <c r="CH7" s="51" t="e">
        <f>SUMIF(#REF!,CONCATENATE("a",'1-2～5 (区分別プラン)'!A7),#REF!)</f>
        <v>#REF!</v>
      </c>
      <c r="CI7" s="51" t="e">
        <f>SUMIF(#REF!,CONCATENATE("a",'1-2～5 (区分別プラン)'!A7),#REF!)</f>
        <v>#REF!</v>
      </c>
      <c r="CJ7" s="51" t="e">
        <f>SUMIF(#REF!,CONCATENATE("a",'1-2～5 (区分別プラン)'!A7),#REF!)</f>
        <v>#REF!</v>
      </c>
      <c r="CK7" s="51" t="e">
        <f>SUMIF(#REF!,CONCATENATE("a",'1-2～5 (区分別プラン)'!A7),#REF!)</f>
        <v>#REF!</v>
      </c>
      <c r="CL7" s="51" t="e">
        <f>SUMIF(#REF!,CONCATENATE("a",'1-2～5 (区分別プラン)'!A7),#REF!)</f>
        <v>#REF!</v>
      </c>
      <c r="CM7" s="51" t="e">
        <f aca="true" t="shared" si="26" ref="CM7:CM30">CI7-CJ7-CK7-CL7</f>
        <v>#REF!</v>
      </c>
      <c r="CN7" s="51" t="e">
        <f>SUMIF(#REF!,CONCATENATE("a",'1-2～5 (区分別プラン)'!A7),#REF!)</f>
        <v>#REF!</v>
      </c>
      <c r="CO7" s="67" t="e">
        <f>SUMIF(#REF!,CONCATENATE("a",'1-2～5 (区分別プラン)'!A7),#REF!)</f>
        <v>#REF!</v>
      </c>
    </row>
    <row r="8" spans="1:93" s="92" customFormat="1" ht="24.75" customHeight="1">
      <c r="A8" s="68">
        <v>10</v>
      </c>
      <c r="B8" s="51" t="e">
        <f>COUNTIF(#REF!,CONCATENATE("d",'1-2～5 (区分別プラン)'!A8))</f>
        <v>#REF!</v>
      </c>
      <c r="C8" s="51" t="e">
        <f>SUMIF(#REF!,CONCATENATE("d",'1-2～5 (区分別プラン)'!A8),#REF!)+SUMIF(#REF!,CONCATENATE("d",'1-2～5 (区分別プラン)'!A8),#REF!)</f>
        <v>#REF!</v>
      </c>
      <c r="D8" s="51" t="e">
        <f t="shared" si="16"/>
        <v>#REF!</v>
      </c>
      <c r="E8" s="51" t="e">
        <f>SUMIF(#REF!,CONCATENATE("d",'1-2～5 (区分別プラン)'!A8),#REF!)+SUMIF(#REF!,CONCATENATE("d",'1-2～5 (区分別プラン)'!A8),#REF!)</f>
        <v>#REF!</v>
      </c>
      <c r="F8" s="51" t="e">
        <f t="shared" si="0"/>
        <v>#REF!</v>
      </c>
      <c r="G8" s="51" t="e">
        <f>SUMIF(#REF!,CONCATENATE("d",'1-2～5 (区分別プラン)'!A8),#REF!)</f>
        <v>#REF!</v>
      </c>
      <c r="H8" s="51" t="e">
        <f>SUMIF(#REF!,CONCATENATE("d",'1-2～5 (区分別プラン)'!A8),#REF!)</f>
        <v>#REF!</v>
      </c>
      <c r="I8" s="51" t="e">
        <f>SUMIF(#REF!,CONCATENATE("d",'1-2～5 (区分別プラン)'!A8),#REF!)</f>
        <v>#REF!</v>
      </c>
      <c r="J8" s="51" t="e">
        <f>SUMIF(#REF!,CONCATENATE("d",'1-2～5 (区分別プラン)'!A8),#REF!)</f>
        <v>#REF!</v>
      </c>
      <c r="K8" s="51" t="e">
        <f>SUMIF(#REF!,CONCATENATE("d",'1-2～5 (区分別プラン)'!A8),#REF!)</f>
        <v>#REF!</v>
      </c>
      <c r="L8" s="51" t="e">
        <f>SUMIF(#REF!,CONCATENATE("d",'1-2～5 (区分別プラン)'!A8),#REF!)</f>
        <v>#REF!</v>
      </c>
      <c r="M8" s="51" t="e">
        <f t="shared" si="17"/>
        <v>#REF!</v>
      </c>
      <c r="N8" s="51" t="e">
        <f>SUMIF(#REF!,CONCATENATE("d",'1-2～5 (区分別プラン)'!A8),#REF!)</f>
        <v>#REF!</v>
      </c>
      <c r="O8" s="51" t="e">
        <f>SUMIF(#REF!,CONCATENATE("d",'1-2～5 (区分別プラン)'!A8),#REF!)</f>
        <v>#REF!</v>
      </c>
      <c r="P8" s="51" t="e">
        <f t="shared" si="18"/>
        <v>#REF!</v>
      </c>
      <c r="Q8" s="51" t="e">
        <f>SUMIF(#REF!,CONCATENATE("d",'1-2～5 (区分別プラン)'!A8),#REF!)</f>
        <v>#REF!</v>
      </c>
      <c r="R8" s="51" t="e">
        <f>SUMIF(#REF!,CONCATENATE("d",'1-2～5 (区分別プラン)'!A8),#REF!)</f>
        <v>#REF!</v>
      </c>
      <c r="S8" s="51" t="e">
        <f t="shared" si="19"/>
        <v>#REF!</v>
      </c>
      <c r="T8" s="51" t="e">
        <f>SUMIF(#REF!,CONCATENATE("d",'1-2～5 (区分別プラン)'!A8),#REF!)</f>
        <v>#REF!</v>
      </c>
      <c r="U8" s="51" t="e">
        <f>SUMIF(#REF!,CONCATENATE("d",'1-2～5 (区分別プラン)'!A8),#REF!)</f>
        <v>#REF!</v>
      </c>
      <c r="V8" s="52" t="e">
        <f>SUMIF(#REF!,CONCATENATE("d",'1-2～5 (区分別プラン)'!A8),#REF!)</f>
        <v>#REF!</v>
      </c>
      <c r="W8" s="71" t="e">
        <f>SUMIF(#REF!,CONCATENATE("d",'1-2～5 (区分別プラン)'!A8),#REF!)</f>
        <v>#REF!</v>
      </c>
      <c r="X8" s="68">
        <v>10</v>
      </c>
      <c r="Y8" s="55" t="s">
        <v>175</v>
      </c>
      <c r="Z8" s="84"/>
      <c r="AA8" s="65" t="e">
        <f t="shared" si="20"/>
        <v>#REF!</v>
      </c>
      <c r="AB8" s="65" t="e">
        <f t="shared" si="2"/>
        <v>#REF!</v>
      </c>
      <c r="AC8" s="65" t="e">
        <f t="shared" si="3"/>
        <v>#REF!</v>
      </c>
      <c r="AD8" s="65" t="e">
        <f t="shared" si="4"/>
        <v>#REF!</v>
      </c>
      <c r="AE8" s="65" t="e">
        <f t="shared" si="5"/>
        <v>#REF!</v>
      </c>
      <c r="AF8" s="65" t="e">
        <f t="shared" si="6"/>
        <v>#REF!</v>
      </c>
      <c r="AG8" s="65" t="e">
        <f t="shared" si="7"/>
        <v>#REF!</v>
      </c>
      <c r="AH8" s="65" t="e">
        <f t="shared" si="8"/>
        <v>#REF!</v>
      </c>
      <c r="AI8" s="65" t="e">
        <f t="shared" si="9"/>
        <v>#REF!</v>
      </c>
      <c r="AJ8" s="65" t="e">
        <f t="shared" si="10"/>
        <v>#REF!</v>
      </c>
      <c r="AK8" s="65" t="e">
        <f t="shared" si="11"/>
        <v>#REF!</v>
      </c>
      <c r="AL8" s="65" t="e">
        <f t="shared" si="12"/>
        <v>#REF!</v>
      </c>
      <c r="AM8" s="65"/>
      <c r="AN8" s="65"/>
      <c r="AO8" s="65"/>
      <c r="AP8" s="68">
        <v>10</v>
      </c>
      <c r="AQ8" s="55" t="s">
        <v>175</v>
      </c>
      <c r="AR8" s="84"/>
      <c r="AS8" s="52" t="e">
        <f>COUNTIF(#REF!,CONCATENATE("c",'1-2～5 (区分別プラン)'!A8))</f>
        <v>#REF!</v>
      </c>
      <c r="AT8" s="91" t="e">
        <f>SUMIF(#REF!,CONCATENATE("c",'1-2～5 (区分別プラン)'!A8),#REF!)</f>
        <v>#REF!</v>
      </c>
      <c r="AU8" s="91" t="e">
        <f t="shared" si="21"/>
        <v>#REF!</v>
      </c>
      <c r="AV8" s="52" t="e">
        <f>SUMIF(#REF!,CONCATENATE("c",'1-2～5 (区分別プラン)'!A9),#REF!)+SUMIF(#REF!,CONCATENATE("c",'1-2～5 (区分別プラン)'!A9),#REF!)</f>
        <v>#REF!</v>
      </c>
      <c r="AW8" s="52" t="e">
        <f>SUMIF(#REF!,CONCATENATE("c",'1-2～5 (区分別プラン)'!A8),#REF!)</f>
        <v>#REF!</v>
      </c>
      <c r="AX8" s="52" t="e">
        <f>SUMIF(#REF!,CONCATENATE("c",'1-2～5 (区分別プラン)'!A8),#REF!)</f>
        <v>#REF!</v>
      </c>
      <c r="AY8" s="52" t="e">
        <f>SUMIF(#REF!,CONCATENATE("c",'1-2～5 (区分別プラン)'!A8),#REF!)</f>
        <v>#REF!</v>
      </c>
      <c r="AZ8" s="52" t="e">
        <f>SUMIF(#REF!,CONCATENATE("c",'1-2～5 (区分別プラン)'!A8),#REF!)</f>
        <v>#REF!</v>
      </c>
      <c r="BA8" s="52" t="e">
        <f>SUMIF(#REF!,CONCATENATE("c",'1-2～5 (区分別プラン)'!A8),#REF!)</f>
        <v>#REF!</v>
      </c>
      <c r="BB8" s="52" t="e">
        <f t="shared" si="22"/>
        <v>#REF!</v>
      </c>
      <c r="BC8" s="52" t="e">
        <f>SUMIF(#REF!,CONCATENATE("c",'1-2～5 (区分別プラン)'!A8),#REF!)</f>
        <v>#REF!</v>
      </c>
      <c r="BD8" s="71" t="e">
        <f>SUMIF(#REF!,CONCATENATE("c",'1-2～5 (区分別プラン)'!A8),#REF!)</f>
        <v>#REF!</v>
      </c>
      <c r="BI8" s="68">
        <v>10</v>
      </c>
      <c r="BJ8" s="55" t="s">
        <v>175</v>
      </c>
      <c r="BK8" s="84"/>
      <c r="BL8" s="52" t="e">
        <f>COUNTIF(#REF!,CONCATENATE("b",'1-2～5 (区分別プラン)'!A8))</f>
        <v>#REF!</v>
      </c>
      <c r="BM8" s="52" t="e">
        <f>SUMIF(#REF!,CONCATENATE("b",'1-2～5 (区分別プラン)'!A8),#REF!)</f>
        <v>#REF!</v>
      </c>
      <c r="BN8" s="52" t="e">
        <f t="shared" si="23"/>
        <v>#REF!</v>
      </c>
      <c r="BO8" s="52" t="e">
        <f>SUMIF(#REF!,CONCATENATE("b",'1-2～5 (区分別プラン)'!A8),#REF!)+SUMIF(#REF!,CONCATENATE("b",'1-2～5 (区分別プラン)'!A8),#REF!)</f>
        <v>#REF!</v>
      </c>
      <c r="BP8" s="52" t="e">
        <f>SUMIF(#REF!,CONCATENATE("b",'1-2～5 (区分別プラン)'!A8),#REF!)</f>
        <v>#REF!</v>
      </c>
      <c r="BQ8" s="52" t="e">
        <f>SUMIF(#REF!,CONCATENATE("b",'1-2～5 (区分別プラン)'!A8),#REF!)</f>
        <v>#REF!</v>
      </c>
      <c r="BR8" s="52" t="e">
        <f>SUMIF(#REF!,CONCATENATE("b",'1-2～5 (区分別プラン)'!A8),#REF!)</f>
        <v>#REF!</v>
      </c>
      <c r="BS8" s="52" t="e">
        <f>SUMIF(#REF!,CONCATENATE("b",'1-2～5 (区分別プラン)'!A8),#REF!)</f>
        <v>#REF!</v>
      </c>
      <c r="BT8" s="52" t="e">
        <f>SUMIF(#REF!,CONCATENATE("b",'1-2～5 (区分別プラン)'!A8),#REF!)</f>
        <v>#REF!</v>
      </c>
      <c r="BU8" s="52" t="e">
        <f t="shared" si="24"/>
        <v>#REF!</v>
      </c>
      <c r="BV8" s="52" t="e">
        <f>SUMIF(#REF!,CONCATENATE("b",'1-2～5 (区分別プラン)'!A8),#REF!)</f>
        <v>#REF!</v>
      </c>
      <c r="BW8" s="71" t="e">
        <f>SUMIF(#REF!,CONCATENATE("b",'1-2～5 (区分別プラン)'!A8),#REF!)</f>
        <v>#REF!</v>
      </c>
      <c r="CA8" s="68">
        <v>10</v>
      </c>
      <c r="CB8" s="55" t="s">
        <v>175</v>
      </c>
      <c r="CC8" s="84"/>
      <c r="CD8" s="51" t="e">
        <f>COUNTIF(#REF!,CONCATENATE("a",'1-2～5 (区分別プラン)'!A8))</f>
        <v>#REF!</v>
      </c>
      <c r="CE8" s="51" t="e">
        <f>SUMIF(#REF!,CONCATENATE("a",'1-2～5 (区分別プラン)'!A8),#REF!)</f>
        <v>#REF!</v>
      </c>
      <c r="CF8" s="51" t="e">
        <f t="shared" si="25"/>
        <v>#REF!</v>
      </c>
      <c r="CG8" s="51" t="e">
        <f>SUMIF(#REF!,CONCATENATE("a",'1-2～5 (区分別プラン)'!A8),#REF!)+SUMIF(#REF!,CONCATENATE("a",'1-2～5 (区分別プラン)'!A8),#REF!)</f>
        <v>#REF!</v>
      </c>
      <c r="CH8" s="51" t="e">
        <f>SUMIF(#REF!,CONCATENATE("a",'1-2～5 (区分別プラン)'!A8),#REF!)</f>
        <v>#REF!</v>
      </c>
      <c r="CI8" s="51" t="e">
        <f>SUMIF(#REF!,CONCATENATE("a",'1-2～5 (区分別プラン)'!A8),#REF!)</f>
        <v>#REF!</v>
      </c>
      <c r="CJ8" s="51" t="e">
        <f>SUMIF(#REF!,CONCATENATE("a",'1-2～5 (区分別プラン)'!A8),#REF!)</f>
        <v>#REF!</v>
      </c>
      <c r="CK8" s="51" t="e">
        <f>SUMIF(#REF!,CONCATENATE("a",'1-2～5 (区分別プラン)'!A8),#REF!)</f>
        <v>#REF!</v>
      </c>
      <c r="CL8" s="51" t="e">
        <f>SUMIF(#REF!,CONCATENATE("a",'1-2～5 (区分別プラン)'!A8),#REF!)</f>
        <v>#REF!</v>
      </c>
      <c r="CM8" s="51" t="e">
        <f t="shared" si="26"/>
        <v>#REF!</v>
      </c>
      <c r="CN8" s="51" t="e">
        <f>SUMIF(#REF!,CONCATENATE("a",'1-2～5 (区分別プラン)'!A8),#REF!)</f>
        <v>#REF!</v>
      </c>
      <c r="CO8" s="67" t="e">
        <f>SUMIF(#REF!,CONCATENATE("a",'1-2～5 (区分別プラン)'!A8),#REF!)</f>
        <v>#REF!</v>
      </c>
    </row>
    <row r="9" spans="1:93" s="92" customFormat="1" ht="24.75" customHeight="1">
      <c r="A9" s="68">
        <v>11</v>
      </c>
      <c r="B9" s="170" t="e">
        <f>COUNTIF(#REF!,CONCATENATE("d",'1-2～5 (区分別プラン)'!A9))</f>
        <v>#REF!</v>
      </c>
      <c r="C9" s="51" t="e">
        <f>SUMIF(#REF!,CONCATENATE("d",'1-2～5 (区分別プラン)'!A9),#REF!)+SUMIF(#REF!,CONCATENATE("d",'1-2～5 (区分別プラン)'!A9),#REF!)</f>
        <v>#REF!</v>
      </c>
      <c r="D9" s="51" t="e">
        <f t="shared" si="16"/>
        <v>#REF!</v>
      </c>
      <c r="E9" s="51" t="e">
        <f>SUMIF(#REF!,CONCATENATE("d",'1-2～5 (区分別プラン)'!A9),#REF!)+SUMIF(#REF!,CONCATENATE("d",'1-2～5 (区分別プラン)'!A9),#REF!)</f>
        <v>#REF!</v>
      </c>
      <c r="F9" s="51" t="e">
        <f t="shared" si="0"/>
        <v>#REF!</v>
      </c>
      <c r="G9" s="51" t="e">
        <f>SUMIF(#REF!,CONCATENATE("d",'1-2～5 (区分別プラン)'!A9),#REF!)</f>
        <v>#REF!</v>
      </c>
      <c r="H9" s="51" t="e">
        <f>SUMIF(#REF!,CONCATENATE("d",'1-2～5 (区分別プラン)'!A9),#REF!)</f>
        <v>#REF!</v>
      </c>
      <c r="I9" s="51" t="e">
        <f>SUMIF(#REF!,CONCATENATE("d",'1-2～5 (区分別プラン)'!A9),#REF!)</f>
        <v>#REF!</v>
      </c>
      <c r="J9" s="51" t="e">
        <f>SUMIF(#REF!,CONCATENATE("d",'1-2～5 (区分別プラン)'!A9),#REF!)</f>
        <v>#REF!</v>
      </c>
      <c r="K9" s="51" t="e">
        <f>SUMIF(#REF!,CONCATENATE("d",'1-2～5 (区分別プラン)'!A9),#REF!)</f>
        <v>#REF!</v>
      </c>
      <c r="L9" s="51" t="e">
        <f>SUMIF(#REF!,CONCATENATE("d",'1-2～5 (区分別プラン)'!A9),#REF!)</f>
        <v>#REF!</v>
      </c>
      <c r="M9" s="51" t="e">
        <f t="shared" si="17"/>
        <v>#REF!</v>
      </c>
      <c r="N9" s="51" t="e">
        <f>SUMIF(#REF!,CONCATENATE("d",'1-2～5 (区分別プラン)'!A9),#REF!)</f>
        <v>#REF!</v>
      </c>
      <c r="O9" s="51" t="e">
        <f>SUMIF(#REF!,CONCATENATE("d",'1-2～5 (区分別プラン)'!A9),#REF!)</f>
        <v>#REF!</v>
      </c>
      <c r="P9" s="51" t="e">
        <f t="shared" si="18"/>
        <v>#REF!</v>
      </c>
      <c r="Q9" s="51" t="e">
        <f>SUMIF(#REF!,CONCATENATE("d",'1-2～5 (区分別プラン)'!A9),#REF!)</f>
        <v>#REF!</v>
      </c>
      <c r="R9" s="51" t="e">
        <f>SUMIF(#REF!,CONCATENATE("d",'1-2～5 (区分別プラン)'!A9),#REF!)</f>
        <v>#REF!</v>
      </c>
      <c r="S9" s="51" t="e">
        <f t="shared" si="19"/>
        <v>#REF!</v>
      </c>
      <c r="T9" s="51" t="e">
        <f>SUMIF(#REF!,CONCATENATE("d",'1-2～5 (区分別プラン)'!A9),#REF!)</f>
        <v>#REF!</v>
      </c>
      <c r="U9" s="51" t="e">
        <f>SUMIF(#REF!,CONCATENATE("d",'1-2～5 (区分別プラン)'!A9),#REF!)</f>
        <v>#REF!</v>
      </c>
      <c r="V9" s="52" t="e">
        <f>SUMIF(#REF!,CONCATENATE("d",'1-2～5 (区分別プラン)'!A9),#REF!)</f>
        <v>#REF!</v>
      </c>
      <c r="W9" s="71" t="e">
        <f>SUMIF(#REF!,CONCATENATE("d",'1-2～5 (区分別プラン)'!A9),#REF!)</f>
        <v>#REF!</v>
      </c>
      <c r="X9" s="68">
        <v>11</v>
      </c>
      <c r="Y9" s="55" t="s">
        <v>174</v>
      </c>
      <c r="Z9" s="84"/>
      <c r="AA9" s="65" t="e">
        <f t="shared" si="20"/>
        <v>#REF!</v>
      </c>
      <c r="AB9" s="65" t="e">
        <f t="shared" si="2"/>
        <v>#REF!</v>
      </c>
      <c r="AC9" s="65" t="e">
        <f t="shared" si="3"/>
        <v>#REF!</v>
      </c>
      <c r="AD9" s="65" t="e">
        <f t="shared" si="4"/>
        <v>#REF!</v>
      </c>
      <c r="AE9" s="65" t="e">
        <f t="shared" si="5"/>
        <v>#REF!</v>
      </c>
      <c r="AF9" s="65" t="e">
        <f t="shared" si="6"/>
        <v>#REF!</v>
      </c>
      <c r="AG9" s="65" t="e">
        <f t="shared" si="7"/>
        <v>#REF!</v>
      </c>
      <c r="AH9" s="65" t="e">
        <f t="shared" si="8"/>
        <v>#REF!</v>
      </c>
      <c r="AI9" s="65" t="e">
        <f t="shared" si="9"/>
        <v>#REF!</v>
      </c>
      <c r="AJ9" s="65" t="e">
        <f t="shared" si="10"/>
        <v>#REF!</v>
      </c>
      <c r="AK9" s="65" t="e">
        <f t="shared" si="11"/>
        <v>#REF!</v>
      </c>
      <c r="AL9" s="65" t="e">
        <f t="shared" si="12"/>
        <v>#REF!</v>
      </c>
      <c r="AM9" s="65"/>
      <c r="AN9" s="65"/>
      <c r="AO9" s="65"/>
      <c r="AP9" s="68">
        <v>11</v>
      </c>
      <c r="AQ9" s="55" t="s">
        <v>174</v>
      </c>
      <c r="AR9" s="84"/>
      <c r="AS9" s="52" t="e">
        <f>COUNTIF(#REF!,CONCATENATE("c",'1-2～5 (区分別プラン)'!A9))</f>
        <v>#REF!</v>
      </c>
      <c r="AT9" s="91" t="e">
        <f>SUMIF(#REF!,CONCATENATE("c",'1-2～5 (区分別プラン)'!A9),#REF!)</f>
        <v>#REF!</v>
      </c>
      <c r="AU9" s="91" t="e">
        <f t="shared" si="21"/>
        <v>#REF!</v>
      </c>
      <c r="AV9" s="52" t="e">
        <f>SUMIF(#REF!,CONCATENATE("c",'1-2～5 (区分別プラン)'!A10),#REF!)+SUMIF(#REF!,CONCATENATE("c",'1-2～5 (区分別プラン)'!A10),#REF!)</f>
        <v>#REF!</v>
      </c>
      <c r="AW9" s="52" t="e">
        <f>SUMIF(#REF!,CONCATENATE("c",'1-2～5 (区分別プラン)'!A9),#REF!)</f>
        <v>#REF!</v>
      </c>
      <c r="AX9" s="52" t="e">
        <f>SUMIF(#REF!,CONCATENATE("c",'1-2～5 (区分別プラン)'!A9),#REF!)</f>
        <v>#REF!</v>
      </c>
      <c r="AY9" s="52" t="e">
        <f>SUMIF(#REF!,CONCATENATE("c",'1-2～5 (区分別プラン)'!A9),#REF!)</f>
        <v>#REF!</v>
      </c>
      <c r="AZ9" s="52" t="e">
        <f>SUMIF(#REF!,CONCATENATE("c",'1-2～5 (区分別プラン)'!A9),#REF!)</f>
        <v>#REF!</v>
      </c>
      <c r="BA9" s="52" t="e">
        <f>SUMIF(#REF!,CONCATENATE("c",'1-2～5 (区分別プラン)'!A9),#REF!)</f>
        <v>#REF!</v>
      </c>
      <c r="BB9" s="52" t="e">
        <f t="shared" si="22"/>
        <v>#REF!</v>
      </c>
      <c r="BC9" s="52" t="e">
        <f>SUMIF(#REF!,CONCATENATE("c",'1-2～5 (区分別プラン)'!A9),#REF!)</f>
        <v>#REF!</v>
      </c>
      <c r="BD9" s="71" t="e">
        <f>SUMIF(#REF!,CONCATENATE("c",'1-2～5 (区分別プラン)'!A9),#REF!)</f>
        <v>#REF!</v>
      </c>
      <c r="BI9" s="68">
        <v>11</v>
      </c>
      <c r="BJ9" s="55" t="s">
        <v>174</v>
      </c>
      <c r="BK9" s="84"/>
      <c r="BL9" s="52" t="e">
        <f>COUNTIF(#REF!,CONCATENATE("b",'1-2～5 (区分別プラン)'!A9))</f>
        <v>#REF!</v>
      </c>
      <c r="BM9" s="52" t="e">
        <f>SUMIF(#REF!,CONCATENATE("b",'1-2～5 (区分別プラン)'!A9),#REF!)</f>
        <v>#REF!</v>
      </c>
      <c r="BN9" s="52" t="e">
        <f t="shared" si="23"/>
        <v>#REF!</v>
      </c>
      <c r="BO9" s="52" t="e">
        <f>SUMIF(#REF!,CONCATENATE("b",'1-2～5 (区分別プラン)'!A9),#REF!)+SUMIF(#REF!,CONCATENATE("b",'1-2～5 (区分別プラン)'!A9),#REF!)</f>
        <v>#REF!</v>
      </c>
      <c r="BP9" s="52" t="e">
        <f>SUMIF(#REF!,CONCATENATE("b",'1-2～5 (区分別プラン)'!A9),#REF!)</f>
        <v>#REF!</v>
      </c>
      <c r="BQ9" s="52" t="e">
        <f>SUMIF(#REF!,CONCATENATE("b",'1-2～5 (区分別プラン)'!A9),#REF!)</f>
        <v>#REF!</v>
      </c>
      <c r="BR9" s="52" t="e">
        <f>SUMIF(#REF!,CONCATENATE("b",'1-2～5 (区分別プラン)'!A9),#REF!)</f>
        <v>#REF!</v>
      </c>
      <c r="BS9" s="52" t="e">
        <f>SUMIF(#REF!,CONCATENATE("b",'1-2～5 (区分別プラン)'!A9),#REF!)</f>
        <v>#REF!</v>
      </c>
      <c r="BT9" s="52" t="e">
        <f>SUMIF(#REF!,CONCATENATE("b",'1-2～5 (区分別プラン)'!A9),#REF!)</f>
        <v>#REF!</v>
      </c>
      <c r="BU9" s="52" t="e">
        <f t="shared" si="24"/>
        <v>#REF!</v>
      </c>
      <c r="BV9" s="52" t="e">
        <f>SUMIF(#REF!,CONCATENATE("b",'1-2～5 (区分別プラン)'!A9),#REF!)</f>
        <v>#REF!</v>
      </c>
      <c r="BW9" s="71" t="e">
        <f>SUMIF(#REF!,CONCATENATE("b",'1-2～5 (区分別プラン)'!A9),#REF!)</f>
        <v>#REF!</v>
      </c>
      <c r="CA9" s="68">
        <v>11</v>
      </c>
      <c r="CB9" s="55" t="s">
        <v>174</v>
      </c>
      <c r="CC9" s="84"/>
      <c r="CD9" s="51" t="e">
        <f>COUNTIF(#REF!,CONCATENATE("a",'1-2～5 (区分別プラン)'!A9))</f>
        <v>#REF!</v>
      </c>
      <c r="CE9" s="51" t="e">
        <f>SUMIF(#REF!,CONCATENATE("a",'1-2～5 (区分別プラン)'!A9),#REF!)</f>
        <v>#REF!</v>
      </c>
      <c r="CF9" s="51" t="e">
        <f t="shared" si="25"/>
        <v>#REF!</v>
      </c>
      <c r="CG9" s="51" t="e">
        <f>SUMIF(#REF!,CONCATENATE("a",'1-2～5 (区分別プラン)'!A9),#REF!)+SUMIF(#REF!,CONCATENATE("a",'1-2～5 (区分別プラン)'!A9),#REF!)</f>
        <v>#REF!</v>
      </c>
      <c r="CH9" s="51" t="e">
        <f>SUMIF(#REF!,CONCATENATE("a",'1-2～5 (区分別プラン)'!A9),#REF!)</f>
        <v>#REF!</v>
      </c>
      <c r="CI9" s="51" t="e">
        <f>SUMIF(#REF!,CONCATENATE("a",'1-2～5 (区分別プラン)'!A9),#REF!)</f>
        <v>#REF!</v>
      </c>
      <c r="CJ9" s="51" t="e">
        <f>SUMIF(#REF!,CONCATENATE("a",'1-2～5 (区分別プラン)'!A9),#REF!)</f>
        <v>#REF!</v>
      </c>
      <c r="CK9" s="51" t="e">
        <f>SUMIF(#REF!,CONCATENATE("a",'1-2～5 (区分別プラン)'!A9),#REF!)</f>
        <v>#REF!</v>
      </c>
      <c r="CL9" s="51" t="e">
        <f>SUMIF(#REF!,CONCATENATE("a",'1-2～5 (区分別プラン)'!A9),#REF!)</f>
        <v>#REF!</v>
      </c>
      <c r="CM9" s="51" t="e">
        <f t="shared" si="26"/>
        <v>#REF!</v>
      </c>
      <c r="CN9" s="51" t="e">
        <f>SUMIF(#REF!,CONCATENATE("a",'1-2～5 (区分別プラン)'!A9),#REF!)</f>
        <v>#REF!</v>
      </c>
      <c r="CO9" s="67" t="e">
        <f>SUMIF(#REF!,CONCATENATE("a",'1-2～5 (区分別プラン)'!A9),#REF!)</f>
        <v>#REF!</v>
      </c>
    </row>
    <row r="10" spans="1:93" s="92" customFormat="1" ht="24.75" customHeight="1">
      <c r="A10" s="68">
        <v>12</v>
      </c>
      <c r="B10" s="51" t="e">
        <f>COUNTIF(#REF!,CONCATENATE("d",'1-2～5 (区分別プラン)'!A10))</f>
        <v>#REF!</v>
      </c>
      <c r="C10" s="51" t="e">
        <f>SUMIF(#REF!,CONCATENATE("d",'1-2～5 (区分別プラン)'!A10),#REF!)+SUMIF(#REF!,CONCATENATE("d",'1-2～5 (区分別プラン)'!A10),#REF!)</f>
        <v>#REF!</v>
      </c>
      <c r="D10" s="51" t="e">
        <f t="shared" si="16"/>
        <v>#REF!</v>
      </c>
      <c r="E10" s="51" t="e">
        <f>SUMIF(#REF!,CONCATENATE("d",'1-2～5 (区分別プラン)'!A10),#REF!)+SUMIF(#REF!,CONCATENATE("d",'1-2～5 (区分別プラン)'!A10),#REF!)</f>
        <v>#REF!</v>
      </c>
      <c r="F10" s="51" t="e">
        <f t="shared" si="0"/>
        <v>#REF!</v>
      </c>
      <c r="G10" s="51" t="e">
        <f>SUMIF(#REF!,CONCATENATE("d",'1-2～5 (区分別プラン)'!A10),#REF!)</f>
        <v>#REF!</v>
      </c>
      <c r="H10" s="51" t="e">
        <f>SUMIF(#REF!,CONCATENATE("d",'1-2～5 (区分別プラン)'!A10),#REF!)</f>
        <v>#REF!</v>
      </c>
      <c r="I10" s="51" t="e">
        <f>SUMIF(#REF!,CONCATENATE("d",'1-2～5 (区分別プラン)'!A10),#REF!)</f>
        <v>#REF!</v>
      </c>
      <c r="J10" s="51" t="e">
        <f>SUMIF(#REF!,CONCATENATE("d",'1-2～5 (区分別プラン)'!A10),#REF!)</f>
        <v>#REF!</v>
      </c>
      <c r="K10" s="51" t="e">
        <f>SUMIF(#REF!,CONCATENATE("d",'1-2～5 (区分別プラン)'!A10),#REF!)</f>
        <v>#REF!</v>
      </c>
      <c r="L10" s="51" t="e">
        <f>SUMIF(#REF!,CONCATENATE("d",'1-2～5 (区分別プラン)'!A10),#REF!)</f>
        <v>#REF!</v>
      </c>
      <c r="M10" s="51" t="e">
        <f t="shared" si="17"/>
        <v>#REF!</v>
      </c>
      <c r="N10" s="51" t="e">
        <f>SUMIF(#REF!,CONCATENATE("d",'1-2～5 (区分別プラン)'!A10),#REF!)</f>
        <v>#REF!</v>
      </c>
      <c r="O10" s="51" t="e">
        <f>SUMIF(#REF!,CONCATENATE("d",'1-2～5 (区分別プラン)'!A10),#REF!)</f>
        <v>#REF!</v>
      </c>
      <c r="P10" s="51" t="e">
        <f t="shared" si="18"/>
        <v>#REF!</v>
      </c>
      <c r="Q10" s="51" t="e">
        <f>SUMIF(#REF!,CONCATENATE("d",'1-2～5 (区分別プラン)'!A10),#REF!)</f>
        <v>#REF!</v>
      </c>
      <c r="R10" s="51" t="e">
        <f>SUMIF(#REF!,CONCATENATE("d",'1-2～5 (区分別プラン)'!A10),#REF!)</f>
        <v>#REF!</v>
      </c>
      <c r="S10" s="51" t="e">
        <f t="shared" si="19"/>
        <v>#REF!</v>
      </c>
      <c r="T10" s="51" t="e">
        <f>SUMIF(#REF!,CONCATENATE("d",'1-2～5 (区分別プラン)'!A10),#REF!)</f>
        <v>#REF!</v>
      </c>
      <c r="U10" s="51" t="e">
        <f>SUMIF(#REF!,CONCATENATE("d",'1-2～5 (区分別プラン)'!A10),#REF!)</f>
        <v>#REF!</v>
      </c>
      <c r="V10" s="52" t="e">
        <f>SUMIF(#REF!,CONCATENATE("d",'1-2～5 (区分別プラン)'!A10),#REF!)</f>
        <v>#REF!</v>
      </c>
      <c r="W10" s="71" t="e">
        <f>SUMIF(#REF!,CONCATENATE("d",'1-2～5 (区分別プラン)'!A10),#REF!)</f>
        <v>#REF!</v>
      </c>
      <c r="X10" s="68">
        <v>12</v>
      </c>
      <c r="Y10" s="55" t="s">
        <v>39</v>
      </c>
      <c r="Z10" s="84"/>
      <c r="AA10" s="65" t="e">
        <f t="shared" si="20"/>
        <v>#REF!</v>
      </c>
      <c r="AB10" s="65" t="e">
        <f t="shared" si="2"/>
        <v>#REF!</v>
      </c>
      <c r="AC10" s="65" t="e">
        <f t="shared" si="3"/>
        <v>#REF!</v>
      </c>
      <c r="AD10" s="65" t="e">
        <f t="shared" si="4"/>
        <v>#REF!</v>
      </c>
      <c r="AE10" s="65" t="e">
        <f t="shared" si="5"/>
        <v>#REF!</v>
      </c>
      <c r="AF10" s="65" t="e">
        <f t="shared" si="6"/>
        <v>#REF!</v>
      </c>
      <c r="AG10" s="65" t="e">
        <f t="shared" si="7"/>
        <v>#REF!</v>
      </c>
      <c r="AH10" s="65" t="e">
        <f t="shared" si="8"/>
        <v>#REF!</v>
      </c>
      <c r="AI10" s="65" t="e">
        <f t="shared" si="9"/>
        <v>#REF!</v>
      </c>
      <c r="AJ10" s="65" t="e">
        <f t="shared" si="10"/>
        <v>#REF!</v>
      </c>
      <c r="AK10" s="65" t="e">
        <f t="shared" si="11"/>
        <v>#REF!</v>
      </c>
      <c r="AL10" s="65" t="e">
        <f t="shared" si="12"/>
        <v>#REF!</v>
      </c>
      <c r="AM10" s="65"/>
      <c r="AN10" s="65"/>
      <c r="AO10" s="65"/>
      <c r="AP10" s="68">
        <v>12</v>
      </c>
      <c r="AQ10" s="55" t="s">
        <v>39</v>
      </c>
      <c r="AR10" s="84"/>
      <c r="AS10" s="52" t="e">
        <f>COUNTIF(#REF!,CONCATENATE("c",'1-2～5 (区分別プラン)'!A10))</f>
        <v>#REF!</v>
      </c>
      <c r="AT10" s="91" t="e">
        <f>SUMIF(#REF!,CONCATENATE("c",'1-2～5 (区分別プラン)'!A10),#REF!)</f>
        <v>#REF!</v>
      </c>
      <c r="AU10" s="91" t="e">
        <f t="shared" si="21"/>
        <v>#REF!</v>
      </c>
      <c r="AV10" s="52" t="e">
        <f>SUMIF(#REF!,CONCATENATE("c",'1-2～5 (区分別プラン)'!A11),#REF!)+SUMIF(#REF!,CONCATENATE("c",'1-2～5 (区分別プラン)'!A11),#REF!)</f>
        <v>#REF!</v>
      </c>
      <c r="AW10" s="52" t="e">
        <f>SUMIF(#REF!,CONCATENATE("c",'1-2～5 (区分別プラン)'!A10),#REF!)</f>
        <v>#REF!</v>
      </c>
      <c r="AX10" s="52" t="e">
        <f>SUMIF(#REF!,CONCATENATE("c",'1-2～5 (区分別プラン)'!A10),#REF!)</f>
        <v>#REF!</v>
      </c>
      <c r="AY10" s="52" t="e">
        <f>SUMIF(#REF!,CONCATENATE("c",'1-2～5 (区分別プラン)'!A10),#REF!)</f>
        <v>#REF!</v>
      </c>
      <c r="AZ10" s="52" t="e">
        <f>SUMIF(#REF!,CONCATENATE("c",'1-2～5 (区分別プラン)'!A10),#REF!)</f>
        <v>#REF!</v>
      </c>
      <c r="BA10" s="52" t="e">
        <f>SUMIF(#REF!,CONCATENATE("c",'1-2～5 (区分別プラン)'!A10),#REF!)</f>
        <v>#REF!</v>
      </c>
      <c r="BB10" s="52" t="e">
        <f t="shared" si="22"/>
        <v>#REF!</v>
      </c>
      <c r="BC10" s="52" t="e">
        <f>SUMIF(#REF!,CONCATENATE("c",'1-2～5 (区分別プラン)'!A10),#REF!)</f>
        <v>#REF!</v>
      </c>
      <c r="BD10" s="71" t="e">
        <f>SUMIF(#REF!,CONCATENATE("c",'1-2～5 (区分別プラン)'!A10),#REF!)</f>
        <v>#REF!</v>
      </c>
      <c r="BI10" s="68">
        <v>12</v>
      </c>
      <c r="BJ10" s="55" t="s">
        <v>39</v>
      </c>
      <c r="BK10" s="84"/>
      <c r="BL10" s="52" t="e">
        <f>COUNTIF(#REF!,CONCATENATE("b",'1-2～5 (区分別プラン)'!A10))</f>
        <v>#REF!</v>
      </c>
      <c r="BM10" s="52" t="e">
        <f>SUMIF(#REF!,CONCATENATE("b",'1-2～5 (区分別プラン)'!A10),#REF!)</f>
        <v>#REF!</v>
      </c>
      <c r="BN10" s="52" t="e">
        <f t="shared" si="23"/>
        <v>#REF!</v>
      </c>
      <c r="BO10" s="52" t="e">
        <f>SUMIF(#REF!,CONCATENATE("b",'1-2～5 (区分別プラン)'!A10),#REF!)+SUMIF(#REF!,CONCATENATE("b",'1-2～5 (区分別プラン)'!A10),#REF!)</f>
        <v>#REF!</v>
      </c>
      <c r="BP10" s="52" t="e">
        <f>SUMIF(#REF!,CONCATENATE("b",'1-2～5 (区分別プラン)'!A10),#REF!)</f>
        <v>#REF!</v>
      </c>
      <c r="BQ10" s="52" t="e">
        <f>SUMIF(#REF!,CONCATENATE("b",'1-2～5 (区分別プラン)'!A10),#REF!)</f>
        <v>#REF!</v>
      </c>
      <c r="BR10" s="52" t="e">
        <f>SUMIF(#REF!,CONCATENATE("b",'1-2～5 (区分別プラン)'!A10),#REF!)</f>
        <v>#REF!</v>
      </c>
      <c r="BS10" s="52" t="e">
        <f>SUMIF(#REF!,CONCATENATE("b",'1-2～5 (区分別プラン)'!A10),#REF!)</f>
        <v>#REF!</v>
      </c>
      <c r="BT10" s="52" t="e">
        <f>SUMIF(#REF!,CONCATENATE("b",'1-2～5 (区分別プラン)'!A10),#REF!)</f>
        <v>#REF!</v>
      </c>
      <c r="BU10" s="52" t="e">
        <f t="shared" si="24"/>
        <v>#REF!</v>
      </c>
      <c r="BV10" s="52" t="e">
        <f>SUMIF(#REF!,CONCATENATE("b",'1-2～5 (区分別プラン)'!A10),#REF!)</f>
        <v>#REF!</v>
      </c>
      <c r="BW10" s="71" t="e">
        <f>SUMIF(#REF!,CONCATENATE("b",'1-2～5 (区分別プラン)'!A10),#REF!)</f>
        <v>#REF!</v>
      </c>
      <c r="CA10" s="68">
        <v>12</v>
      </c>
      <c r="CB10" s="55" t="s">
        <v>40</v>
      </c>
      <c r="CC10" s="84"/>
      <c r="CD10" s="51" t="e">
        <f>COUNTIF(#REF!,CONCATENATE("a",'1-2～5 (区分別プラン)'!A10))</f>
        <v>#REF!</v>
      </c>
      <c r="CE10" s="51" t="e">
        <f>SUMIF(#REF!,CONCATENATE("a",'1-2～5 (区分別プラン)'!A10),#REF!)</f>
        <v>#REF!</v>
      </c>
      <c r="CF10" s="51" t="e">
        <f t="shared" si="25"/>
        <v>#REF!</v>
      </c>
      <c r="CG10" s="51" t="e">
        <f>SUMIF(#REF!,CONCATENATE("a",'1-2～5 (区分別プラン)'!A10),#REF!)+SUMIF(#REF!,CONCATENATE("a",'1-2～5 (区分別プラン)'!A10),#REF!)</f>
        <v>#REF!</v>
      </c>
      <c r="CH10" s="51" t="e">
        <f>SUMIF(#REF!,CONCATENATE("a",'1-2～5 (区分別プラン)'!A10),#REF!)</f>
        <v>#REF!</v>
      </c>
      <c r="CI10" s="51" t="e">
        <f>SUMIF(#REF!,CONCATENATE("a",'1-2～5 (区分別プラン)'!A10),#REF!)</f>
        <v>#REF!</v>
      </c>
      <c r="CJ10" s="51" t="e">
        <f>SUMIF(#REF!,CONCATENATE("a",'1-2～5 (区分別プラン)'!A10),#REF!)</f>
        <v>#REF!</v>
      </c>
      <c r="CK10" s="51" t="e">
        <f>SUMIF(#REF!,CONCATENATE("a",'1-2～5 (区分別プラン)'!A10),#REF!)</f>
        <v>#REF!</v>
      </c>
      <c r="CL10" s="51" t="e">
        <f>SUMIF(#REF!,CONCATENATE("a",'1-2～5 (区分別プラン)'!A10),#REF!)</f>
        <v>#REF!</v>
      </c>
      <c r="CM10" s="51" t="e">
        <f t="shared" si="26"/>
        <v>#REF!</v>
      </c>
      <c r="CN10" s="51" t="e">
        <f>SUMIF(#REF!,CONCATENATE("a",'1-2～5 (区分別プラン)'!A10),#REF!)</f>
        <v>#REF!</v>
      </c>
      <c r="CO10" s="67" t="e">
        <f>SUMIF(#REF!,CONCATENATE("a",'1-2～5 (区分別プラン)'!A10),#REF!)</f>
        <v>#REF!</v>
      </c>
    </row>
    <row r="11" spans="1:93" s="92" customFormat="1" ht="24.75" customHeight="1">
      <c r="A11" s="68">
        <v>13</v>
      </c>
      <c r="B11" s="51" t="e">
        <f>COUNTIF(#REF!,CONCATENATE("d",'1-2～5 (区分別プラン)'!A11))</f>
        <v>#REF!</v>
      </c>
      <c r="C11" s="51" t="e">
        <f>SUMIF(#REF!,CONCATENATE("d",'1-2～5 (区分別プラン)'!A11),#REF!)+SUMIF(#REF!,CONCATENATE("d",'1-2～5 (区分別プラン)'!A11),#REF!)</f>
        <v>#REF!</v>
      </c>
      <c r="D11" s="51" t="e">
        <f t="shared" si="16"/>
        <v>#REF!</v>
      </c>
      <c r="E11" s="51" t="e">
        <f>SUMIF(#REF!,CONCATENATE("d",'1-2～5 (区分別プラン)'!A11),#REF!)+SUMIF(#REF!,CONCATENATE("d",'1-2～5 (区分別プラン)'!A11),#REF!)</f>
        <v>#REF!</v>
      </c>
      <c r="F11" s="51" t="e">
        <f t="shared" si="0"/>
        <v>#REF!</v>
      </c>
      <c r="G11" s="51" t="e">
        <f>SUMIF(#REF!,CONCATENATE("d",'1-2～5 (区分別プラン)'!A11),#REF!)</f>
        <v>#REF!</v>
      </c>
      <c r="H11" s="51" t="e">
        <f>SUMIF(#REF!,CONCATENATE("d",'1-2～5 (区分別プラン)'!A11),#REF!)</f>
        <v>#REF!</v>
      </c>
      <c r="I11" s="51" t="e">
        <f>SUMIF(#REF!,CONCATENATE("d",'1-2～5 (区分別プラン)'!A11),#REF!)</f>
        <v>#REF!</v>
      </c>
      <c r="J11" s="51" t="e">
        <f>SUMIF(#REF!,CONCATENATE("d",'1-2～5 (区分別プラン)'!A11),#REF!)</f>
        <v>#REF!</v>
      </c>
      <c r="K11" s="51" t="e">
        <f>SUMIF(#REF!,CONCATENATE("d",'1-2～5 (区分別プラン)'!A11),#REF!)</f>
        <v>#REF!</v>
      </c>
      <c r="L11" s="51" t="e">
        <f>SUMIF(#REF!,CONCATENATE("d",'1-2～5 (区分別プラン)'!A11),#REF!)</f>
        <v>#REF!</v>
      </c>
      <c r="M11" s="51" t="e">
        <f t="shared" si="17"/>
        <v>#REF!</v>
      </c>
      <c r="N11" s="51" t="e">
        <f>SUMIF(#REF!,CONCATENATE("d",'1-2～5 (区分別プラン)'!A11),#REF!)</f>
        <v>#REF!</v>
      </c>
      <c r="O11" s="51" t="e">
        <f>SUMIF(#REF!,CONCATENATE("d",'1-2～5 (区分別プラン)'!A11),#REF!)</f>
        <v>#REF!</v>
      </c>
      <c r="P11" s="51" t="e">
        <f t="shared" si="18"/>
        <v>#REF!</v>
      </c>
      <c r="Q11" s="51" t="e">
        <f>SUMIF(#REF!,CONCATENATE("d",'1-2～5 (区分別プラン)'!A11),#REF!)</f>
        <v>#REF!</v>
      </c>
      <c r="R11" s="51" t="e">
        <f>SUMIF(#REF!,CONCATENATE("d",'1-2～5 (区分別プラン)'!A11),#REF!)</f>
        <v>#REF!</v>
      </c>
      <c r="S11" s="51" t="e">
        <f t="shared" si="19"/>
        <v>#REF!</v>
      </c>
      <c r="T11" s="51" t="e">
        <f>SUMIF(#REF!,CONCATENATE("d",'1-2～5 (区分別プラン)'!A11),#REF!)</f>
        <v>#REF!</v>
      </c>
      <c r="U11" s="51" t="e">
        <f>SUMIF(#REF!,CONCATENATE("d",'1-2～5 (区分別プラン)'!A11),#REF!)</f>
        <v>#REF!</v>
      </c>
      <c r="V11" s="52" t="e">
        <f>SUMIF(#REF!,CONCATENATE("d",'1-2～5 (区分別プラン)'!A11),#REF!)</f>
        <v>#REF!</v>
      </c>
      <c r="W11" s="71" t="e">
        <f>SUMIF(#REF!,CONCATENATE("d",'1-2～5 (区分別プラン)'!A11),#REF!)</f>
        <v>#REF!</v>
      </c>
      <c r="X11" s="68">
        <v>13</v>
      </c>
      <c r="Y11" s="55" t="s">
        <v>173</v>
      </c>
      <c r="Z11" s="84"/>
      <c r="AA11" s="65" t="e">
        <f t="shared" si="20"/>
        <v>#REF!</v>
      </c>
      <c r="AB11" s="65" t="e">
        <f t="shared" si="2"/>
        <v>#REF!</v>
      </c>
      <c r="AC11" s="65" t="e">
        <f t="shared" si="3"/>
        <v>#REF!</v>
      </c>
      <c r="AD11" s="65" t="e">
        <f t="shared" si="4"/>
        <v>#REF!</v>
      </c>
      <c r="AE11" s="65" t="e">
        <f t="shared" si="5"/>
        <v>#REF!</v>
      </c>
      <c r="AF11" s="65" t="e">
        <f t="shared" si="6"/>
        <v>#REF!</v>
      </c>
      <c r="AG11" s="65" t="e">
        <f t="shared" si="7"/>
        <v>#REF!</v>
      </c>
      <c r="AH11" s="65" t="e">
        <f t="shared" si="8"/>
        <v>#REF!</v>
      </c>
      <c r="AI11" s="65" t="e">
        <f t="shared" si="9"/>
        <v>#REF!</v>
      </c>
      <c r="AJ11" s="65" t="e">
        <f t="shared" si="10"/>
        <v>#REF!</v>
      </c>
      <c r="AK11" s="65" t="e">
        <f t="shared" si="11"/>
        <v>#REF!</v>
      </c>
      <c r="AL11" s="65" t="e">
        <f t="shared" si="12"/>
        <v>#REF!</v>
      </c>
      <c r="AM11" s="65"/>
      <c r="AN11" s="65"/>
      <c r="AO11" s="65"/>
      <c r="AP11" s="68">
        <v>13</v>
      </c>
      <c r="AQ11" s="55" t="s">
        <v>173</v>
      </c>
      <c r="AR11" s="84"/>
      <c r="AS11" s="52" t="e">
        <f>COUNTIF(#REF!,CONCATENATE("c",'1-2～5 (区分別プラン)'!A11))</f>
        <v>#REF!</v>
      </c>
      <c r="AT11" s="52" t="e">
        <f>SUMIF(#REF!,CONCATENATE("c",'1-2～5 (区分別プラン)'!A11),#REF!)</f>
        <v>#REF!</v>
      </c>
      <c r="AU11" s="52" t="e">
        <f t="shared" si="21"/>
        <v>#REF!</v>
      </c>
      <c r="AV11" s="52" t="e">
        <f>SUMIF(#REF!,CONCATENATE("c",'1-2～5 (区分別プラン)'!A12),#REF!)+SUMIF(#REF!,CONCATENATE("c",'1-2～5 (区分別プラン)'!A12),#REF!)</f>
        <v>#REF!</v>
      </c>
      <c r="AW11" s="52" t="e">
        <f>SUMIF(#REF!,CONCATENATE("c",'1-2～5 (区分別プラン)'!A11),#REF!)</f>
        <v>#REF!</v>
      </c>
      <c r="AX11" s="52" t="e">
        <f>SUMIF(#REF!,CONCATENATE("c",'1-2～5 (区分別プラン)'!A11),#REF!)</f>
        <v>#REF!</v>
      </c>
      <c r="AY11" s="52" t="e">
        <f>SUMIF(#REF!,CONCATENATE("c",'1-2～5 (区分別プラン)'!A11),#REF!)</f>
        <v>#REF!</v>
      </c>
      <c r="AZ11" s="52" t="e">
        <f>SUMIF(#REF!,CONCATENATE("c",'1-2～5 (区分別プラン)'!A11),#REF!)</f>
        <v>#REF!</v>
      </c>
      <c r="BA11" s="52" t="e">
        <f>SUMIF(#REF!,CONCATENATE("c",'1-2～5 (区分別プラン)'!A11),#REF!)</f>
        <v>#REF!</v>
      </c>
      <c r="BB11" s="52" t="e">
        <f t="shared" si="22"/>
        <v>#REF!</v>
      </c>
      <c r="BC11" s="52" t="e">
        <f>SUMIF(#REF!,CONCATENATE("c",'1-2～5 (区分別プラン)'!A11),#REF!)</f>
        <v>#REF!</v>
      </c>
      <c r="BD11" s="71" t="e">
        <f>SUMIF(#REF!,CONCATENATE("c",'1-2～5 (区分別プラン)'!A11),#REF!)</f>
        <v>#REF!</v>
      </c>
      <c r="BI11" s="68">
        <v>13</v>
      </c>
      <c r="BJ11" s="55" t="s">
        <v>173</v>
      </c>
      <c r="BK11" s="84"/>
      <c r="BL11" s="52" t="e">
        <f>COUNTIF(#REF!,CONCATENATE("b",'1-2～5 (区分別プラン)'!A11))</f>
        <v>#REF!</v>
      </c>
      <c r="BM11" s="52" t="e">
        <f>SUMIF(#REF!,CONCATENATE("b",'1-2～5 (区分別プラン)'!A11),#REF!)</f>
        <v>#REF!</v>
      </c>
      <c r="BN11" s="52" t="e">
        <f t="shared" si="23"/>
        <v>#REF!</v>
      </c>
      <c r="BO11" s="52" t="e">
        <f>SUMIF(#REF!,CONCATENATE("b",'1-2～5 (区分別プラン)'!A11),#REF!)+SUMIF(#REF!,CONCATENATE("b",'1-2～5 (区分別プラン)'!A11),#REF!)</f>
        <v>#REF!</v>
      </c>
      <c r="BP11" s="52" t="e">
        <f>SUMIF(#REF!,CONCATENATE("b",'1-2～5 (区分別プラン)'!A11),#REF!)</f>
        <v>#REF!</v>
      </c>
      <c r="BQ11" s="52" t="e">
        <f>SUMIF(#REF!,CONCATENATE("b",'1-2～5 (区分別プラン)'!A11),#REF!)</f>
        <v>#REF!</v>
      </c>
      <c r="BR11" s="52" t="e">
        <f>SUMIF(#REF!,CONCATENATE("b",'1-2～5 (区分別プラン)'!A11),#REF!)</f>
        <v>#REF!</v>
      </c>
      <c r="BS11" s="52" t="e">
        <f>SUMIF(#REF!,CONCATENATE("b",'1-2～5 (区分別プラン)'!A11),#REF!)</f>
        <v>#REF!</v>
      </c>
      <c r="BT11" s="52" t="e">
        <f>SUMIF(#REF!,CONCATENATE("b",'1-2～5 (区分別プラン)'!A11),#REF!)</f>
        <v>#REF!</v>
      </c>
      <c r="BU11" s="52" t="e">
        <f t="shared" si="24"/>
        <v>#REF!</v>
      </c>
      <c r="BV11" s="52" t="e">
        <f>SUMIF(#REF!,CONCATENATE("b",'1-2～5 (区分別プラン)'!A11),#REF!)</f>
        <v>#REF!</v>
      </c>
      <c r="BW11" s="71" t="e">
        <f>SUMIF(#REF!,CONCATENATE("b",'1-2～5 (区分別プラン)'!A11),#REF!)</f>
        <v>#REF!</v>
      </c>
      <c r="CA11" s="68">
        <v>13</v>
      </c>
      <c r="CB11" s="55" t="s">
        <v>173</v>
      </c>
      <c r="CC11" s="84"/>
      <c r="CD11" s="51" t="e">
        <f>COUNTIF(#REF!,CONCATENATE("a",'1-2～5 (区分別プラン)'!A11))</f>
        <v>#REF!</v>
      </c>
      <c r="CE11" s="51" t="e">
        <f>SUMIF(#REF!,CONCATENATE("a",'1-2～5 (区分別プラン)'!A11),#REF!)</f>
        <v>#REF!</v>
      </c>
      <c r="CF11" s="51" t="e">
        <f t="shared" si="25"/>
        <v>#REF!</v>
      </c>
      <c r="CG11" s="51" t="e">
        <f>SUMIF(#REF!,CONCATENATE("a",'1-2～5 (区分別プラン)'!A11),#REF!)+SUMIF(#REF!,CONCATENATE("a",'1-2～5 (区分別プラン)'!A11),#REF!)</f>
        <v>#REF!</v>
      </c>
      <c r="CH11" s="51" t="e">
        <f>SUMIF(#REF!,CONCATENATE("a",'1-2～5 (区分別プラン)'!A11),#REF!)</f>
        <v>#REF!</v>
      </c>
      <c r="CI11" s="51" t="e">
        <f>SUMIF(#REF!,CONCATENATE("a",'1-2～5 (区分別プラン)'!A11),#REF!)</f>
        <v>#REF!</v>
      </c>
      <c r="CJ11" s="51" t="e">
        <f>SUMIF(#REF!,CONCATENATE("a",'1-2～5 (区分別プラン)'!A11),#REF!)</f>
        <v>#REF!</v>
      </c>
      <c r="CK11" s="51" t="e">
        <f>SUMIF(#REF!,CONCATENATE("a",'1-2～5 (区分別プラン)'!A11),#REF!)</f>
        <v>#REF!</v>
      </c>
      <c r="CL11" s="51" t="e">
        <f>SUMIF(#REF!,CONCATENATE("a",'1-2～5 (区分別プラン)'!A11),#REF!)</f>
        <v>#REF!</v>
      </c>
      <c r="CM11" s="51" t="e">
        <f t="shared" si="26"/>
        <v>#REF!</v>
      </c>
      <c r="CN11" s="51" t="e">
        <f>SUMIF(#REF!,CONCATENATE("a",'1-2～5 (区分別プラン)'!A11),#REF!)</f>
        <v>#REF!</v>
      </c>
      <c r="CO11" s="67" t="e">
        <f>SUMIF(#REF!,CONCATENATE("a",'1-2～5 (区分別プラン)'!A11),#REF!)</f>
        <v>#REF!</v>
      </c>
    </row>
    <row r="12" spans="1:93" s="92" customFormat="1" ht="24.75" customHeight="1">
      <c r="A12" s="68">
        <v>14</v>
      </c>
      <c r="B12" s="51" t="e">
        <f>COUNTIF(#REF!,CONCATENATE("d",'1-2～5 (区分別プラン)'!A12))</f>
        <v>#REF!</v>
      </c>
      <c r="C12" s="51" t="e">
        <f>SUMIF(#REF!,CONCATENATE("d",'1-2～5 (区分別プラン)'!A12),#REF!)+SUMIF(#REF!,CONCATENATE("d",'1-2～5 (区分別プラン)'!A12),#REF!)</f>
        <v>#REF!</v>
      </c>
      <c r="D12" s="51" t="e">
        <f t="shared" si="16"/>
        <v>#REF!</v>
      </c>
      <c r="E12" s="51" t="e">
        <f>SUMIF(#REF!,CONCATENATE("d",'1-2～5 (区分別プラン)'!A12),#REF!)+SUMIF(#REF!,CONCATENATE("d",'1-2～5 (区分別プラン)'!A12),#REF!)</f>
        <v>#REF!</v>
      </c>
      <c r="F12" s="51" t="e">
        <f t="shared" si="0"/>
        <v>#REF!</v>
      </c>
      <c r="G12" s="51" t="e">
        <f>SUMIF(#REF!,CONCATENATE("d",'1-2～5 (区分別プラン)'!A12),#REF!)</f>
        <v>#REF!</v>
      </c>
      <c r="H12" s="51" t="e">
        <f>SUMIF(#REF!,CONCATENATE("d",'1-2～5 (区分別プラン)'!A12),#REF!)</f>
        <v>#REF!</v>
      </c>
      <c r="I12" s="51" t="e">
        <f>SUMIF(#REF!,CONCATENATE("d",'1-2～5 (区分別プラン)'!A12),#REF!)</f>
        <v>#REF!</v>
      </c>
      <c r="J12" s="51" t="e">
        <f>SUMIF(#REF!,CONCATENATE("d",'1-2～5 (区分別プラン)'!A12),#REF!)</f>
        <v>#REF!</v>
      </c>
      <c r="K12" s="51" t="e">
        <f>SUMIF(#REF!,CONCATENATE("d",'1-2～5 (区分別プラン)'!A12),#REF!)</f>
        <v>#REF!</v>
      </c>
      <c r="L12" s="51" t="e">
        <f>SUMIF(#REF!,CONCATENATE("d",'1-2～5 (区分別プラン)'!A12),#REF!)</f>
        <v>#REF!</v>
      </c>
      <c r="M12" s="51" t="e">
        <f t="shared" si="17"/>
        <v>#REF!</v>
      </c>
      <c r="N12" s="51" t="e">
        <f>SUMIF(#REF!,CONCATENATE("d",'1-2～5 (区分別プラン)'!A12),#REF!)</f>
        <v>#REF!</v>
      </c>
      <c r="O12" s="51" t="e">
        <f>SUMIF(#REF!,CONCATENATE("d",'1-2～5 (区分別プラン)'!A12),#REF!)</f>
        <v>#REF!</v>
      </c>
      <c r="P12" s="51" t="e">
        <f t="shared" si="18"/>
        <v>#REF!</v>
      </c>
      <c r="Q12" s="51" t="e">
        <f>SUMIF(#REF!,CONCATENATE("d",'1-2～5 (区分別プラン)'!A12),#REF!)</f>
        <v>#REF!</v>
      </c>
      <c r="R12" s="51" t="e">
        <f>SUMIF(#REF!,CONCATENATE("d",'1-2～5 (区分別プラン)'!A12),#REF!)</f>
        <v>#REF!</v>
      </c>
      <c r="S12" s="51" t="e">
        <f t="shared" si="19"/>
        <v>#REF!</v>
      </c>
      <c r="T12" s="51" t="e">
        <f>SUMIF(#REF!,CONCATENATE("d",'1-2～5 (区分別プラン)'!A12),#REF!)</f>
        <v>#REF!</v>
      </c>
      <c r="U12" s="51" t="e">
        <f>SUMIF(#REF!,CONCATENATE("d",'1-2～5 (区分別プラン)'!A12),#REF!)</f>
        <v>#REF!</v>
      </c>
      <c r="V12" s="52" t="e">
        <f>SUMIF(#REF!,CONCATENATE("d",'1-2～5 (区分別プラン)'!A12),#REF!)</f>
        <v>#REF!</v>
      </c>
      <c r="W12" s="71" t="e">
        <f>SUMIF(#REF!,CONCATENATE("d",'1-2～5 (区分別プラン)'!A12),#REF!)</f>
        <v>#REF!</v>
      </c>
      <c r="X12" s="68">
        <v>14</v>
      </c>
      <c r="Y12" s="55" t="s">
        <v>215</v>
      </c>
      <c r="Z12" s="84"/>
      <c r="AA12" s="65" t="e">
        <f t="shared" si="20"/>
        <v>#REF!</v>
      </c>
      <c r="AB12" s="65" t="e">
        <f t="shared" si="2"/>
        <v>#REF!</v>
      </c>
      <c r="AC12" s="65" t="e">
        <f t="shared" si="3"/>
        <v>#REF!</v>
      </c>
      <c r="AD12" s="65" t="e">
        <f t="shared" si="4"/>
        <v>#REF!</v>
      </c>
      <c r="AE12" s="65" t="e">
        <f t="shared" si="5"/>
        <v>#REF!</v>
      </c>
      <c r="AF12" s="65" t="e">
        <f t="shared" si="6"/>
        <v>#REF!</v>
      </c>
      <c r="AG12" s="65" t="e">
        <f t="shared" si="7"/>
        <v>#REF!</v>
      </c>
      <c r="AH12" s="65" t="e">
        <f t="shared" si="8"/>
        <v>#REF!</v>
      </c>
      <c r="AI12" s="65" t="e">
        <f t="shared" si="9"/>
        <v>#REF!</v>
      </c>
      <c r="AJ12" s="65" t="e">
        <f t="shared" si="10"/>
        <v>#REF!</v>
      </c>
      <c r="AK12" s="65" t="e">
        <f t="shared" si="11"/>
        <v>#REF!</v>
      </c>
      <c r="AL12" s="65" t="e">
        <f t="shared" si="12"/>
        <v>#REF!</v>
      </c>
      <c r="AM12" s="65"/>
      <c r="AN12" s="65"/>
      <c r="AO12" s="65"/>
      <c r="AP12" s="68">
        <v>14</v>
      </c>
      <c r="AQ12" s="55" t="s">
        <v>215</v>
      </c>
      <c r="AR12" s="84"/>
      <c r="AS12" s="52" t="e">
        <f>COUNTIF(#REF!,CONCATENATE("c",'1-2～5 (区分別プラン)'!A12))</f>
        <v>#REF!</v>
      </c>
      <c r="AT12" s="52" t="e">
        <f>SUMIF(#REF!,CONCATENATE("c",'1-2～5 (区分別プラン)'!A12),#REF!)</f>
        <v>#REF!</v>
      </c>
      <c r="AU12" s="52" t="e">
        <f t="shared" si="21"/>
        <v>#REF!</v>
      </c>
      <c r="AV12" s="52" t="e">
        <f>SUMIF(#REF!,CONCATENATE("c",'1-2～5 (区分別プラン)'!A13),#REF!)+SUMIF(#REF!,CONCATENATE("c",'1-2～5 (区分別プラン)'!A13),#REF!)</f>
        <v>#REF!</v>
      </c>
      <c r="AW12" s="52" t="e">
        <f>SUMIF(#REF!,CONCATENATE("c",'1-2～5 (区分別プラン)'!A12),#REF!)</f>
        <v>#REF!</v>
      </c>
      <c r="AX12" s="52" t="e">
        <f>SUMIF(#REF!,CONCATENATE("c",'1-2～5 (区分別プラン)'!A12),#REF!)</f>
        <v>#REF!</v>
      </c>
      <c r="AY12" s="52" t="e">
        <f>SUMIF(#REF!,CONCATENATE("c",'1-2～5 (区分別プラン)'!A12),#REF!)</f>
        <v>#REF!</v>
      </c>
      <c r="AZ12" s="52" t="e">
        <f>SUMIF(#REF!,CONCATENATE("c",'1-2～5 (区分別プラン)'!A12),#REF!)</f>
        <v>#REF!</v>
      </c>
      <c r="BA12" s="52" t="e">
        <f>SUMIF(#REF!,CONCATENATE("c",'1-2～5 (区分別プラン)'!A12),#REF!)</f>
        <v>#REF!</v>
      </c>
      <c r="BB12" s="52" t="e">
        <f t="shared" si="22"/>
        <v>#REF!</v>
      </c>
      <c r="BC12" s="52" t="e">
        <f>SUMIF(#REF!,CONCATENATE("c",'1-2～5 (区分別プラン)'!A12),#REF!)</f>
        <v>#REF!</v>
      </c>
      <c r="BD12" s="71" t="e">
        <f>SUMIF(#REF!,CONCATENATE("c",'1-2～5 (区分別プラン)'!A12),#REF!)</f>
        <v>#REF!</v>
      </c>
      <c r="BI12" s="68">
        <v>14</v>
      </c>
      <c r="BJ12" s="55" t="s">
        <v>215</v>
      </c>
      <c r="BK12" s="84"/>
      <c r="BL12" s="52" t="e">
        <f>COUNTIF(#REF!,CONCATENATE("b",'1-2～5 (区分別プラン)'!A12))</f>
        <v>#REF!</v>
      </c>
      <c r="BM12" s="52" t="e">
        <f>SUMIF(#REF!,CONCATENATE("b",'1-2～5 (区分別プラン)'!A12),#REF!)</f>
        <v>#REF!</v>
      </c>
      <c r="BN12" s="52" t="e">
        <f t="shared" si="23"/>
        <v>#REF!</v>
      </c>
      <c r="BO12" s="52" t="e">
        <f>SUMIF(#REF!,CONCATENATE("b",'1-2～5 (区分別プラン)'!A12),#REF!)+SUMIF(#REF!,CONCATENATE("b",'1-2～5 (区分別プラン)'!A12),#REF!)</f>
        <v>#REF!</v>
      </c>
      <c r="BP12" s="52" t="e">
        <f>SUMIF(#REF!,CONCATENATE("b",'1-2～5 (区分別プラン)'!A12),#REF!)</f>
        <v>#REF!</v>
      </c>
      <c r="BQ12" s="52" t="e">
        <f>SUMIF(#REF!,CONCATENATE("b",'1-2～5 (区分別プラン)'!A12),#REF!)</f>
        <v>#REF!</v>
      </c>
      <c r="BR12" s="52" t="e">
        <f>SUMIF(#REF!,CONCATENATE("b",'1-2～5 (区分別プラン)'!A12),#REF!)</f>
        <v>#REF!</v>
      </c>
      <c r="BS12" s="52" t="e">
        <f>SUMIF(#REF!,CONCATENATE("b",'1-2～5 (区分別プラン)'!A12),#REF!)</f>
        <v>#REF!</v>
      </c>
      <c r="BT12" s="52" t="e">
        <f>SUMIF(#REF!,CONCATENATE("b",'1-2～5 (区分別プラン)'!A12),#REF!)</f>
        <v>#REF!</v>
      </c>
      <c r="BU12" s="52" t="e">
        <f t="shared" si="24"/>
        <v>#REF!</v>
      </c>
      <c r="BV12" s="52" t="e">
        <f>SUMIF(#REF!,CONCATENATE("b",'1-2～5 (区分別プラン)'!A12),#REF!)</f>
        <v>#REF!</v>
      </c>
      <c r="BW12" s="71" t="e">
        <f>SUMIF(#REF!,CONCATENATE("b",'1-2～5 (区分別プラン)'!A12),#REF!)</f>
        <v>#REF!</v>
      </c>
      <c r="CA12" s="68">
        <v>14</v>
      </c>
      <c r="CB12" s="55" t="s">
        <v>215</v>
      </c>
      <c r="CC12" s="84"/>
      <c r="CD12" s="51" t="e">
        <f>COUNTIF(#REF!,CONCATENATE("a",'1-2～5 (区分別プラン)'!A12))</f>
        <v>#REF!</v>
      </c>
      <c r="CE12" s="51" t="e">
        <f>SUMIF(#REF!,CONCATENATE("a",'1-2～5 (区分別プラン)'!A12),#REF!)</f>
        <v>#REF!</v>
      </c>
      <c r="CF12" s="51" t="e">
        <f t="shared" si="25"/>
        <v>#REF!</v>
      </c>
      <c r="CG12" s="51" t="e">
        <f>SUMIF(#REF!,CONCATENATE("a",'1-2～5 (区分別プラン)'!A12),#REF!)+SUMIF(#REF!,CONCATENATE("a",'1-2～5 (区分別プラン)'!A12),#REF!)</f>
        <v>#REF!</v>
      </c>
      <c r="CH12" s="51" t="e">
        <f>SUMIF(#REF!,CONCATENATE("a",'1-2～5 (区分別プラン)'!A12),#REF!)</f>
        <v>#REF!</v>
      </c>
      <c r="CI12" s="51" t="e">
        <f>SUMIF(#REF!,CONCATENATE("a",'1-2～5 (区分別プラン)'!A12),#REF!)</f>
        <v>#REF!</v>
      </c>
      <c r="CJ12" s="51" t="e">
        <f>SUMIF(#REF!,CONCATENATE("a",'1-2～5 (区分別プラン)'!A12),#REF!)</f>
        <v>#REF!</v>
      </c>
      <c r="CK12" s="51" t="e">
        <f>SUMIF(#REF!,CONCATENATE("a",'1-2～5 (区分別プラン)'!A12),#REF!)</f>
        <v>#REF!</v>
      </c>
      <c r="CL12" s="51" t="e">
        <f>SUMIF(#REF!,CONCATENATE("a",'1-2～5 (区分別プラン)'!A12),#REF!)</f>
        <v>#REF!</v>
      </c>
      <c r="CM12" s="51" t="e">
        <f t="shared" si="26"/>
        <v>#REF!</v>
      </c>
      <c r="CN12" s="51" t="e">
        <f>SUMIF(#REF!,CONCATENATE("a",'1-2～5 (区分別プラン)'!A12),#REF!)</f>
        <v>#REF!</v>
      </c>
      <c r="CO12" s="67" t="e">
        <f>SUMIF(#REF!,CONCATENATE("a",'1-2～5 (区分別プラン)'!A12),#REF!)</f>
        <v>#REF!</v>
      </c>
    </row>
    <row r="13" spans="1:93" s="92" customFormat="1" ht="24.75" customHeight="1">
      <c r="A13" s="68">
        <v>15</v>
      </c>
      <c r="B13" s="51" t="e">
        <f>COUNTIF(#REF!,CONCATENATE("d",'1-2～5 (区分別プラン)'!A13))</f>
        <v>#REF!</v>
      </c>
      <c r="C13" s="51" t="e">
        <f>SUMIF(#REF!,CONCATENATE("d",'1-2～5 (区分別プラン)'!A13),#REF!)+SUMIF(#REF!,CONCATENATE("d",'1-2～5 (区分別プラン)'!A13),#REF!)</f>
        <v>#REF!</v>
      </c>
      <c r="D13" s="51" t="e">
        <f t="shared" si="16"/>
        <v>#REF!</v>
      </c>
      <c r="E13" s="51" t="e">
        <f>SUMIF(#REF!,CONCATENATE("d",'1-2～5 (区分別プラン)'!A13),#REF!)+SUMIF(#REF!,CONCATENATE("d",'1-2～5 (区分別プラン)'!A13),#REF!)</f>
        <v>#REF!</v>
      </c>
      <c r="F13" s="51" t="e">
        <f t="shared" si="0"/>
        <v>#REF!</v>
      </c>
      <c r="G13" s="51" t="e">
        <f>SUMIF(#REF!,CONCATENATE("d",'1-2～5 (区分別プラン)'!A13),#REF!)</f>
        <v>#REF!</v>
      </c>
      <c r="H13" s="51" t="e">
        <f>SUMIF(#REF!,CONCATENATE("d",'1-2～5 (区分別プラン)'!A13),#REF!)</f>
        <v>#REF!</v>
      </c>
      <c r="I13" s="51" t="e">
        <f>SUMIF(#REF!,CONCATENATE("d",'1-2～5 (区分別プラン)'!A13),#REF!)</f>
        <v>#REF!</v>
      </c>
      <c r="J13" s="51" t="e">
        <f>SUMIF(#REF!,CONCATENATE("d",'1-2～5 (区分別プラン)'!A13),#REF!)</f>
        <v>#REF!</v>
      </c>
      <c r="K13" s="51" t="e">
        <f>SUMIF(#REF!,CONCATENATE("d",'1-2～5 (区分別プラン)'!A13),#REF!)</f>
        <v>#REF!</v>
      </c>
      <c r="L13" s="51" t="e">
        <f>SUMIF(#REF!,CONCATENATE("d",'1-2～5 (区分別プラン)'!A13),#REF!)</f>
        <v>#REF!</v>
      </c>
      <c r="M13" s="51" t="e">
        <f t="shared" si="17"/>
        <v>#REF!</v>
      </c>
      <c r="N13" s="51" t="e">
        <f>SUMIF(#REF!,CONCATENATE("d",'1-2～5 (区分別プラン)'!A13),#REF!)</f>
        <v>#REF!</v>
      </c>
      <c r="O13" s="51" t="e">
        <f>SUMIF(#REF!,CONCATENATE("d",'1-2～5 (区分別プラン)'!A13),#REF!)</f>
        <v>#REF!</v>
      </c>
      <c r="P13" s="51" t="e">
        <f t="shared" si="18"/>
        <v>#REF!</v>
      </c>
      <c r="Q13" s="51" t="e">
        <f>SUMIF(#REF!,CONCATENATE("d",'1-2～5 (区分別プラン)'!A13),#REF!)</f>
        <v>#REF!</v>
      </c>
      <c r="R13" s="51" t="e">
        <f>SUMIF(#REF!,CONCATENATE("d",'1-2～5 (区分別プラン)'!A13),#REF!)</f>
        <v>#REF!</v>
      </c>
      <c r="S13" s="51" t="e">
        <f t="shared" si="19"/>
        <v>#REF!</v>
      </c>
      <c r="T13" s="51" t="e">
        <f>SUMIF(#REF!,CONCATENATE("d",'1-2～5 (区分別プラン)'!A13),#REF!)</f>
        <v>#REF!</v>
      </c>
      <c r="U13" s="51" t="e">
        <f>SUMIF(#REF!,CONCATENATE("d",'1-2～5 (区分別プラン)'!A13),#REF!)</f>
        <v>#REF!</v>
      </c>
      <c r="V13" s="52" t="e">
        <f>SUMIF(#REF!,CONCATENATE("d",'1-2～5 (区分別プラン)'!A13),#REF!)</f>
        <v>#REF!</v>
      </c>
      <c r="W13" s="71" t="e">
        <f>SUMIF(#REF!,CONCATENATE("d",'1-2～5 (区分別プラン)'!A13),#REF!)</f>
        <v>#REF!</v>
      </c>
      <c r="X13" s="68">
        <v>15</v>
      </c>
      <c r="Y13" s="55" t="s">
        <v>214</v>
      </c>
      <c r="Z13" s="84"/>
      <c r="AA13" s="65" t="e">
        <f t="shared" si="20"/>
        <v>#REF!</v>
      </c>
      <c r="AB13" s="65" t="e">
        <f t="shared" si="2"/>
        <v>#REF!</v>
      </c>
      <c r="AC13" s="65" t="e">
        <f t="shared" si="3"/>
        <v>#REF!</v>
      </c>
      <c r="AD13" s="65" t="e">
        <f t="shared" si="4"/>
        <v>#REF!</v>
      </c>
      <c r="AE13" s="65" t="e">
        <f t="shared" si="5"/>
        <v>#REF!</v>
      </c>
      <c r="AF13" s="65" t="e">
        <f t="shared" si="6"/>
        <v>#REF!</v>
      </c>
      <c r="AG13" s="65" t="e">
        <f t="shared" si="7"/>
        <v>#REF!</v>
      </c>
      <c r="AH13" s="65" t="e">
        <f t="shared" si="8"/>
        <v>#REF!</v>
      </c>
      <c r="AI13" s="65" t="e">
        <f t="shared" si="9"/>
        <v>#REF!</v>
      </c>
      <c r="AJ13" s="65" t="e">
        <f t="shared" si="10"/>
        <v>#REF!</v>
      </c>
      <c r="AK13" s="65" t="e">
        <f t="shared" si="11"/>
        <v>#REF!</v>
      </c>
      <c r="AL13" s="65" t="e">
        <f t="shared" si="12"/>
        <v>#REF!</v>
      </c>
      <c r="AM13" s="65"/>
      <c r="AN13" s="65"/>
      <c r="AO13" s="65"/>
      <c r="AP13" s="68">
        <v>15</v>
      </c>
      <c r="AQ13" s="55" t="s">
        <v>214</v>
      </c>
      <c r="AR13" s="84"/>
      <c r="AS13" s="52" t="e">
        <f>COUNTIF(#REF!,CONCATENATE("c",'1-2～5 (区分別プラン)'!A13))</f>
        <v>#REF!</v>
      </c>
      <c r="AT13" s="52" t="e">
        <f>SUMIF(#REF!,CONCATENATE("c",'1-2～5 (区分別プラン)'!A13),#REF!)</f>
        <v>#REF!</v>
      </c>
      <c r="AU13" s="52" t="e">
        <f t="shared" si="21"/>
        <v>#REF!</v>
      </c>
      <c r="AV13" s="52" t="e">
        <f>SUMIF(#REF!,CONCATENATE("c",'1-2～5 (区分別プラン)'!A14),#REF!)+SUMIF(#REF!,CONCATENATE("c",'1-2～5 (区分別プラン)'!A14),#REF!)</f>
        <v>#REF!</v>
      </c>
      <c r="AW13" s="52" t="e">
        <f>SUMIF(#REF!,CONCATENATE("c",'1-2～5 (区分別プラン)'!A13),#REF!)</f>
        <v>#REF!</v>
      </c>
      <c r="AX13" s="52" t="e">
        <f>SUMIF(#REF!,CONCATENATE("c",'1-2～5 (区分別プラン)'!A13),#REF!)</f>
        <v>#REF!</v>
      </c>
      <c r="AY13" s="52" t="e">
        <f>SUMIF(#REF!,CONCATENATE("c",'1-2～5 (区分別プラン)'!A13),#REF!)</f>
        <v>#REF!</v>
      </c>
      <c r="AZ13" s="52" t="e">
        <f>SUMIF(#REF!,CONCATENATE("c",'1-2～5 (区分別プラン)'!A13),#REF!)</f>
        <v>#REF!</v>
      </c>
      <c r="BA13" s="52" t="e">
        <f>SUMIF(#REF!,CONCATENATE("c",'1-2～5 (区分別プラン)'!A13),#REF!)</f>
        <v>#REF!</v>
      </c>
      <c r="BB13" s="52" t="e">
        <f t="shared" si="22"/>
        <v>#REF!</v>
      </c>
      <c r="BC13" s="52" t="e">
        <f>SUMIF(#REF!,CONCATENATE("c",'1-2～5 (区分別プラン)'!A13),#REF!)</f>
        <v>#REF!</v>
      </c>
      <c r="BD13" s="71" t="e">
        <f>SUMIF(#REF!,CONCATENATE("c",'1-2～5 (区分別プラン)'!A13),#REF!)</f>
        <v>#REF!</v>
      </c>
      <c r="BI13" s="68">
        <v>15</v>
      </c>
      <c r="BJ13" s="55" t="s">
        <v>214</v>
      </c>
      <c r="BK13" s="84"/>
      <c r="BL13" s="52" t="e">
        <f>COUNTIF(#REF!,CONCATENATE("b",'1-2～5 (区分別プラン)'!A13))</f>
        <v>#REF!</v>
      </c>
      <c r="BM13" s="52" t="e">
        <f>SUMIF(#REF!,CONCATENATE("b",'1-2～5 (区分別プラン)'!A13),#REF!)</f>
        <v>#REF!</v>
      </c>
      <c r="BN13" s="52" t="e">
        <f t="shared" si="23"/>
        <v>#REF!</v>
      </c>
      <c r="BO13" s="52" t="e">
        <f>SUMIF(#REF!,CONCATENATE("b",'1-2～5 (区分別プラン)'!A13),#REF!)+SUMIF(#REF!,CONCATENATE("b",'1-2～5 (区分別プラン)'!A13),#REF!)</f>
        <v>#REF!</v>
      </c>
      <c r="BP13" s="52" t="e">
        <f>SUMIF(#REF!,CONCATENATE("b",'1-2～5 (区分別プラン)'!A13),#REF!)</f>
        <v>#REF!</v>
      </c>
      <c r="BQ13" s="52" t="e">
        <f>SUMIF(#REF!,CONCATENATE("b",'1-2～5 (区分別プラン)'!A13),#REF!)</f>
        <v>#REF!</v>
      </c>
      <c r="BR13" s="52" t="e">
        <f>SUMIF(#REF!,CONCATENATE("b",'1-2～5 (区分別プラン)'!A13),#REF!)</f>
        <v>#REF!</v>
      </c>
      <c r="BS13" s="52" t="e">
        <f>SUMIF(#REF!,CONCATENATE("b",'1-2～5 (区分別プラン)'!A13),#REF!)</f>
        <v>#REF!</v>
      </c>
      <c r="BT13" s="52" t="e">
        <f>SUMIF(#REF!,CONCATENATE("b",'1-2～5 (区分別プラン)'!A13),#REF!)</f>
        <v>#REF!</v>
      </c>
      <c r="BU13" s="52" t="e">
        <f t="shared" si="24"/>
        <v>#REF!</v>
      </c>
      <c r="BV13" s="52" t="e">
        <f>SUMIF(#REF!,CONCATENATE("b",'1-2～5 (区分別プラン)'!A13),#REF!)</f>
        <v>#REF!</v>
      </c>
      <c r="BW13" s="71" t="e">
        <f>SUMIF(#REF!,CONCATENATE("b",'1-2～5 (区分別プラン)'!A13),#REF!)</f>
        <v>#REF!</v>
      </c>
      <c r="CA13" s="68">
        <v>15</v>
      </c>
      <c r="CB13" s="55" t="s">
        <v>214</v>
      </c>
      <c r="CC13" s="84"/>
      <c r="CD13" s="51" t="e">
        <f>COUNTIF(#REF!,CONCATENATE("a",'1-2～5 (区分別プラン)'!A13))</f>
        <v>#REF!</v>
      </c>
      <c r="CE13" s="51" t="e">
        <f>SUMIF(#REF!,CONCATENATE("a",'1-2～5 (区分別プラン)'!A13),#REF!)</f>
        <v>#REF!</v>
      </c>
      <c r="CF13" s="51" t="e">
        <f t="shared" si="25"/>
        <v>#REF!</v>
      </c>
      <c r="CG13" s="51" t="e">
        <f>SUMIF(#REF!,CONCATENATE("a",'1-2～5 (区分別プラン)'!A13),#REF!)+SUMIF(#REF!,CONCATENATE("a",'1-2～5 (区分別プラン)'!A13),#REF!)</f>
        <v>#REF!</v>
      </c>
      <c r="CH13" s="51" t="e">
        <f>SUMIF(#REF!,CONCATENATE("a",'1-2～5 (区分別プラン)'!A13),#REF!)</f>
        <v>#REF!</v>
      </c>
      <c r="CI13" s="51" t="e">
        <f>SUMIF(#REF!,CONCATENATE("a",'1-2～5 (区分別プラン)'!A13),#REF!)</f>
        <v>#REF!</v>
      </c>
      <c r="CJ13" s="51" t="e">
        <f>SUMIF(#REF!,CONCATENATE("a",'1-2～5 (区分別プラン)'!A13),#REF!)</f>
        <v>#REF!</v>
      </c>
      <c r="CK13" s="51" t="e">
        <f>SUMIF(#REF!,CONCATENATE("a",'1-2～5 (区分別プラン)'!A13),#REF!)</f>
        <v>#REF!</v>
      </c>
      <c r="CL13" s="51" t="e">
        <f>SUMIF(#REF!,CONCATENATE("a",'1-2～5 (区分別プラン)'!A13),#REF!)</f>
        <v>#REF!</v>
      </c>
      <c r="CM13" s="51" t="e">
        <f t="shared" si="26"/>
        <v>#REF!</v>
      </c>
      <c r="CN13" s="51" t="e">
        <f>SUMIF(#REF!,CONCATENATE("a",'1-2～5 (区分別プラン)'!A13),#REF!)</f>
        <v>#REF!</v>
      </c>
      <c r="CO13" s="67" t="e">
        <f>SUMIF(#REF!,CONCATENATE("a",'1-2～5 (区分別プラン)'!A13),#REF!)</f>
        <v>#REF!</v>
      </c>
    </row>
    <row r="14" spans="1:93" s="92" customFormat="1" ht="24.75" customHeight="1">
      <c r="A14" s="68">
        <v>16</v>
      </c>
      <c r="B14" s="51" t="e">
        <f>COUNTIF(#REF!,CONCATENATE("d",'1-2～5 (区分別プラン)'!A14))</f>
        <v>#REF!</v>
      </c>
      <c r="C14" s="51" t="e">
        <f>SUMIF(#REF!,CONCATENATE("d",'1-2～5 (区分別プラン)'!A14),#REF!)+SUMIF(#REF!,CONCATENATE("d",'1-2～5 (区分別プラン)'!A14),#REF!)</f>
        <v>#REF!</v>
      </c>
      <c r="D14" s="51" t="e">
        <f t="shared" si="16"/>
        <v>#REF!</v>
      </c>
      <c r="E14" s="51" t="e">
        <f>SUMIF(#REF!,CONCATENATE("d",'1-2～5 (区分別プラン)'!A14),#REF!)+SUMIF(#REF!,CONCATENATE("d",'1-2～5 (区分別プラン)'!A14),#REF!)</f>
        <v>#REF!</v>
      </c>
      <c r="F14" s="51" t="e">
        <f t="shared" si="0"/>
        <v>#REF!</v>
      </c>
      <c r="G14" s="51" t="e">
        <f>SUMIF(#REF!,CONCATENATE("d",'1-2～5 (区分別プラン)'!A14),#REF!)</f>
        <v>#REF!</v>
      </c>
      <c r="H14" s="51" t="e">
        <f>SUMIF(#REF!,CONCATENATE("d",'1-2～5 (区分別プラン)'!A14),#REF!)</f>
        <v>#REF!</v>
      </c>
      <c r="I14" s="51" t="e">
        <f>SUMIF(#REF!,CONCATENATE("d",'1-2～5 (区分別プラン)'!A14),#REF!)</f>
        <v>#REF!</v>
      </c>
      <c r="J14" s="51" t="e">
        <f>SUMIF(#REF!,CONCATENATE("d",'1-2～5 (区分別プラン)'!A14),#REF!)</f>
        <v>#REF!</v>
      </c>
      <c r="K14" s="51" t="e">
        <f>SUMIF(#REF!,CONCATENATE("d",'1-2～5 (区分別プラン)'!A14),#REF!)</f>
        <v>#REF!</v>
      </c>
      <c r="L14" s="51" t="e">
        <f>SUMIF(#REF!,CONCATENATE("d",'1-2～5 (区分別プラン)'!A14),#REF!)</f>
        <v>#REF!</v>
      </c>
      <c r="M14" s="51" t="e">
        <f t="shared" si="17"/>
        <v>#REF!</v>
      </c>
      <c r="N14" s="51" t="e">
        <f>SUMIF(#REF!,CONCATENATE("d",'1-2～5 (区分別プラン)'!A14),#REF!)</f>
        <v>#REF!</v>
      </c>
      <c r="O14" s="51" t="e">
        <f>SUMIF(#REF!,CONCATENATE("d",'1-2～5 (区分別プラン)'!A14),#REF!)</f>
        <v>#REF!</v>
      </c>
      <c r="P14" s="51" t="e">
        <f t="shared" si="18"/>
        <v>#REF!</v>
      </c>
      <c r="Q14" s="51" t="e">
        <f>SUMIF(#REF!,CONCATENATE("d",'1-2～5 (区分別プラン)'!A14),#REF!)</f>
        <v>#REF!</v>
      </c>
      <c r="R14" s="51" t="e">
        <f>SUMIF(#REF!,CONCATENATE("d",'1-2～5 (区分別プラン)'!A14),#REF!)</f>
        <v>#REF!</v>
      </c>
      <c r="S14" s="51" t="e">
        <f t="shared" si="19"/>
        <v>#REF!</v>
      </c>
      <c r="T14" s="51" t="e">
        <f>SUMIF(#REF!,CONCATENATE("d",'1-2～5 (区分別プラン)'!A14),#REF!)</f>
        <v>#REF!</v>
      </c>
      <c r="U14" s="51" t="e">
        <f>SUMIF(#REF!,CONCATENATE("d",'1-2～5 (区分別プラン)'!A14),#REF!)</f>
        <v>#REF!</v>
      </c>
      <c r="V14" s="52" t="e">
        <f>SUMIF(#REF!,CONCATENATE("d",'1-2～5 (区分別プラン)'!A14),#REF!)</f>
        <v>#REF!</v>
      </c>
      <c r="W14" s="71" t="e">
        <f>SUMIF(#REF!,CONCATENATE("d",'1-2～5 (区分別プラン)'!A14),#REF!)</f>
        <v>#REF!</v>
      </c>
      <c r="X14" s="68">
        <v>16</v>
      </c>
      <c r="Y14" s="55" t="s">
        <v>38</v>
      </c>
      <c r="Z14" s="84"/>
      <c r="AA14" s="65" t="e">
        <f t="shared" si="20"/>
        <v>#REF!</v>
      </c>
      <c r="AB14" s="65" t="e">
        <f t="shared" si="2"/>
        <v>#REF!</v>
      </c>
      <c r="AC14" s="65" t="e">
        <f t="shared" si="3"/>
        <v>#REF!</v>
      </c>
      <c r="AD14" s="65" t="e">
        <f t="shared" si="4"/>
        <v>#REF!</v>
      </c>
      <c r="AE14" s="65" t="e">
        <f t="shared" si="5"/>
        <v>#REF!</v>
      </c>
      <c r="AF14" s="65" t="e">
        <f t="shared" si="6"/>
        <v>#REF!</v>
      </c>
      <c r="AG14" s="65" t="e">
        <f t="shared" si="7"/>
        <v>#REF!</v>
      </c>
      <c r="AH14" s="65" t="e">
        <f t="shared" si="8"/>
        <v>#REF!</v>
      </c>
      <c r="AI14" s="65" t="e">
        <f t="shared" si="9"/>
        <v>#REF!</v>
      </c>
      <c r="AJ14" s="65" t="e">
        <f t="shared" si="10"/>
        <v>#REF!</v>
      </c>
      <c r="AK14" s="65" t="e">
        <f t="shared" si="11"/>
        <v>#REF!</v>
      </c>
      <c r="AL14" s="65" t="e">
        <f t="shared" si="12"/>
        <v>#REF!</v>
      </c>
      <c r="AM14" s="65"/>
      <c r="AN14" s="65"/>
      <c r="AO14" s="65"/>
      <c r="AP14" s="68">
        <v>16</v>
      </c>
      <c r="AQ14" s="55" t="s">
        <v>38</v>
      </c>
      <c r="AR14" s="84"/>
      <c r="AS14" s="52" t="e">
        <f>COUNTIF(#REF!,CONCATENATE("c",'1-2～5 (区分別プラン)'!A14))</f>
        <v>#REF!</v>
      </c>
      <c r="AT14" s="52" t="e">
        <f>SUMIF(#REF!,CONCATENATE("c",'1-2～5 (区分別プラン)'!A14),#REF!)</f>
        <v>#REF!</v>
      </c>
      <c r="AU14" s="52" t="e">
        <f t="shared" si="21"/>
        <v>#REF!</v>
      </c>
      <c r="AV14" s="52" t="e">
        <f>SUMIF(#REF!,CONCATENATE("c",'1-2～5 (区分別プラン)'!A15),#REF!)+SUMIF(#REF!,CONCATENATE("c",'1-2～5 (区分別プラン)'!A15),#REF!)</f>
        <v>#REF!</v>
      </c>
      <c r="AW14" s="52" t="e">
        <f>SUMIF(#REF!,CONCATENATE("c",'1-2～5 (区分別プラン)'!A14),#REF!)</f>
        <v>#REF!</v>
      </c>
      <c r="AX14" s="52" t="e">
        <f>SUMIF(#REF!,CONCATENATE("c",'1-2～5 (区分別プラン)'!A14),#REF!)</f>
        <v>#REF!</v>
      </c>
      <c r="AY14" s="52" t="e">
        <f>SUMIF(#REF!,CONCATENATE("c",'1-2～5 (区分別プラン)'!A14),#REF!)</f>
        <v>#REF!</v>
      </c>
      <c r="AZ14" s="52" t="e">
        <f>SUMIF(#REF!,CONCATENATE("c",'1-2～5 (区分別プラン)'!A14),#REF!)</f>
        <v>#REF!</v>
      </c>
      <c r="BA14" s="52" t="e">
        <f>SUMIF(#REF!,CONCATENATE("c",'1-2～5 (区分別プラン)'!A14),#REF!)</f>
        <v>#REF!</v>
      </c>
      <c r="BB14" s="52" t="e">
        <f t="shared" si="22"/>
        <v>#REF!</v>
      </c>
      <c r="BC14" s="52" t="e">
        <f>SUMIF(#REF!,CONCATENATE("c",'1-2～5 (区分別プラン)'!A14),#REF!)</f>
        <v>#REF!</v>
      </c>
      <c r="BD14" s="71" t="e">
        <f>SUMIF(#REF!,CONCATENATE("c",'1-2～5 (区分別プラン)'!A14),#REF!)</f>
        <v>#REF!</v>
      </c>
      <c r="BI14" s="68">
        <v>16</v>
      </c>
      <c r="BJ14" s="55" t="s">
        <v>38</v>
      </c>
      <c r="BK14" s="84"/>
      <c r="BL14" s="52" t="e">
        <f>COUNTIF(#REF!,CONCATENATE("b",'1-2～5 (区分別プラン)'!A14))</f>
        <v>#REF!</v>
      </c>
      <c r="BM14" s="52" t="e">
        <f>SUMIF(#REF!,CONCATENATE("b",'1-2～5 (区分別プラン)'!A14),#REF!)</f>
        <v>#REF!</v>
      </c>
      <c r="BN14" s="52" t="e">
        <f t="shared" si="23"/>
        <v>#REF!</v>
      </c>
      <c r="BO14" s="52" t="e">
        <f>SUMIF(#REF!,CONCATENATE("b",'1-2～5 (区分別プラン)'!A14),#REF!)+SUMIF(#REF!,CONCATENATE("b",'1-2～5 (区分別プラン)'!A14),#REF!)</f>
        <v>#REF!</v>
      </c>
      <c r="BP14" s="52" t="e">
        <f>SUMIF(#REF!,CONCATENATE("b",'1-2～5 (区分別プラン)'!A14),#REF!)</f>
        <v>#REF!</v>
      </c>
      <c r="BQ14" s="52" t="e">
        <f>SUMIF(#REF!,CONCATENATE("b",'1-2～5 (区分別プラン)'!A14),#REF!)</f>
        <v>#REF!</v>
      </c>
      <c r="BR14" s="52" t="e">
        <f>SUMIF(#REF!,CONCATENATE("b",'1-2～5 (区分別プラン)'!A14),#REF!)</f>
        <v>#REF!</v>
      </c>
      <c r="BS14" s="52" t="e">
        <f>SUMIF(#REF!,CONCATENATE("b",'1-2～5 (区分別プラン)'!A14),#REF!)</f>
        <v>#REF!</v>
      </c>
      <c r="BT14" s="52" t="e">
        <f>SUMIF(#REF!,CONCATENATE("b",'1-2～5 (区分別プラン)'!A14),#REF!)</f>
        <v>#REF!</v>
      </c>
      <c r="BU14" s="52" t="e">
        <f t="shared" si="24"/>
        <v>#REF!</v>
      </c>
      <c r="BV14" s="52" t="e">
        <f>SUMIF(#REF!,CONCATENATE("b",'1-2～5 (区分別プラン)'!A14),#REF!)</f>
        <v>#REF!</v>
      </c>
      <c r="BW14" s="71" t="e">
        <f>SUMIF(#REF!,CONCATENATE("b",'1-2～5 (区分別プラン)'!A14),#REF!)</f>
        <v>#REF!</v>
      </c>
      <c r="CA14" s="68">
        <v>16</v>
      </c>
      <c r="CB14" s="55" t="s">
        <v>38</v>
      </c>
      <c r="CC14" s="84"/>
      <c r="CD14" s="51" t="e">
        <f>COUNTIF(#REF!,CONCATENATE("a",'1-2～5 (区分別プラン)'!A14))</f>
        <v>#REF!</v>
      </c>
      <c r="CE14" s="51" t="e">
        <f>SUMIF(#REF!,CONCATENATE("a",'1-2～5 (区分別プラン)'!A14),#REF!)</f>
        <v>#REF!</v>
      </c>
      <c r="CF14" s="51" t="e">
        <f t="shared" si="25"/>
        <v>#REF!</v>
      </c>
      <c r="CG14" s="51" t="e">
        <f>SUMIF(#REF!,CONCATENATE("a",'1-2～5 (区分別プラン)'!A14),#REF!)+SUMIF(#REF!,CONCATENATE("a",'1-2～5 (区分別プラン)'!A14),#REF!)</f>
        <v>#REF!</v>
      </c>
      <c r="CH14" s="51" t="e">
        <f>SUMIF(#REF!,CONCATENATE("a",'1-2～5 (区分別プラン)'!A14),#REF!)</f>
        <v>#REF!</v>
      </c>
      <c r="CI14" s="51" t="e">
        <f>SUMIF(#REF!,CONCATENATE("a",'1-2～5 (区分別プラン)'!A14),#REF!)</f>
        <v>#REF!</v>
      </c>
      <c r="CJ14" s="51" t="e">
        <f>SUMIF(#REF!,CONCATENATE("a",'1-2～5 (区分別プラン)'!A14),#REF!)</f>
        <v>#REF!</v>
      </c>
      <c r="CK14" s="51" t="e">
        <f>SUMIF(#REF!,CONCATENATE("a",'1-2～5 (区分別プラン)'!A14),#REF!)</f>
        <v>#REF!</v>
      </c>
      <c r="CL14" s="51" t="e">
        <f>SUMIF(#REF!,CONCATENATE("a",'1-2～5 (区分別プラン)'!A14),#REF!)</f>
        <v>#REF!</v>
      </c>
      <c r="CM14" s="51" t="e">
        <f t="shared" si="26"/>
        <v>#REF!</v>
      </c>
      <c r="CN14" s="51" t="e">
        <f>SUMIF(#REF!,CONCATENATE("a",'1-2～5 (区分別プラン)'!A14),#REF!)</f>
        <v>#REF!</v>
      </c>
      <c r="CO14" s="67" t="e">
        <f>SUMIF(#REF!,CONCATENATE("a",'1-2～5 (区分別プラン)'!A14),#REF!)</f>
        <v>#REF!</v>
      </c>
    </row>
    <row r="15" spans="1:93" s="92" customFormat="1" ht="24.75" customHeight="1">
      <c r="A15" s="68">
        <v>17</v>
      </c>
      <c r="B15" s="51" t="e">
        <f>COUNTIF(#REF!,CONCATENATE("d",'1-2～5 (区分別プラン)'!A15))</f>
        <v>#REF!</v>
      </c>
      <c r="C15" s="51" t="e">
        <f>SUMIF(#REF!,CONCATENATE("d",'1-2～5 (区分別プラン)'!A15),#REF!)+SUMIF(#REF!,CONCATENATE("d",'1-2～5 (区分別プラン)'!A15),#REF!)</f>
        <v>#REF!</v>
      </c>
      <c r="D15" s="51" t="e">
        <f t="shared" si="16"/>
        <v>#REF!</v>
      </c>
      <c r="E15" s="51" t="e">
        <f>SUMIF(#REF!,CONCATENATE("d",'1-2～5 (区分別プラン)'!A15),#REF!)+SUMIF(#REF!,CONCATENATE("d",'1-2～5 (区分別プラン)'!A15),#REF!)</f>
        <v>#REF!</v>
      </c>
      <c r="F15" s="51" t="e">
        <f t="shared" si="0"/>
        <v>#REF!</v>
      </c>
      <c r="G15" s="51" t="e">
        <f>SUMIF(#REF!,CONCATENATE("d",'1-2～5 (区分別プラン)'!A15),#REF!)</f>
        <v>#REF!</v>
      </c>
      <c r="H15" s="51" t="e">
        <f>SUMIF(#REF!,CONCATENATE("d",'1-2～5 (区分別プラン)'!A15),#REF!)</f>
        <v>#REF!</v>
      </c>
      <c r="I15" s="51" t="e">
        <f>SUMIF(#REF!,CONCATENATE("d",'1-2～5 (区分別プラン)'!A15),#REF!)</f>
        <v>#REF!</v>
      </c>
      <c r="J15" s="51" t="e">
        <f>SUMIF(#REF!,CONCATENATE("d",'1-2～5 (区分別プラン)'!A15),#REF!)</f>
        <v>#REF!</v>
      </c>
      <c r="K15" s="51" t="e">
        <f>SUMIF(#REF!,CONCATENATE("d",'1-2～5 (区分別プラン)'!A15),#REF!)</f>
        <v>#REF!</v>
      </c>
      <c r="L15" s="51" t="e">
        <f>SUMIF(#REF!,CONCATENATE("d",'1-2～5 (区分別プラン)'!A15),#REF!)</f>
        <v>#REF!</v>
      </c>
      <c r="M15" s="51" t="e">
        <f t="shared" si="17"/>
        <v>#REF!</v>
      </c>
      <c r="N15" s="51" t="e">
        <f>SUMIF(#REF!,CONCATENATE("d",'1-2～5 (区分別プラン)'!A15),#REF!)</f>
        <v>#REF!</v>
      </c>
      <c r="O15" s="51" t="e">
        <f>SUMIF(#REF!,CONCATENATE("d",'1-2～5 (区分別プラン)'!A15),#REF!)</f>
        <v>#REF!</v>
      </c>
      <c r="P15" s="51" t="e">
        <f t="shared" si="18"/>
        <v>#REF!</v>
      </c>
      <c r="Q15" s="51" t="e">
        <f>SUMIF(#REF!,CONCATENATE("d",'1-2～5 (区分別プラン)'!A15),#REF!)</f>
        <v>#REF!</v>
      </c>
      <c r="R15" s="51" t="e">
        <f>SUMIF(#REF!,CONCATENATE("d",'1-2～5 (区分別プラン)'!A15),#REF!)</f>
        <v>#REF!</v>
      </c>
      <c r="S15" s="51" t="e">
        <f t="shared" si="19"/>
        <v>#REF!</v>
      </c>
      <c r="T15" s="51" t="e">
        <f>SUMIF(#REF!,CONCATENATE("d",'1-2～5 (区分別プラン)'!A15),#REF!)</f>
        <v>#REF!</v>
      </c>
      <c r="U15" s="51" t="e">
        <f>SUMIF(#REF!,CONCATENATE("d",'1-2～5 (区分別プラン)'!A15),#REF!)</f>
        <v>#REF!</v>
      </c>
      <c r="V15" s="52" t="e">
        <f>SUMIF(#REF!,CONCATENATE("d",'1-2～5 (区分別プラン)'!A15),#REF!)</f>
        <v>#REF!</v>
      </c>
      <c r="W15" s="71" t="e">
        <f>SUMIF(#REF!,CONCATENATE("d",'1-2～5 (区分別プラン)'!A15),#REF!)</f>
        <v>#REF!</v>
      </c>
      <c r="X15" s="68">
        <v>17</v>
      </c>
      <c r="Y15" s="55" t="s">
        <v>213</v>
      </c>
      <c r="Z15" s="84"/>
      <c r="AA15" s="65" t="e">
        <f t="shared" si="20"/>
        <v>#REF!</v>
      </c>
      <c r="AB15" s="65" t="e">
        <f t="shared" si="2"/>
        <v>#REF!</v>
      </c>
      <c r="AC15" s="65" t="e">
        <f t="shared" si="3"/>
        <v>#REF!</v>
      </c>
      <c r="AD15" s="65" t="e">
        <f t="shared" si="4"/>
        <v>#REF!</v>
      </c>
      <c r="AE15" s="65" t="e">
        <f t="shared" si="5"/>
        <v>#REF!</v>
      </c>
      <c r="AF15" s="65" t="e">
        <f t="shared" si="6"/>
        <v>#REF!</v>
      </c>
      <c r="AG15" s="65" t="e">
        <f t="shared" si="7"/>
        <v>#REF!</v>
      </c>
      <c r="AH15" s="65" t="e">
        <f t="shared" si="8"/>
        <v>#REF!</v>
      </c>
      <c r="AI15" s="65" t="e">
        <f t="shared" si="9"/>
        <v>#REF!</v>
      </c>
      <c r="AJ15" s="65" t="e">
        <f t="shared" si="10"/>
        <v>#REF!</v>
      </c>
      <c r="AK15" s="65" t="e">
        <f t="shared" si="11"/>
        <v>#REF!</v>
      </c>
      <c r="AL15" s="65" t="e">
        <f t="shared" si="12"/>
        <v>#REF!</v>
      </c>
      <c r="AM15" s="65"/>
      <c r="AN15" s="65"/>
      <c r="AO15" s="65"/>
      <c r="AP15" s="68">
        <v>17</v>
      </c>
      <c r="AQ15" s="55" t="s">
        <v>213</v>
      </c>
      <c r="AR15" s="84"/>
      <c r="AS15" s="52" t="e">
        <f>COUNTIF(#REF!,CONCATENATE("c",'1-2～5 (区分別プラン)'!A15))</f>
        <v>#REF!</v>
      </c>
      <c r="AT15" s="52" t="e">
        <f>SUMIF(#REF!,CONCATENATE("c",'1-2～5 (区分別プラン)'!A15),#REF!)</f>
        <v>#REF!</v>
      </c>
      <c r="AU15" s="52" t="e">
        <f t="shared" si="21"/>
        <v>#REF!</v>
      </c>
      <c r="AV15" s="52" t="e">
        <f>SUMIF(#REF!,CONCATENATE("c",'1-2～5 (区分別プラン)'!A16),#REF!)+SUMIF(#REF!,CONCATENATE("c",'1-2～5 (区分別プラン)'!A16),#REF!)</f>
        <v>#REF!</v>
      </c>
      <c r="AW15" s="52" t="e">
        <f>SUMIF(#REF!,CONCATENATE("c",'1-2～5 (区分別プラン)'!A15),#REF!)</f>
        <v>#REF!</v>
      </c>
      <c r="AX15" s="52" t="e">
        <f>SUMIF(#REF!,CONCATENATE("c",'1-2～5 (区分別プラン)'!A15),#REF!)</f>
        <v>#REF!</v>
      </c>
      <c r="AY15" s="52" t="e">
        <f>SUMIF(#REF!,CONCATENATE("c",'1-2～5 (区分別プラン)'!A15),#REF!)</f>
        <v>#REF!</v>
      </c>
      <c r="AZ15" s="52" t="e">
        <f>SUMIF(#REF!,CONCATENATE("c",'1-2～5 (区分別プラン)'!A15),#REF!)</f>
        <v>#REF!</v>
      </c>
      <c r="BA15" s="52" t="e">
        <f>SUMIF(#REF!,CONCATENATE("c",'1-2～5 (区分別プラン)'!A15),#REF!)</f>
        <v>#REF!</v>
      </c>
      <c r="BB15" s="52" t="e">
        <f t="shared" si="22"/>
        <v>#REF!</v>
      </c>
      <c r="BC15" s="52" t="e">
        <f>SUMIF(#REF!,CONCATENATE("c",'1-2～5 (区分別プラン)'!A15),#REF!)</f>
        <v>#REF!</v>
      </c>
      <c r="BD15" s="71" t="e">
        <f>SUMIF(#REF!,CONCATENATE("c",'1-2～5 (区分別プラン)'!A15),#REF!)</f>
        <v>#REF!</v>
      </c>
      <c r="BI15" s="68">
        <v>17</v>
      </c>
      <c r="BJ15" s="55" t="s">
        <v>213</v>
      </c>
      <c r="BK15" s="84"/>
      <c r="BL15" s="52" t="e">
        <f>COUNTIF(#REF!,CONCATENATE("b",'1-2～5 (区分別プラン)'!A15))</f>
        <v>#REF!</v>
      </c>
      <c r="BM15" s="52" t="e">
        <f>SUMIF(#REF!,CONCATENATE("b",'1-2～5 (区分別プラン)'!A15),#REF!)</f>
        <v>#REF!</v>
      </c>
      <c r="BN15" s="52" t="e">
        <f t="shared" si="23"/>
        <v>#REF!</v>
      </c>
      <c r="BO15" s="52" t="e">
        <f>SUMIF(#REF!,CONCATENATE("b",'1-2～5 (区分別プラン)'!A15),#REF!)+SUMIF(#REF!,CONCATENATE("b",'1-2～5 (区分別プラン)'!A15),#REF!)</f>
        <v>#REF!</v>
      </c>
      <c r="BP15" s="52" t="e">
        <f>SUMIF(#REF!,CONCATENATE("b",'1-2～5 (区分別プラン)'!A15),#REF!)</f>
        <v>#REF!</v>
      </c>
      <c r="BQ15" s="52" t="e">
        <f>SUMIF(#REF!,CONCATENATE("b",'1-2～5 (区分別プラン)'!A15),#REF!)</f>
        <v>#REF!</v>
      </c>
      <c r="BR15" s="52" t="e">
        <f>SUMIF(#REF!,CONCATENATE("b",'1-2～5 (区分別プラン)'!A15),#REF!)</f>
        <v>#REF!</v>
      </c>
      <c r="BS15" s="52" t="e">
        <f>SUMIF(#REF!,CONCATENATE("b",'1-2～5 (区分別プラン)'!A15),#REF!)</f>
        <v>#REF!</v>
      </c>
      <c r="BT15" s="52" t="e">
        <f>SUMIF(#REF!,CONCATENATE("b",'1-2～5 (区分別プラン)'!A15),#REF!)</f>
        <v>#REF!</v>
      </c>
      <c r="BU15" s="52" t="e">
        <f t="shared" si="24"/>
        <v>#REF!</v>
      </c>
      <c r="BV15" s="52" t="e">
        <f>SUMIF(#REF!,CONCATENATE("b",'1-2～5 (区分別プラン)'!A15),#REF!)</f>
        <v>#REF!</v>
      </c>
      <c r="BW15" s="71" t="e">
        <f>SUMIF(#REF!,CONCATENATE("b",'1-2～5 (区分別プラン)'!A15),#REF!)</f>
        <v>#REF!</v>
      </c>
      <c r="CA15" s="68">
        <v>17</v>
      </c>
      <c r="CB15" s="55" t="s">
        <v>213</v>
      </c>
      <c r="CC15" s="84"/>
      <c r="CD15" s="51" t="e">
        <f>COUNTIF(#REF!,CONCATENATE("a",'1-2～5 (区分別プラン)'!A15))</f>
        <v>#REF!</v>
      </c>
      <c r="CE15" s="51" t="e">
        <f>SUMIF(#REF!,CONCATENATE("a",'1-2～5 (区分別プラン)'!A15),#REF!)</f>
        <v>#REF!</v>
      </c>
      <c r="CF15" s="51" t="e">
        <f t="shared" si="25"/>
        <v>#REF!</v>
      </c>
      <c r="CG15" s="51" t="e">
        <f>SUMIF(#REF!,CONCATENATE("a",'1-2～5 (区分別プラン)'!A15),#REF!)+SUMIF(#REF!,CONCATENATE("a",'1-2～5 (区分別プラン)'!A15),#REF!)</f>
        <v>#REF!</v>
      </c>
      <c r="CH15" s="51" t="e">
        <f>SUMIF(#REF!,CONCATENATE("a",'1-2～5 (区分別プラン)'!A15),#REF!)</f>
        <v>#REF!</v>
      </c>
      <c r="CI15" s="51" t="e">
        <f>SUMIF(#REF!,CONCATENATE("a",'1-2～5 (区分別プラン)'!A15),#REF!)</f>
        <v>#REF!</v>
      </c>
      <c r="CJ15" s="51" t="e">
        <f>SUMIF(#REF!,CONCATENATE("a",'1-2～5 (区分別プラン)'!A15),#REF!)</f>
        <v>#REF!</v>
      </c>
      <c r="CK15" s="51" t="e">
        <f>SUMIF(#REF!,CONCATENATE("a",'1-2～5 (区分別プラン)'!A15),#REF!)</f>
        <v>#REF!</v>
      </c>
      <c r="CL15" s="51" t="e">
        <f>SUMIF(#REF!,CONCATENATE("a",'1-2～5 (区分別プラン)'!A15),#REF!)</f>
        <v>#REF!</v>
      </c>
      <c r="CM15" s="51" t="e">
        <f t="shared" si="26"/>
        <v>#REF!</v>
      </c>
      <c r="CN15" s="51" t="e">
        <f>SUMIF(#REF!,CONCATENATE("a",'1-2～5 (区分別プラン)'!A15),#REF!)</f>
        <v>#REF!</v>
      </c>
      <c r="CO15" s="67" t="e">
        <f>SUMIF(#REF!,CONCATENATE("a",'1-2～5 (区分別プラン)'!A15),#REF!)</f>
        <v>#REF!</v>
      </c>
    </row>
    <row r="16" spans="1:93" s="92" customFormat="1" ht="24.75" customHeight="1">
      <c r="A16" s="68">
        <v>18</v>
      </c>
      <c r="B16" s="51" t="e">
        <f>COUNTIF(#REF!,CONCATENATE("d",'1-2～5 (区分別プラン)'!A16))</f>
        <v>#REF!</v>
      </c>
      <c r="C16" s="51" t="e">
        <f>SUMIF(#REF!,CONCATENATE("d",'1-2～5 (区分別プラン)'!A16),#REF!)+SUMIF(#REF!,CONCATENATE("d",'1-2～5 (区分別プラン)'!A16),#REF!)</f>
        <v>#REF!</v>
      </c>
      <c r="D16" s="51" t="e">
        <f t="shared" si="16"/>
        <v>#REF!</v>
      </c>
      <c r="E16" s="51" t="e">
        <f>SUMIF(#REF!,CONCATENATE("d",'1-2～5 (区分別プラン)'!A16),#REF!)+SUMIF(#REF!,CONCATENATE("d",'1-2～5 (区分別プラン)'!A16),#REF!)</f>
        <v>#REF!</v>
      </c>
      <c r="F16" s="51" t="e">
        <f t="shared" si="0"/>
        <v>#REF!</v>
      </c>
      <c r="G16" s="51" t="e">
        <f>SUMIF(#REF!,CONCATENATE("d",'1-2～5 (区分別プラン)'!A16),#REF!)</f>
        <v>#REF!</v>
      </c>
      <c r="H16" s="51" t="e">
        <f>SUMIF(#REF!,CONCATENATE("d",'1-2～5 (区分別プラン)'!A16),#REF!)</f>
        <v>#REF!</v>
      </c>
      <c r="I16" s="51" t="e">
        <f>SUMIF(#REF!,CONCATENATE("d",'1-2～5 (区分別プラン)'!A16),#REF!)</f>
        <v>#REF!</v>
      </c>
      <c r="J16" s="51" t="e">
        <f>SUMIF(#REF!,CONCATENATE("d",'1-2～5 (区分別プラン)'!A16),#REF!)</f>
        <v>#REF!</v>
      </c>
      <c r="K16" s="51" t="e">
        <f>SUMIF(#REF!,CONCATENATE("d",'1-2～5 (区分別プラン)'!A16),#REF!)</f>
        <v>#REF!</v>
      </c>
      <c r="L16" s="51" t="e">
        <f>SUMIF(#REF!,CONCATENATE("d",'1-2～5 (区分別プラン)'!A16),#REF!)</f>
        <v>#REF!</v>
      </c>
      <c r="M16" s="51" t="e">
        <f t="shared" si="17"/>
        <v>#REF!</v>
      </c>
      <c r="N16" s="51" t="e">
        <f>SUMIF(#REF!,CONCATENATE("d",'1-2～5 (区分別プラン)'!A16),#REF!)</f>
        <v>#REF!</v>
      </c>
      <c r="O16" s="51" t="e">
        <f>SUMIF(#REF!,CONCATENATE("d",'1-2～5 (区分別プラン)'!A16),#REF!)</f>
        <v>#REF!</v>
      </c>
      <c r="P16" s="51" t="e">
        <f t="shared" si="18"/>
        <v>#REF!</v>
      </c>
      <c r="Q16" s="51" t="e">
        <f>SUMIF(#REF!,CONCATENATE("d",'1-2～5 (区分別プラン)'!A16),#REF!)</f>
        <v>#REF!</v>
      </c>
      <c r="R16" s="51" t="e">
        <f>SUMIF(#REF!,CONCATENATE("d",'1-2～5 (区分別プラン)'!A16),#REF!)</f>
        <v>#REF!</v>
      </c>
      <c r="S16" s="51" t="e">
        <f t="shared" si="19"/>
        <v>#REF!</v>
      </c>
      <c r="T16" s="51" t="e">
        <f>SUMIF(#REF!,CONCATENATE("d",'1-2～5 (区分別プラン)'!A16),#REF!)</f>
        <v>#REF!</v>
      </c>
      <c r="U16" s="51" t="e">
        <f>SUMIF(#REF!,CONCATENATE("d",'1-2～5 (区分別プラン)'!A16),#REF!)</f>
        <v>#REF!</v>
      </c>
      <c r="V16" s="52" t="e">
        <f>SUMIF(#REF!,CONCATENATE("d",'1-2～5 (区分別プラン)'!A16),#REF!)</f>
        <v>#REF!</v>
      </c>
      <c r="W16" s="71" t="e">
        <f>SUMIF(#REF!,CONCATENATE("d",'1-2～5 (区分別プラン)'!A16),#REF!)</f>
        <v>#REF!</v>
      </c>
      <c r="X16" s="68">
        <v>18</v>
      </c>
      <c r="Y16" s="55" t="s">
        <v>212</v>
      </c>
      <c r="Z16" s="84"/>
      <c r="AA16" s="65" t="e">
        <f t="shared" si="20"/>
        <v>#REF!</v>
      </c>
      <c r="AB16" s="65" t="e">
        <f t="shared" si="2"/>
        <v>#REF!</v>
      </c>
      <c r="AC16" s="65" t="e">
        <f t="shared" si="3"/>
        <v>#REF!</v>
      </c>
      <c r="AD16" s="65" t="e">
        <f t="shared" si="4"/>
        <v>#REF!</v>
      </c>
      <c r="AE16" s="65" t="e">
        <f t="shared" si="5"/>
        <v>#REF!</v>
      </c>
      <c r="AF16" s="65" t="e">
        <f t="shared" si="6"/>
        <v>#REF!</v>
      </c>
      <c r="AG16" s="65" t="e">
        <f t="shared" si="7"/>
        <v>#REF!</v>
      </c>
      <c r="AH16" s="65" t="e">
        <f t="shared" si="8"/>
        <v>#REF!</v>
      </c>
      <c r="AI16" s="65" t="e">
        <f t="shared" si="9"/>
        <v>#REF!</v>
      </c>
      <c r="AJ16" s="65" t="e">
        <f t="shared" si="10"/>
        <v>#REF!</v>
      </c>
      <c r="AK16" s="65" t="e">
        <f t="shared" si="11"/>
        <v>#REF!</v>
      </c>
      <c r="AL16" s="65" t="e">
        <f t="shared" si="12"/>
        <v>#REF!</v>
      </c>
      <c r="AM16" s="65"/>
      <c r="AN16" s="65"/>
      <c r="AO16" s="65"/>
      <c r="AP16" s="68">
        <v>18</v>
      </c>
      <c r="AQ16" s="55" t="s">
        <v>212</v>
      </c>
      <c r="AR16" s="84"/>
      <c r="AS16" s="52" t="e">
        <f>COUNTIF(#REF!,CONCATENATE("c",'1-2～5 (区分別プラン)'!A16))</f>
        <v>#REF!</v>
      </c>
      <c r="AT16" s="52" t="e">
        <f>SUMIF(#REF!,CONCATENATE("c",'1-2～5 (区分別プラン)'!A16),#REF!)</f>
        <v>#REF!</v>
      </c>
      <c r="AU16" s="52" t="e">
        <f t="shared" si="21"/>
        <v>#REF!</v>
      </c>
      <c r="AV16" s="52" t="e">
        <f>SUMIF(#REF!,CONCATENATE("c",'1-2～5 (区分別プラン)'!A17),#REF!)+SUMIF(#REF!,CONCATENATE("c",'1-2～5 (区分別プラン)'!A17),#REF!)</f>
        <v>#REF!</v>
      </c>
      <c r="AW16" s="52" t="e">
        <f>SUMIF(#REF!,CONCATENATE("c",'1-2～5 (区分別プラン)'!A16),#REF!)</f>
        <v>#REF!</v>
      </c>
      <c r="AX16" s="52" t="e">
        <f>SUMIF(#REF!,CONCATENATE("c",'1-2～5 (区分別プラン)'!A16),#REF!)</f>
        <v>#REF!</v>
      </c>
      <c r="AY16" s="52" t="e">
        <f>SUMIF(#REF!,CONCATENATE("c",'1-2～5 (区分別プラン)'!A16),#REF!)</f>
        <v>#REF!</v>
      </c>
      <c r="AZ16" s="52" t="e">
        <f>SUMIF(#REF!,CONCATENATE("c",'1-2～5 (区分別プラン)'!A16),#REF!)</f>
        <v>#REF!</v>
      </c>
      <c r="BA16" s="52" t="e">
        <f>SUMIF(#REF!,CONCATENATE("c",'1-2～5 (区分別プラン)'!A16),#REF!)</f>
        <v>#REF!</v>
      </c>
      <c r="BB16" s="52" t="e">
        <f t="shared" si="22"/>
        <v>#REF!</v>
      </c>
      <c r="BC16" s="52" t="e">
        <f>SUMIF(#REF!,CONCATENATE("c",'1-2～5 (区分別プラン)'!A16),#REF!)</f>
        <v>#REF!</v>
      </c>
      <c r="BD16" s="71" t="e">
        <f>SUMIF(#REF!,CONCATENATE("c",'1-2～5 (区分別プラン)'!A16),#REF!)</f>
        <v>#REF!</v>
      </c>
      <c r="BI16" s="68">
        <v>18</v>
      </c>
      <c r="BJ16" s="55" t="s">
        <v>212</v>
      </c>
      <c r="BK16" s="84"/>
      <c r="BL16" s="52" t="e">
        <f>COUNTIF(#REF!,CONCATENATE("b",'1-2～5 (区分別プラン)'!A16))</f>
        <v>#REF!</v>
      </c>
      <c r="BM16" s="52" t="e">
        <f>SUMIF(#REF!,CONCATENATE("b",'1-2～5 (区分別プラン)'!A16),#REF!)</f>
        <v>#REF!</v>
      </c>
      <c r="BN16" s="52" t="e">
        <f t="shared" si="23"/>
        <v>#REF!</v>
      </c>
      <c r="BO16" s="52" t="e">
        <f>SUMIF(#REF!,CONCATENATE("b",'1-2～5 (区分別プラン)'!A16),#REF!)+SUMIF(#REF!,CONCATENATE("b",'1-2～5 (区分別プラン)'!A16),#REF!)</f>
        <v>#REF!</v>
      </c>
      <c r="BP16" s="52" t="e">
        <f>SUMIF(#REF!,CONCATENATE("b",'1-2～5 (区分別プラン)'!A16),#REF!)</f>
        <v>#REF!</v>
      </c>
      <c r="BQ16" s="52" t="e">
        <f>SUMIF(#REF!,CONCATENATE("b",'1-2～5 (区分別プラン)'!A16),#REF!)</f>
        <v>#REF!</v>
      </c>
      <c r="BR16" s="52" t="e">
        <f>SUMIF(#REF!,CONCATENATE("b",'1-2～5 (区分別プラン)'!A16),#REF!)</f>
        <v>#REF!</v>
      </c>
      <c r="BS16" s="52" t="e">
        <f>SUMIF(#REF!,CONCATENATE("b",'1-2～5 (区分別プラン)'!A16),#REF!)</f>
        <v>#REF!</v>
      </c>
      <c r="BT16" s="52" t="e">
        <f>SUMIF(#REF!,CONCATENATE("b",'1-2～5 (区分別プラン)'!A16),#REF!)</f>
        <v>#REF!</v>
      </c>
      <c r="BU16" s="52" t="e">
        <f t="shared" si="24"/>
        <v>#REF!</v>
      </c>
      <c r="BV16" s="52" t="e">
        <f>SUMIF(#REF!,CONCATENATE("b",'1-2～5 (区分別プラン)'!A16),#REF!)</f>
        <v>#REF!</v>
      </c>
      <c r="BW16" s="71" t="e">
        <f>SUMIF(#REF!,CONCATENATE("b",'1-2～5 (区分別プラン)'!A16),#REF!)</f>
        <v>#REF!</v>
      </c>
      <c r="CA16" s="68">
        <v>18</v>
      </c>
      <c r="CB16" s="55" t="s">
        <v>212</v>
      </c>
      <c r="CC16" s="84"/>
      <c r="CD16" s="51" t="e">
        <f>COUNTIF(#REF!,CONCATENATE("a",'1-2～5 (区分別プラン)'!A16))</f>
        <v>#REF!</v>
      </c>
      <c r="CE16" s="51" t="e">
        <f>SUMIF(#REF!,CONCATENATE("a",'1-2～5 (区分別プラン)'!A16),#REF!)</f>
        <v>#REF!</v>
      </c>
      <c r="CF16" s="51" t="e">
        <f t="shared" si="25"/>
        <v>#REF!</v>
      </c>
      <c r="CG16" s="51" t="e">
        <f>SUMIF(#REF!,CONCATENATE("a",'1-2～5 (区分別プラン)'!A16),#REF!)+SUMIF(#REF!,CONCATENATE("a",'1-2～5 (区分別プラン)'!A16),#REF!)</f>
        <v>#REF!</v>
      </c>
      <c r="CH16" s="51" t="e">
        <f>SUMIF(#REF!,CONCATENATE("a",'1-2～5 (区分別プラン)'!A16),#REF!)</f>
        <v>#REF!</v>
      </c>
      <c r="CI16" s="51" t="e">
        <f>SUMIF(#REF!,CONCATENATE("a",'1-2～5 (区分別プラン)'!A16),#REF!)</f>
        <v>#REF!</v>
      </c>
      <c r="CJ16" s="51" t="e">
        <f>SUMIF(#REF!,CONCATENATE("a",'1-2～5 (区分別プラン)'!A16),#REF!)</f>
        <v>#REF!</v>
      </c>
      <c r="CK16" s="51" t="e">
        <f>SUMIF(#REF!,CONCATENATE("a",'1-2～5 (区分別プラン)'!A16),#REF!)</f>
        <v>#REF!</v>
      </c>
      <c r="CL16" s="51" t="e">
        <f>SUMIF(#REF!,CONCATENATE("a",'1-2～5 (区分別プラン)'!A16),#REF!)</f>
        <v>#REF!</v>
      </c>
      <c r="CM16" s="51" t="e">
        <f t="shared" si="26"/>
        <v>#REF!</v>
      </c>
      <c r="CN16" s="51" t="e">
        <f>SUMIF(#REF!,CONCATENATE("a",'1-2～5 (区分別プラン)'!A16),#REF!)</f>
        <v>#REF!</v>
      </c>
      <c r="CO16" s="67" t="e">
        <f>SUMIF(#REF!,CONCATENATE("a",'1-2～5 (区分別プラン)'!A16),#REF!)</f>
        <v>#REF!</v>
      </c>
    </row>
    <row r="17" spans="1:93" s="92" customFormat="1" ht="24.75" customHeight="1">
      <c r="A17" s="68">
        <v>19</v>
      </c>
      <c r="B17" s="51" t="e">
        <f>COUNTIF(#REF!,CONCATENATE("d",'1-2～5 (区分別プラン)'!A17))</f>
        <v>#REF!</v>
      </c>
      <c r="C17" s="51" t="e">
        <f>SUMIF(#REF!,CONCATENATE("d",'1-2～5 (区分別プラン)'!A17),#REF!)+SUMIF(#REF!,CONCATENATE("d",'1-2～5 (区分別プラン)'!A17),#REF!)</f>
        <v>#REF!</v>
      </c>
      <c r="D17" s="51" t="e">
        <f t="shared" si="16"/>
        <v>#REF!</v>
      </c>
      <c r="E17" s="51" t="e">
        <f>SUMIF(#REF!,CONCATENATE("d",'1-2～5 (区分別プラン)'!A17),#REF!)+SUMIF(#REF!,CONCATENATE("d",'1-2～5 (区分別プラン)'!A17),#REF!)</f>
        <v>#REF!</v>
      </c>
      <c r="F17" s="51" t="e">
        <f t="shared" si="0"/>
        <v>#REF!</v>
      </c>
      <c r="G17" s="51" t="e">
        <f>SUMIF(#REF!,CONCATENATE("d",'1-2～5 (区分別プラン)'!A17),#REF!)</f>
        <v>#REF!</v>
      </c>
      <c r="H17" s="51" t="e">
        <f>SUMIF(#REF!,CONCATENATE("d",'1-2～5 (区分別プラン)'!A17),#REF!)</f>
        <v>#REF!</v>
      </c>
      <c r="I17" s="51" t="e">
        <f>SUMIF(#REF!,CONCATENATE("d",'1-2～5 (区分別プラン)'!A17),#REF!)</f>
        <v>#REF!</v>
      </c>
      <c r="J17" s="51" t="e">
        <f>SUMIF(#REF!,CONCATENATE("d",'1-2～5 (区分別プラン)'!A17),#REF!)</f>
        <v>#REF!</v>
      </c>
      <c r="K17" s="51" t="e">
        <f>SUMIF(#REF!,CONCATENATE("d",'1-2～5 (区分別プラン)'!A17),#REF!)</f>
        <v>#REF!</v>
      </c>
      <c r="L17" s="51" t="e">
        <f>SUMIF(#REF!,CONCATENATE("d",'1-2～5 (区分別プラン)'!A17),#REF!)</f>
        <v>#REF!</v>
      </c>
      <c r="M17" s="51" t="e">
        <f t="shared" si="17"/>
        <v>#REF!</v>
      </c>
      <c r="N17" s="51" t="e">
        <f>SUMIF(#REF!,CONCATENATE("d",'1-2～5 (区分別プラン)'!A17),#REF!)</f>
        <v>#REF!</v>
      </c>
      <c r="O17" s="51" t="e">
        <f>SUMIF(#REF!,CONCATENATE("d",'1-2～5 (区分別プラン)'!A17),#REF!)</f>
        <v>#REF!</v>
      </c>
      <c r="P17" s="51" t="e">
        <f t="shared" si="18"/>
        <v>#REF!</v>
      </c>
      <c r="Q17" s="51" t="e">
        <f>SUMIF(#REF!,CONCATENATE("d",'1-2～5 (区分別プラン)'!A17),#REF!)</f>
        <v>#REF!</v>
      </c>
      <c r="R17" s="51" t="e">
        <f>SUMIF(#REF!,CONCATENATE("d",'1-2～5 (区分別プラン)'!A17),#REF!)</f>
        <v>#REF!</v>
      </c>
      <c r="S17" s="51" t="e">
        <f t="shared" si="19"/>
        <v>#REF!</v>
      </c>
      <c r="T17" s="51" t="e">
        <f>SUMIF(#REF!,CONCATENATE("d",'1-2～5 (区分別プラン)'!A17),#REF!)</f>
        <v>#REF!</v>
      </c>
      <c r="U17" s="51" t="e">
        <f>SUMIF(#REF!,CONCATENATE("d",'1-2～5 (区分別プラン)'!A17),#REF!)</f>
        <v>#REF!</v>
      </c>
      <c r="V17" s="52" t="e">
        <f>SUMIF(#REF!,CONCATENATE("d",'1-2～5 (区分別プラン)'!A17),#REF!)</f>
        <v>#REF!</v>
      </c>
      <c r="W17" s="71" t="e">
        <f>SUMIF(#REF!,CONCATENATE("d",'1-2～5 (区分別プラン)'!A17),#REF!)</f>
        <v>#REF!</v>
      </c>
      <c r="X17" s="68">
        <v>19</v>
      </c>
      <c r="Y17" s="55" t="s">
        <v>211</v>
      </c>
      <c r="Z17" s="84"/>
      <c r="AA17" s="65" t="e">
        <f t="shared" si="20"/>
        <v>#REF!</v>
      </c>
      <c r="AB17" s="65" t="e">
        <f t="shared" si="2"/>
        <v>#REF!</v>
      </c>
      <c r="AC17" s="65" t="e">
        <f t="shared" si="3"/>
        <v>#REF!</v>
      </c>
      <c r="AD17" s="65" t="e">
        <f t="shared" si="4"/>
        <v>#REF!</v>
      </c>
      <c r="AE17" s="65" t="e">
        <f t="shared" si="5"/>
        <v>#REF!</v>
      </c>
      <c r="AF17" s="65" t="e">
        <f t="shared" si="6"/>
        <v>#REF!</v>
      </c>
      <c r="AG17" s="65" t="e">
        <f t="shared" si="7"/>
        <v>#REF!</v>
      </c>
      <c r="AH17" s="65" t="e">
        <f t="shared" si="8"/>
        <v>#REF!</v>
      </c>
      <c r="AI17" s="65" t="e">
        <f t="shared" si="9"/>
        <v>#REF!</v>
      </c>
      <c r="AJ17" s="65" t="e">
        <f t="shared" si="10"/>
        <v>#REF!</v>
      </c>
      <c r="AK17" s="65" t="e">
        <f t="shared" si="11"/>
        <v>#REF!</v>
      </c>
      <c r="AL17" s="65" t="e">
        <f t="shared" si="12"/>
        <v>#REF!</v>
      </c>
      <c r="AM17" s="65"/>
      <c r="AN17" s="65"/>
      <c r="AO17" s="65"/>
      <c r="AP17" s="68">
        <v>19</v>
      </c>
      <c r="AQ17" s="55" t="s">
        <v>211</v>
      </c>
      <c r="AR17" s="84"/>
      <c r="AS17" s="52" t="e">
        <f>COUNTIF(#REF!,CONCATENATE("c",'1-2～5 (区分別プラン)'!A17))</f>
        <v>#REF!</v>
      </c>
      <c r="AT17" s="52" t="e">
        <f>SUMIF(#REF!,CONCATENATE("c",'1-2～5 (区分別プラン)'!A17),#REF!)</f>
        <v>#REF!</v>
      </c>
      <c r="AU17" s="52" t="e">
        <f t="shared" si="21"/>
        <v>#REF!</v>
      </c>
      <c r="AV17" s="52" t="e">
        <f>SUMIF(#REF!,CONCATENATE("c",'1-2～5 (区分別プラン)'!A18),#REF!)+SUMIF(#REF!,CONCATENATE("c",'1-2～5 (区分別プラン)'!A18),#REF!)</f>
        <v>#REF!</v>
      </c>
      <c r="AW17" s="52" t="e">
        <f>SUMIF(#REF!,CONCATENATE("c",'1-2～5 (区分別プラン)'!A17),#REF!)</f>
        <v>#REF!</v>
      </c>
      <c r="AX17" s="52" t="e">
        <f>SUMIF(#REF!,CONCATENATE("c",'1-2～5 (区分別プラン)'!A17),#REF!)</f>
        <v>#REF!</v>
      </c>
      <c r="AY17" s="52" t="e">
        <f>SUMIF(#REF!,CONCATENATE("c",'1-2～5 (区分別プラン)'!A17),#REF!)</f>
        <v>#REF!</v>
      </c>
      <c r="AZ17" s="52" t="e">
        <f>SUMIF(#REF!,CONCATENATE("c",'1-2～5 (区分別プラン)'!A17),#REF!)</f>
        <v>#REF!</v>
      </c>
      <c r="BA17" s="52" t="e">
        <f>SUMIF(#REF!,CONCATENATE("c",'1-2～5 (区分別プラン)'!A17),#REF!)</f>
        <v>#REF!</v>
      </c>
      <c r="BB17" s="52" t="e">
        <f t="shared" si="22"/>
        <v>#REF!</v>
      </c>
      <c r="BC17" s="52" t="e">
        <f>SUMIF(#REF!,CONCATENATE("c",'1-2～5 (区分別プラン)'!A17),#REF!)</f>
        <v>#REF!</v>
      </c>
      <c r="BD17" s="71" t="e">
        <f>SUMIF(#REF!,CONCATENATE("c",'1-2～5 (区分別プラン)'!A17),#REF!)</f>
        <v>#REF!</v>
      </c>
      <c r="BI17" s="68">
        <v>19</v>
      </c>
      <c r="BJ17" s="55" t="s">
        <v>211</v>
      </c>
      <c r="BK17" s="84"/>
      <c r="BL17" s="52" t="e">
        <f>COUNTIF(#REF!,CONCATENATE("b",'1-2～5 (区分別プラン)'!A17))</f>
        <v>#REF!</v>
      </c>
      <c r="BM17" s="52" t="e">
        <f>SUMIF(#REF!,CONCATENATE("b",'1-2～5 (区分別プラン)'!A17),#REF!)</f>
        <v>#REF!</v>
      </c>
      <c r="BN17" s="52" t="e">
        <f t="shared" si="23"/>
        <v>#REF!</v>
      </c>
      <c r="BO17" s="52" t="e">
        <f>SUMIF(#REF!,CONCATENATE("b",'1-2～5 (区分別プラン)'!A17),#REF!)+SUMIF(#REF!,CONCATENATE("b",'1-2～5 (区分別プラン)'!A17),#REF!)</f>
        <v>#REF!</v>
      </c>
      <c r="BP17" s="52" t="e">
        <f>SUMIF(#REF!,CONCATENATE("b",'1-2～5 (区分別プラン)'!A17),#REF!)</f>
        <v>#REF!</v>
      </c>
      <c r="BQ17" s="52" t="e">
        <f>SUMIF(#REF!,CONCATENATE("b",'1-2～5 (区分別プラン)'!A17),#REF!)</f>
        <v>#REF!</v>
      </c>
      <c r="BR17" s="52" t="e">
        <f>SUMIF(#REF!,CONCATENATE("b",'1-2～5 (区分別プラン)'!A17),#REF!)</f>
        <v>#REF!</v>
      </c>
      <c r="BS17" s="52" t="e">
        <f>SUMIF(#REF!,CONCATENATE("b",'1-2～5 (区分別プラン)'!A17),#REF!)</f>
        <v>#REF!</v>
      </c>
      <c r="BT17" s="52" t="e">
        <f>SUMIF(#REF!,CONCATENATE("b",'1-2～5 (区分別プラン)'!A17),#REF!)</f>
        <v>#REF!</v>
      </c>
      <c r="BU17" s="52" t="e">
        <f t="shared" si="24"/>
        <v>#REF!</v>
      </c>
      <c r="BV17" s="52" t="e">
        <f>SUMIF(#REF!,CONCATENATE("b",'1-2～5 (区分別プラン)'!A17),#REF!)</f>
        <v>#REF!</v>
      </c>
      <c r="BW17" s="71" t="e">
        <f>SUMIF(#REF!,CONCATENATE("b",'1-2～5 (区分別プラン)'!A17),#REF!)</f>
        <v>#REF!</v>
      </c>
      <c r="CA17" s="68">
        <v>19</v>
      </c>
      <c r="CB17" s="55" t="s">
        <v>211</v>
      </c>
      <c r="CC17" s="84"/>
      <c r="CD17" s="51" t="e">
        <f>COUNTIF(#REF!,CONCATENATE("a",'1-2～5 (区分別プラン)'!A17))</f>
        <v>#REF!</v>
      </c>
      <c r="CE17" s="51" t="e">
        <f>SUMIF(#REF!,CONCATENATE("a",'1-2～5 (区分別プラン)'!A17),#REF!)</f>
        <v>#REF!</v>
      </c>
      <c r="CF17" s="51" t="e">
        <f t="shared" si="25"/>
        <v>#REF!</v>
      </c>
      <c r="CG17" s="51" t="e">
        <f>SUMIF(#REF!,CONCATENATE("a",'1-2～5 (区分別プラン)'!A17),#REF!)+SUMIF(#REF!,CONCATENATE("a",'1-2～5 (区分別プラン)'!A17),#REF!)</f>
        <v>#REF!</v>
      </c>
      <c r="CH17" s="51" t="e">
        <f>SUMIF(#REF!,CONCATENATE("a",'1-2～5 (区分別プラン)'!A17),#REF!)</f>
        <v>#REF!</v>
      </c>
      <c r="CI17" s="51" t="e">
        <f>SUMIF(#REF!,CONCATENATE("a",'1-2～5 (区分別プラン)'!A17),#REF!)</f>
        <v>#REF!</v>
      </c>
      <c r="CJ17" s="51" t="e">
        <f>SUMIF(#REF!,CONCATENATE("a",'1-2～5 (区分別プラン)'!A17),#REF!)</f>
        <v>#REF!</v>
      </c>
      <c r="CK17" s="51" t="e">
        <f>SUMIF(#REF!,CONCATENATE("a",'1-2～5 (区分別プラン)'!A17),#REF!)</f>
        <v>#REF!</v>
      </c>
      <c r="CL17" s="51" t="e">
        <f>SUMIF(#REF!,CONCATENATE("a",'1-2～5 (区分別プラン)'!A17),#REF!)</f>
        <v>#REF!</v>
      </c>
      <c r="CM17" s="51" t="e">
        <f t="shared" si="26"/>
        <v>#REF!</v>
      </c>
      <c r="CN17" s="51" t="e">
        <f>SUMIF(#REF!,CONCATENATE("a",'1-2～5 (区分別プラン)'!A17),#REF!)</f>
        <v>#REF!</v>
      </c>
      <c r="CO17" s="67" t="e">
        <f>SUMIF(#REF!,CONCATENATE("a",'1-2～5 (区分別プラン)'!A17),#REF!)</f>
        <v>#REF!</v>
      </c>
    </row>
    <row r="18" spans="1:93" s="92" customFormat="1" ht="24.75" customHeight="1">
      <c r="A18" s="68">
        <v>20</v>
      </c>
      <c r="B18" s="51" t="e">
        <f>COUNTIF(#REF!,CONCATENATE("d",'1-2～5 (区分別プラン)'!A18))</f>
        <v>#REF!</v>
      </c>
      <c r="C18" s="51" t="e">
        <f>SUMIF(#REF!,CONCATENATE("d",'1-2～5 (区分別プラン)'!A18),#REF!)+SUMIF(#REF!,CONCATENATE("d",'1-2～5 (区分別プラン)'!A18),#REF!)</f>
        <v>#REF!</v>
      </c>
      <c r="D18" s="51" t="e">
        <f t="shared" si="16"/>
        <v>#REF!</v>
      </c>
      <c r="E18" s="51" t="e">
        <f>SUMIF(#REF!,CONCATENATE("d",'1-2～5 (区分別プラン)'!A18),#REF!)+SUMIF(#REF!,CONCATENATE("d",'1-2～5 (区分別プラン)'!A18),#REF!)</f>
        <v>#REF!</v>
      </c>
      <c r="F18" s="51" t="e">
        <f t="shared" si="0"/>
        <v>#REF!</v>
      </c>
      <c r="G18" s="51" t="e">
        <f>SUMIF(#REF!,CONCATENATE("d",'1-2～5 (区分別プラン)'!A18),#REF!)</f>
        <v>#REF!</v>
      </c>
      <c r="H18" s="51" t="e">
        <f>SUMIF(#REF!,CONCATENATE("d",'1-2～5 (区分別プラン)'!A18),#REF!)</f>
        <v>#REF!</v>
      </c>
      <c r="I18" s="51" t="e">
        <f>SUMIF(#REF!,CONCATENATE("d",'1-2～5 (区分別プラン)'!A18),#REF!)</f>
        <v>#REF!</v>
      </c>
      <c r="J18" s="51" t="e">
        <f>SUMIF(#REF!,CONCATENATE("d",'1-2～5 (区分別プラン)'!A18),#REF!)</f>
        <v>#REF!</v>
      </c>
      <c r="K18" s="51" t="e">
        <f>SUMIF(#REF!,CONCATENATE("d",'1-2～5 (区分別プラン)'!A18),#REF!)</f>
        <v>#REF!</v>
      </c>
      <c r="L18" s="51" t="e">
        <f>SUMIF(#REF!,CONCATENATE("d",'1-2～5 (区分別プラン)'!A18),#REF!)</f>
        <v>#REF!</v>
      </c>
      <c r="M18" s="51" t="e">
        <f t="shared" si="17"/>
        <v>#REF!</v>
      </c>
      <c r="N18" s="51" t="e">
        <f>SUMIF(#REF!,CONCATENATE("d",'1-2～5 (区分別プラン)'!A18),#REF!)</f>
        <v>#REF!</v>
      </c>
      <c r="O18" s="51" t="e">
        <f>SUMIF(#REF!,CONCATENATE("d",'1-2～5 (区分別プラン)'!A18),#REF!)</f>
        <v>#REF!</v>
      </c>
      <c r="P18" s="51" t="e">
        <f t="shared" si="18"/>
        <v>#REF!</v>
      </c>
      <c r="Q18" s="51" t="e">
        <f>SUMIF(#REF!,CONCATENATE("d",'1-2～5 (区分別プラン)'!A18),#REF!)</f>
        <v>#REF!</v>
      </c>
      <c r="R18" s="51" t="e">
        <f>SUMIF(#REF!,CONCATENATE("d",'1-2～5 (区分別プラン)'!A18),#REF!)</f>
        <v>#REF!</v>
      </c>
      <c r="S18" s="51" t="e">
        <f t="shared" si="19"/>
        <v>#REF!</v>
      </c>
      <c r="T18" s="51" t="e">
        <f>SUMIF(#REF!,CONCATENATE("d",'1-2～5 (区分別プラン)'!A18),#REF!)</f>
        <v>#REF!</v>
      </c>
      <c r="U18" s="51" t="e">
        <f>SUMIF(#REF!,CONCATENATE("d",'1-2～5 (区分別プラン)'!A18),#REF!)</f>
        <v>#REF!</v>
      </c>
      <c r="V18" s="52" t="e">
        <f>SUMIF(#REF!,CONCATENATE("d",'1-2～5 (区分別プラン)'!A18),#REF!)</f>
        <v>#REF!</v>
      </c>
      <c r="W18" s="71" t="e">
        <f>SUMIF(#REF!,CONCATENATE("d",'1-2～5 (区分別プラン)'!A18),#REF!)</f>
        <v>#REF!</v>
      </c>
      <c r="X18" s="68">
        <v>20</v>
      </c>
      <c r="Y18" s="55" t="s">
        <v>33</v>
      </c>
      <c r="Z18" s="84"/>
      <c r="AA18" s="65" t="e">
        <f t="shared" si="20"/>
        <v>#REF!</v>
      </c>
      <c r="AB18" s="65" t="e">
        <f t="shared" si="2"/>
        <v>#REF!</v>
      </c>
      <c r="AC18" s="65" t="e">
        <f t="shared" si="3"/>
        <v>#REF!</v>
      </c>
      <c r="AD18" s="65" t="e">
        <f t="shared" si="4"/>
        <v>#REF!</v>
      </c>
      <c r="AE18" s="65" t="e">
        <f t="shared" si="5"/>
        <v>#REF!</v>
      </c>
      <c r="AF18" s="65" t="e">
        <f t="shared" si="6"/>
        <v>#REF!</v>
      </c>
      <c r="AG18" s="65" t="e">
        <f t="shared" si="7"/>
        <v>#REF!</v>
      </c>
      <c r="AH18" s="65" t="e">
        <f t="shared" si="8"/>
        <v>#REF!</v>
      </c>
      <c r="AI18" s="65" t="e">
        <f t="shared" si="9"/>
        <v>#REF!</v>
      </c>
      <c r="AJ18" s="65" t="e">
        <f t="shared" si="10"/>
        <v>#REF!</v>
      </c>
      <c r="AK18" s="65" t="e">
        <f t="shared" si="11"/>
        <v>#REF!</v>
      </c>
      <c r="AL18" s="65" t="e">
        <f t="shared" si="12"/>
        <v>#REF!</v>
      </c>
      <c r="AM18" s="65"/>
      <c r="AN18" s="65"/>
      <c r="AO18" s="65"/>
      <c r="AP18" s="68">
        <v>20</v>
      </c>
      <c r="AQ18" s="55" t="s">
        <v>33</v>
      </c>
      <c r="AR18" s="84"/>
      <c r="AS18" s="52" t="e">
        <f>COUNTIF(#REF!,CONCATENATE("c",'1-2～5 (区分別プラン)'!A18))</f>
        <v>#REF!</v>
      </c>
      <c r="AT18" s="52" t="e">
        <f>SUMIF(#REF!,CONCATENATE("c",'1-2～5 (区分別プラン)'!A18),#REF!)</f>
        <v>#REF!</v>
      </c>
      <c r="AU18" s="52" t="e">
        <f t="shared" si="21"/>
        <v>#REF!</v>
      </c>
      <c r="AV18" s="52" t="e">
        <f>SUMIF(#REF!,CONCATENATE("c",'1-2～5 (区分別プラン)'!A19),#REF!)+SUMIF(#REF!,CONCATENATE("c",'1-2～5 (区分別プラン)'!A19),#REF!)</f>
        <v>#REF!</v>
      </c>
      <c r="AW18" s="52" t="e">
        <f>SUMIF(#REF!,CONCATENATE("c",'1-2～5 (区分別プラン)'!A18),#REF!)</f>
        <v>#REF!</v>
      </c>
      <c r="AX18" s="52" t="e">
        <f>SUMIF(#REF!,CONCATENATE("c",'1-2～5 (区分別プラン)'!A18),#REF!)</f>
        <v>#REF!</v>
      </c>
      <c r="AY18" s="52" t="e">
        <f>SUMIF(#REF!,CONCATENATE("c",'1-2～5 (区分別プラン)'!A18),#REF!)</f>
        <v>#REF!</v>
      </c>
      <c r="AZ18" s="52" t="e">
        <f>SUMIF(#REF!,CONCATENATE("c",'1-2～5 (区分別プラン)'!A18),#REF!)</f>
        <v>#REF!</v>
      </c>
      <c r="BA18" s="52" t="e">
        <f>SUMIF(#REF!,CONCATENATE("c",'1-2～5 (区分別プラン)'!A18),#REF!)</f>
        <v>#REF!</v>
      </c>
      <c r="BB18" s="52" t="e">
        <f t="shared" si="22"/>
        <v>#REF!</v>
      </c>
      <c r="BC18" s="52" t="e">
        <f>SUMIF(#REF!,CONCATENATE("c",'1-2～5 (区分別プラン)'!A18),#REF!)</f>
        <v>#REF!</v>
      </c>
      <c r="BD18" s="71" t="e">
        <f>SUMIF(#REF!,CONCATENATE("c",'1-2～5 (区分別プラン)'!A18),#REF!)</f>
        <v>#REF!</v>
      </c>
      <c r="BI18" s="68">
        <v>20</v>
      </c>
      <c r="BJ18" s="55" t="s">
        <v>33</v>
      </c>
      <c r="BK18" s="84"/>
      <c r="BL18" s="52" t="e">
        <f>COUNTIF(#REF!,CONCATENATE("b",'1-2～5 (区分別プラン)'!A18))</f>
        <v>#REF!</v>
      </c>
      <c r="BM18" s="52" t="e">
        <f>SUMIF(#REF!,CONCATENATE("b",'1-2～5 (区分別プラン)'!A18),#REF!)</f>
        <v>#REF!</v>
      </c>
      <c r="BN18" s="52" t="e">
        <f t="shared" si="23"/>
        <v>#REF!</v>
      </c>
      <c r="BO18" s="52" t="e">
        <f>SUMIF(#REF!,CONCATENATE("b",'1-2～5 (区分別プラン)'!A18),#REF!)+SUMIF(#REF!,CONCATENATE("b",'1-2～5 (区分別プラン)'!A18),#REF!)</f>
        <v>#REF!</v>
      </c>
      <c r="BP18" s="52" t="e">
        <f>SUMIF(#REF!,CONCATENATE("b",'1-2～5 (区分別プラン)'!A18),#REF!)</f>
        <v>#REF!</v>
      </c>
      <c r="BQ18" s="52" t="e">
        <f>SUMIF(#REF!,CONCATENATE("b",'1-2～5 (区分別プラン)'!A18),#REF!)</f>
        <v>#REF!</v>
      </c>
      <c r="BR18" s="52" t="e">
        <f>SUMIF(#REF!,CONCATENATE("b",'1-2～5 (区分別プラン)'!A18),#REF!)</f>
        <v>#REF!</v>
      </c>
      <c r="BS18" s="52" t="e">
        <f>SUMIF(#REF!,CONCATENATE("b",'1-2～5 (区分別プラン)'!A18),#REF!)</f>
        <v>#REF!</v>
      </c>
      <c r="BT18" s="52" t="e">
        <f>SUMIF(#REF!,CONCATENATE("b",'1-2～5 (区分別プラン)'!A18),#REF!)</f>
        <v>#REF!</v>
      </c>
      <c r="BU18" s="52" t="e">
        <f t="shared" si="24"/>
        <v>#REF!</v>
      </c>
      <c r="BV18" s="52" t="e">
        <f>SUMIF(#REF!,CONCATENATE("b",'1-2～5 (区分別プラン)'!A18),#REF!)</f>
        <v>#REF!</v>
      </c>
      <c r="BW18" s="71" t="e">
        <f>SUMIF(#REF!,CONCATENATE("b",'1-2～5 (区分別プラン)'!A18),#REF!)</f>
        <v>#REF!</v>
      </c>
      <c r="CA18" s="68">
        <v>20</v>
      </c>
      <c r="CB18" s="55" t="s">
        <v>33</v>
      </c>
      <c r="CC18" s="84"/>
      <c r="CD18" s="51" t="e">
        <f>COUNTIF(#REF!,CONCATENATE("a",'1-2～5 (区分別プラン)'!A18))</f>
        <v>#REF!</v>
      </c>
      <c r="CE18" s="51" t="e">
        <f>SUMIF(#REF!,CONCATENATE("a",'1-2～5 (区分別プラン)'!A18),#REF!)</f>
        <v>#REF!</v>
      </c>
      <c r="CF18" s="51" t="e">
        <f t="shared" si="25"/>
        <v>#REF!</v>
      </c>
      <c r="CG18" s="51" t="e">
        <f>SUMIF(#REF!,CONCATENATE("a",'1-2～5 (区分別プラン)'!A18),#REF!)+SUMIF(#REF!,CONCATENATE("a",'1-2～5 (区分別プラン)'!A18),#REF!)</f>
        <v>#REF!</v>
      </c>
      <c r="CH18" s="51" t="e">
        <f>SUMIF(#REF!,CONCATENATE("a",'1-2～5 (区分別プラン)'!A18),#REF!)</f>
        <v>#REF!</v>
      </c>
      <c r="CI18" s="51" t="e">
        <f>SUMIF(#REF!,CONCATENATE("a",'1-2～5 (区分別プラン)'!A18),#REF!)</f>
        <v>#REF!</v>
      </c>
      <c r="CJ18" s="51" t="e">
        <f>SUMIF(#REF!,CONCATENATE("a",'1-2～5 (区分別プラン)'!A18),#REF!)</f>
        <v>#REF!</v>
      </c>
      <c r="CK18" s="51" t="e">
        <f>SUMIF(#REF!,CONCATENATE("a",'1-2～5 (区分別プラン)'!A18),#REF!)</f>
        <v>#REF!</v>
      </c>
      <c r="CL18" s="51" t="e">
        <f>SUMIF(#REF!,CONCATENATE("a",'1-2～5 (区分別プラン)'!A18),#REF!)</f>
        <v>#REF!</v>
      </c>
      <c r="CM18" s="51" t="e">
        <f t="shared" si="26"/>
        <v>#REF!</v>
      </c>
      <c r="CN18" s="51" t="e">
        <f>SUMIF(#REF!,CONCATENATE("a",'1-2～5 (区分別プラン)'!A18),#REF!)</f>
        <v>#REF!</v>
      </c>
      <c r="CO18" s="67" t="e">
        <f>SUMIF(#REF!,CONCATENATE("a",'1-2～5 (区分別プラン)'!A18),#REF!)</f>
        <v>#REF!</v>
      </c>
    </row>
    <row r="19" spans="1:93" s="92" customFormat="1" ht="24.75" customHeight="1">
      <c r="A19" s="68">
        <v>21</v>
      </c>
      <c r="B19" s="51" t="e">
        <f>COUNTIF(#REF!,CONCATENATE("d",'1-2～5 (区分別プラン)'!A19))</f>
        <v>#REF!</v>
      </c>
      <c r="C19" s="51" t="e">
        <f>SUMIF(#REF!,CONCATENATE("d",'1-2～5 (区分別プラン)'!A19),#REF!)+SUMIF(#REF!,CONCATENATE("d",'1-2～5 (区分別プラン)'!A19),#REF!)</f>
        <v>#REF!</v>
      </c>
      <c r="D19" s="51" t="e">
        <f t="shared" si="16"/>
        <v>#REF!</v>
      </c>
      <c r="E19" s="51" t="e">
        <f>SUMIF(#REF!,CONCATENATE("d",'1-2～5 (区分別プラン)'!A19),#REF!)+SUMIF(#REF!,CONCATENATE("d",'1-2～5 (区分別プラン)'!A19),#REF!)</f>
        <v>#REF!</v>
      </c>
      <c r="F19" s="51" t="e">
        <f t="shared" si="0"/>
        <v>#REF!</v>
      </c>
      <c r="G19" s="51" t="e">
        <f>SUMIF(#REF!,CONCATENATE("d",'1-2～5 (区分別プラン)'!A19),#REF!)</f>
        <v>#REF!</v>
      </c>
      <c r="H19" s="51" t="e">
        <f>SUMIF(#REF!,CONCATENATE("d",'1-2～5 (区分別プラン)'!A19),#REF!)</f>
        <v>#REF!</v>
      </c>
      <c r="I19" s="51" t="e">
        <f>SUMIF(#REF!,CONCATENATE("d",'1-2～5 (区分別プラン)'!A19),#REF!)</f>
        <v>#REF!</v>
      </c>
      <c r="J19" s="51" t="e">
        <f>SUMIF(#REF!,CONCATENATE("d",'1-2～5 (区分別プラン)'!A19),#REF!)</f>
        <v>#REF!</v>
      </c>
      <c r="K19" s="51" t="e">
        <f>SUMIF(#REF!,CONCATENATE("d",'1-2～5 (区分別プラン)'!A19),#REF!)</f>
        <v>#REF!</v>
      </c>
      <c r="L19" s="51" t="e">
        <f>SUMIF(#REF!,CONCATENATE("d",'1-2～5 (区分別プラン)'!A19),#REF!)</f>
        <v>#REF!</v>
      </c>
      <c r="M19" s="51" t="e">
        <f t="shared" si="17"/>
        <v>#REF!</v>
      </c>
      <c r="N19" s="51" t="e">
        <f>SUMIF(#REF!,CONCATENATE("d",'1-2～5 (区分別プラン)'!A19),#REF!)</f>
        <v>#REF!</v>
      </c>
      <c r="O19" s="51" t="e">
        <f>SUMIF(#REF!,CONCATENATE("d",'1-2～5 (区分別プラン)'!A19),#REF!)</f>
        <v>#REF!</v>
      </c>
      <c r="P19" s="51" t="e">
        <f t="shared" si="18"/>
        <v>#REF!</v>
      </c>
      <c r="Q19" s="51" t="e">
        <f>SUMIF(#REF!,CONCATENATE("d",'1-2～5 (区分別プラン)'!A19),#REF!)</f>
        <v>#REF!</v>
      </c>
      <c r="R19" s="51" t="e">
        <f>SUMIF(#REF!,CONCATENATE("d",'1-2～5 (区分別プラン)'!A19),#REF!)</f>
        <v>#REF!</v>
      </c>
      <c r="S19" s="51" t="e">
        <f t="shared" si="19"/>
        <v>#REF!</v>
      </c>
      <c r="T19" s="51" t="e">
        <f>SUMIF(#REF!,CONCATENATE("d",'1-2～5 (区分別プラン)'!A19),#REF!)</f>
        <v>#REF!</v>
      </c>
      <c r="U19" s="51" t="e">
        <f>SUMIF(#REF!,CONCATENATE("d",'1-2～5 (区分別プラン)'!A19),#REF!)</f>
        <v>#REF!</v>
      </c>
      <c r="V19" s="52" t="e">
        <f>SUMIF(#REF!,CONCATENATE("d",'1-2～5 (区分別プラン)'!A19),#REF!)</f>
        <v>#REF!</v>
      </c>
      <c r="W19" s="71" t="e">
        <f>SUMIF(#REF!,CONCATENATE("d",'1-2～5 (区分別プラン)'!A19),#REF!)</f>
        <v>#REF!</v>
      </c>
      <c r="X19" s="68">
        <v>21</v>
      </c>
      <c r="Y19" s="55" t="s">
        <v>32</v>
      </c>
      <c r="Z19" s="84"/>
      <c r="AA19" s="65" t="e">
        <f t="shared" si="20"/>
        <v>#REF!</v>
      </c>
      <c r="AB19" s="65" t="e">
        <f t="shared" si="2"/>
        <v>#REF!</v>
      </c>
      <c r="AC19" s="65" t="e">
        <f t="shared" si="3"/>
        <v>#REF!</v>
      </c>
      <c r="AD19" s="65" t="e">
        <f t="shared" si="4"/>
        <v>#REF!</v>
      </c>
      <c r="AE19" s="65" t="e">
        <f t="shared" si="5"/>
        <v>#REF!</v>
      </c>
      <c r="AF19" s="65" t="e">
        <f t="shared" si="6"/>
        <v>#REF!</v>
      </c>
      <c r="AG19" s="65" t="e">
        <f t="shared" si="7"/>
        <v>#REF!</v>
      </c>
      <c r="AH19" s="65" t="e">
        <f t="shared" si="8"/>
        <v>#REF!</v>
      </c>
      <c r="AI19" s="65" t="e">
        <f t="shared" si="9"/>
        <v>#REF!</v>
      </c>
      <c r="AJ19" s="65" t="e">
        <f t="shared" si="10"/>
        <v>#REF!</v>
      </c>
      <c r="AK19" s="65" t="e">
        <f t="shared" si="11"/>
        <v>#REF!</v>
      </c>
      <c r="AL19" s="65" t="e">
        <f t="shared" si="12"/>
        <v>#REF!</v>
      </c>
      <c r="AM19" s="65"/>
      <c r="AN19" s="65"/>
      <c r="AO19" s="65"/>
      <c r="AP19" s="68">
        <v>21</v>
      </c>
      <c r="AQ19" s="55" t="s">
        <v>32</v>
      </c>
      <c r="AR19" s="84"/>
      <c r="AS19" s="52" t="e">
        <f>COUNTIF(#REF!,CONCATENATE("c",'1-2～5 (区分別プラン)'!A19))</f>
        <v>#REF!</v>
      </c>
      <c r="AT19" s="52" t="e">
        <f>SUMIF(#REF!,CONCATENATE("c",'1-2～5 (区分別プラン)'!A19),#REF!)</f>
        <v>#REF!</v>
      </c>
      <c r="AU19" s="52" t="e">
        <f t="shared" si="21"/>
        <v>#REF!</v>
      </c>
      <c r="AV19" s="52" t="e">
        <f>SUMIF(#REF!,CONCATENATE("c",'1-2～5 (区分別プラン)'!A20),#REF!)+SUMIF(#REF!,CONCATENATE("c",'1-2～5 (区分別プラン)'!A20),#REF!)</f>
        <v>#REF!</v>
      </c>
      <c r="AW19" s="52" t="e">
        <f>SUMIF(#REF!,CONCATENATE("c",'1-2～5 (区分別プラン)'!A19),#REF!)</f>
        <v>#REF!</v>
      </c>
      <c r="AX19" s="52" t="e">
        <f>SUMIF(#REF!,CONCATENATE("c",'1-2～5 (区分別プラン)'!A19),#REF!)</f>
        <v>#REF!</v>
      </c>
      <c r="AY19" s="52" t="e">
        <f>SUMIF(#REF!,CONCATENATE("c",'1-2～5 (区分別プラン)'!A19),#REF!)</f>
        <v>#REF!</v>
      </c>
      <c r="AZ19" s="52" t="e">
        <f>SUMIF(#REF!,CONCATENATE("c",'1-2～5 (区分別プラン)'!A19),#REF!)</f>
        <v>#REF!</v>
      </c>
      <c r="BA19" s="52" t="e">
        <f>SUMIF(#REF!,CONCATENATE("c",'1-2～5 (区分別プラン)'!A19),#REF!)</f>
        <v>#REF!</v>
      </c>
      <c r="BB19" s="52" t="e">
        <f t="shared" si="22"/>
        <v>#REF!</v>
      </c>
      <c r="BC19" s="52" t="e">
        <f>SUMIF(#REF!,CONCATENATE("c",'1-2～5 (区分別プラン)'!A19),#REF!)</f>
        <v>#REF!</v>
      </c>
      <c r="BD19" s="71" t="e">
        <f>SUMIF(#REF!,CONCATENATE("c",'1-2～5 (区分別プラン)'!A19),#REF!)</f>
        <v>#REF!</v>
      </c>
      <c r="BI19" s="68">
        <v>21</v>
      </c>
      <c r="BJ19" s="55" t="s">
        <v>32</v>
      </c>
      <c r="BK19" s="84"/>
      <c r="BL19" s="52" t="e">
        <f>COUNTIF(#REF!,CONCATENATE("b",'1-2～5 (区分別プラン)'!A19))</f>
        <v>#REF!</v>
      </c>
      <c r="BM19" s="52" t="e">
        <f>SUMIF(#REF!,CONCATENATE("b",'1-2～5 (区分別プラン)'!A19),#REF!)</f>
        <v>#REF!</v>
      </c>
      <c r="BN19" s="52" t="e">
        <f t="shared" si="23"/>
        <v>#REF!</v>
      </c>
      <c r="BO19" s="52" t="e">
        <f>SUMIF(#REF!,CONCATENATE("b",'1-2～5 (区分別プラン)'!A19),#REF!)+SUMIF(#REF!,CONCATENATE("b",'1-2～5 (区分別プラン)'!A19),#REF!)</f>
        <v>#REF!</v>
      </c>
      <c r="BP19" s="52" t="e">
        <f>SUMIF(#REF!,CONCATENATE("b",'1-2～5 (区分別プラン)'!A19),#REF!)</f>
        <v>#REF!</v>
      </c>
      <c r="BQ19" s="52" t="e">
        <f>SUMIF(#REF!,CONCATENATE("b",'1-2～5 (区分別プラン)'!A19),#REF!)</f>
        <v>#REF!</v>
      </c>
      <c r="BR19" s="52" t="e">
        <f>SUMIF(#REF!,CONCATENATE("b",'1-2～5 (区分別プラン)'!A19),#REF!)</f>
        <v>#REF!</v>
      </c>
      <c r="BS19" s="52" t="e">
        <f>SUMIF(#REF!,CONCATENATE("b",'1-2～5 (区分別プラン)'!A19),#REF!)</f>
        <v>#REF!</v>
      </c>
      <c r="BT19" s="52" t="e">
        <f>SUMIF(#REF!,CONCATENATE("b",'1-2～5 (区分別プラン)'!A19),#REF!)</f>
        <v>#REF!</v>
      </c>
      <c r="BU19" s="52" t="e">
        <f t="shared" si="24"/>
        <v>#REF!</v>
      </c>
      <c r="BV19" s="52" t="e">
        <f>SUMIF(#REF!,CONCATENATE("b",'1-2～5 (区分別プラン)'!A19),#REF!)</f>
        <v>#REF!</v>
      </c>
      <c r="BW19" s="71" t="e">
        <f>SUMIF(#REF!,CONCATENATE("b",'1-2～5 (区分別プラン)'!A19),#REF!)</f>
        <v>#REF!</v>
      </c>
      <c r="CA19" s="68">
        <v>21</v>
      </c>
      <c r="CB19" s="55" t="s">
        <v>32</v>
      </c>
      <c r="CC19" s="84"/>
      <c r="CD19" s="51" t="e">
        <f>COUNTIF(#REF!,CONCATENATE("a",'1-2～5 (区分別プラン)'!A19))</f>
        <v>#REF!</v>
      </c>
      <c r="CE19" s="51" t="e">
        <f>SUMIF(#REF!,CONCATENATE("a",'1-2～5 (区分別プラン)'!A19),#REF!)</f>
        <v>#REF!</v>
      </c>
      <c r="CF19" s="51" t="e">
        <f t="shared" si="25"/>
        <v>#REF!</v>
      </c>
      <c r="CG19" s="51" t="e">
        <f>SUMIF(#REF!,CONCATENATE("a",'1-2～5 (区分別プラン)'!A19),#REF!)+SUMIF(#REF!,CONCATENATE("a",'1-2～5 (区分別プラン)'!A19),#REF!)</f>
        <v>#REF!</v>
      </c>
      <c r="CH19" s="51" t="e">
        <f>SUMIF(#REF!,CONCATENATE("a",'1-2～5 (区分別プラン)'!A19),#REF!)</f>
        <v>#REF!</v>
      </c>
      <c r="CI19" s="51" t="e">
        <f>SUMIF(#REF!,CONCATENATE("a",'1-2～5 (区分別プラン)'!A19),#REF!)</f>
        <v>#REF!</v>
      </c>
      <c r="CJ19" s="51" t="e">
        <f>SUMIF(#REF!,CONCATENATE("a",'1-2～5 (区分別プラン)'!A19),#REF!)</f>
        <v>#REF!</v>
      </c>
      <c r="CK19" s="51" t="e">
        <f>SUMIF(#REF!,CONCATENATE("a",'1-2～5 (区分別プラン)'!A19),#REF!)</f>
        <v>#REF!</v>
      </c>
      <c r="CL19" s="51" t="e">
        <f>SUMIF(#REF!,CONCATENATE("a",'1-2～5 (区分別プラン)'!A19),#REF!)</f>
        <v>#REF!</v>
      </c>
      <c r="CM19" s="51" t="e">
        <f t="shared" si="26"/>
        <v>#REF!</v>
      </c>
      <c r="CN19" s="51" t="e">
        <f>SUMIF(#REF!,CONCATENATE("a",'1-2～5 (区分別プラン)'!A19),#REF!)</f>
        <v>#REF!</v>
      </c>
      <c r="CO19" s="67" t="e">
        <f>SUMIF(#REF!,CONCATENATE("a",'1-2～5 (区分別プラン)'!A19),#REF!)</f>
        <v>#REF!</v>
      </c>
    </row>
    <row r="20" spans="1:93" s="92" customFormat="1" ht="24.75" customHeight="1">
      <c r="A20" s="68">
        <v>22</v>
      </c>
      <c r="B20" s="51" t="e">
        <f>COUNTIF(#REF!,CONCATENATE("d",'1-2～5 (区分別プラン)'!A20))</f>
        <v>#REF!</v>
      </c>
      <c r="C20" s="51" t="e">
        <f>SUMIF(#REF!,CONCATENATE("d",'1-2～5 (区分別プラン)'!A20),#REF!)+SUMIF(#REF!,CONCATENATE("d",'1-2～5 (区分別プラン)'!A20),#REF!)</f>
        <v>#REF!</v>
      </c>
      <c r="D20" s="51" t="e">
        <f t="shared" si="16"/>
        <v>#REF!</v>
      </c>
      <c r="E20" s="51" t="e">
        <f>SUMIF(#REF!,CONCATENATE("d",'1-2～5 (区分別プラン)'!A20),#REF!)+SUMIF(#REF!,CONCATENATE("d",'1-2～5 (区分別プラン)'!A20),#REF!)</f>
        <v>#REF!</v>
      </c>
      <c r="F20" s="51" t="e">
        <f t="shared" si="0"/>
        <v>#REF!</v>
      </c>
      <c r="G20" s="51" t="e">
        <f>SUMIF(#REF!,CONCATENATE("d",'1-2～5 (区分別プラン)'!A20),#REF!)</f>
        <v>#REF!</v>
      </c>
      <c r="H20" s="51" t="e">
        <f>SUMIF(#REF!,CONCATENATE("d",'1-2～5 (区分別プラン)'!A20),#REF!)</f>
        <v>#REF!</v>
      </c>
      <c r="I20" s="51" t="e">
        <f>SUMIF(#REF!,CONCATENATE("d",'1-2～5 (区分別プラン)'!A20),#REF!)</f>
        <v>#REF!</v>
      </c>
      <c r="J20" s="51" t="e">
        <f>SUMIF(#REF!,CONCATENATE("d",'1-2～5 (区分別プラン)'!A20),#REF!)</f>
        <v>#REF!</v>
      </c>
      <c r="K20" s="51" t="e">
        <f>SUMIF(#REF!,CONCATENATE("d",'1-2～5 (区分別プラン)'!A20),#REF!)</f>
        <v>#REF!</v>
      </c>
      <c r="L20" s="51" t="e">
        <f>SUMIF(#REF!,CONCATENATE("d",'1-2～5 (区分別プラン)'!A20),#REF!)</f>
        <v>#REF!</v>
      </c>
      <c r="M20" s="51" t="e">
        <f t="shared" si="17"/>
        <v>#REF!</v>
      </c>
      <c r="N20" s="51" t="e">
        <f>SUMIF(#REF!,CONCATENATE("d",'1-2～5 (区分別プラン)'!A20),#REF!)</f>
        <v>#REF!</v>
      </c>
      <c r="O20" s="51" t="e">
        <f>SUMIF(#REF!,CONCATENATE("d",'1-2～5 (区分別プラン)'!A20),#REF!)</f>
        <v>#REF!</v>
      </c>
      <c r="P20" s="51" t="e">
        <f t="shared" si="18"/>
        <v>#REF!</v>
      </c>
      <c r="Q20" s="51" t="e">
        <f>SUMIF(#REF!,CONCATENATE("d",'1-2～5 (区分別プラン)'!A20),#REF!)</f>
        <v>#REF!</v>
      </c>
      <c r="R20" s="51" t="e">
        <f>SUMIF(#REF!,CONCATENATE("d",'1-2～5 (区分別プラン)'!A20),#REF!)</f>
        <v>#REF!</v>
      </c>
      <c r="S20" s="51" t="e">
        <f t="shared" si="19"/>
        <v>#REF!</v>
      </c>
      <c r="T20" s="51" t="e">
        <f>SUMIF(#REF!,CONCATENATE("d",'1-2～5 (区分別プラン)'!A20),#REF!)</f>
        <v>#REF!</v>
      </c>
      <c r="U20" s="51" t="e">
        <f>SUMIF(#REF!,CONCATENATE("d",'1-2～5 (区分別プラン)'!A20),#REF!)</f>
        <v>#REF!</v>
      </c>
      <c r="V20" s="52" t="e">
        <f>SUMIF(#REF!,CONCATENATE("d",'1-2～5 (区分別プラン)'!A20),#REF!)</f>
        <v>#REF!</v>
      </c>
      <c r="W20" s="71" t="e">
        <f>SUMIF(#REF!,CONCATENATE("d",'1-2～5 (区分別プラン)'!A20),#REF!)</f>
        <v>#REF!</v>
      </c>
      <c r="X20" s="68">
        <v>22</v>
      </c>
      <c r="Y20" s="55" t="s">
        <v>31</v>
      </c>
      <c r="Z20" s="84"/>
      <c r="AA20" s="65" t="e">
        <f t="shared" si="20"/>
        <v>#REF!</v>
      </c>
      <c r="AB20" s="65" t="e">
        <f t="shared" si="2"/>
        <v>#REF!</v>
      </c>
      <c r="AC20" s="65" t="e">
        <f t="shared" si="3"/>
        <v>#REF!</v>
      </c>
      <c r="AD20" s="65" t="e">
        <f t="shared" si="4"/>
        <v>#REF!</v>
      </c>
      <c r="AE20" s="65" t="e">
        <f t="shared" si="5"/>
        <v>#REF!</v>
      </c>
      <c r="AF20" s="65" t="e">
        <f t="shared" si="6"/>
        <v>#REF!</v>
      </c>
      <c r="AG20" s="65" t="e">
        <f t="shared" si="7"/>
        <v>#REF!</v>
      </c>
      <c r="AH20" s="65" t="e">
        <f t="shared" si="8"/>
        <v>#REF!</v>
      </c>
      <c r="AI20" s="65" t="e">
        <f t="shared" si="9"/>
        <v>#REF!</v>
      </c>
      <c r="AJ20" s="65" t="e">
        <f t="shared" si="10"/>
        <v>#REF!</v>
      </c>
      <c r="AK20" s="65" t="e">
        <f t="shared" si="11"/>
        <v>#REF!</v>
      </c>
      <c r="AL20" s="65" t="e">
        <f t="shared" si="12"/>
        <v>#REF!</v>
      </c>
      <c r="AM20" s="65"/>
      <c r="AN20" s="65"/>
      <c r="AO20" s="65"/>
      <c r="AP20" s="68">
        <v>22</v>
      </c>
      <c r="AQ20" s="55" t="s">
        <v>31</v>
      </c>
      <c r="AR20" s="84"/>
      <c r="AS20" s="52" t="e">
        <f>COUNTIF(#REF!,CONCATENATE("c",'1-2～5 (区分別プラン)'!A20))</f>
        <v>#REF!</v>
      </c>
      <c r="AT20" s="52" t="e">
        <f>SUMIF(#REF!,CONCATENATE("c",'1-2～5 (区分別プラン)'!A20),#REF!)</f>
        <v>#REF!</v>
      </c>
      <c r="AU20" s="52" t="e">
        <f t="shared" si="21"/>
        <v>#REF!</v>
      </c>
      <c r="AV20" s="52" t="e">
        <f>SUMIF(#REF!,CONCATENATE("c",'1-2～5 (区分別プラン)'!A21),#REF!)+SUMIF(#REF!,CONCATENATE("c",'1-2～5 (区分別プラン)'!A21),#REF!)</f>
        <v>#REF!</v>
      </c>
      <c r="AW20" s="52" t="e">
        <f>SUMIF(#REF!,CONCATENATE("c",'1-2～5 (区分別プラン)'!A20),#REF!)</f>
        <v>#REF!</v>
      </c>
      <c r="AX20" s="52" t="e">
        <f>SUMIF(#REF!,CONCATENATE("c",'1-2～5 (区分別プラン)'!A20),#REF!)</f>
        <v>#REF!</v>
      </c>
      <c r="AY20" s="52" t="e">
        <f>SUMIF(#REF!,CONCATENATE("c",'1-2～5 (区分別プラン)'!A20),#REF!)</f>
        <v>#REF!</v>
      </c>
      <c r="AZ20" s="52" t="e">
        <f>SUMIF(#REF!,CONCATENATE("c",'1-2～5 (区分別プラン)'!A20),#REF!)</f>
        <v>#REF!</v>
      </c>
      <c r="BA20" s="52" t="e">
        <f>SUMIF(#REF!,CONCATENATE("c",'1-2～5 (区分別プラン)'!A20),#REF!)</f>
        <v>#REF!</v>
      </c>
      <c r="BB20" s="52" t="e">
        <f t="shared" si="22"/>
        <v>#REF!</v>
      </c>
      <c r="BC20" s="52" t="e">
        <f>SUMIF(#REF!,CONCATENATE("c",'1-2～5 (区分別プラン)'!A20),#REF!)</f>
        <v>#REF!</v>
      </c>
      <c r="BD20" s="71" t="e">
        <f>SUMIF(#REF!,CONCATENATE("c",'1-2～5 (区分別プラン)'!A20),#REF!)</f>
        <v>#REF!</v>
      </c>
      <c r="BI20" s="68">
        <v>22</v>
      </c>
      <c r="BJ20" s="55" t="s">
        <v>31</v>
      </c>
      <c r="BK20" s="84"/>
      <c r="BL20" s="52" t="e">
        <f>COUNTIF(#REF!,CONCATENATE("b",'1-2～5 (区分別プラン)'!A20))</f>
        <v>#REF!</v>
      </c>
      <c r="BM20" s="52" t="e">
        <f>SUMIF(#REF!,CONCATENATE("b",'1-2～5 (区分別プラン)'!A20),#REF!)</f>
        <v>#REF!</v>
      </c>
      <c r="BN20" s="52" t="e">
        <f t="shared" si="23"/>
        <v>#REF!</v>
      </c>
      <c r="BO20" s="52" t="e">
        <f>SUMIF(#REF!,CONCATENATE("b",'1-2～5 (区分別プラン)'!A20),#REF!)+SUMIF(#REF!,CONCATENATE("b",'1-2～5 (区分別プラン)'!A20),#REF!)</f>
        <v>#REF!</v>
      </c>
      <c r="BP20" s="52" t="e">
        <f>SUMIF(#REF!,CONCATENATE("b",'1-2～5 (区分別プラン)'!A20),#REF!)</f>
        <v>#REF!</v>
      </c>
      <c r="BQ20" s="52" t="e">
        <f>SUMIF(#REF!,CONCATENATE("b",'1-2～5 (区分別プラン)'!A20),#REF!)</f>
        <v>#REF!</v>
      </c>
      <c r="BR20" s="52" t="e">
        <f>SUMIF(#REF!,CONCATENATE("b",'1-2～5 (区分別プラン)'!A20),#REF!)</f>
        <v>#REF!</v>
      </c>
      <c r="BS20" s="52" t="e">
        <f>SUMIF(#REF!,CONCATENATE("b",'1-2～5 (区分別プラン)'!A20),#REF!)</f>
        <v>#REF!</v>
      </c>
      <c r="BT20" s="52" t="e">
        <f>SUMIF(#REF!,CONCATENATE("b",'1-2～5 (区分別プラン)'!A20),#REF!)</f>
        <v>#REF!</v>
      </c>
      <c r="BU20" s="52" t="e">
        <f t="shared" si="24"/>
        <v>#REF!</v>
      </c>
      <c r="BV20" s="52" t="e">
        <f>SUMIF(#REF!,CONCATENATE("b",'1-2～5 (区分別プラン)'!A20),#REF!)</f>
        <v>#REF!</v>
      </c>
      <c r="BW20" s="71" t="e">
        <f>SUMIF(#REF!,CONCATENATE("b",'1-2～5 (区分別プラン)'!A20),#REF!)</f>
        <v>#REF!</v>
      </c>
      <c r="CA20" s="68">
        <v>22</v>
      </c>
      <c r="CB20" s="55" t="s">
        <v>31</v>
      </c>
      <c r="CC20" s="84"/>
      <c r="CD20" s="51" t="e">
        <f>COUNTIF(#REF!,CONCATENATE("a",'1-2～5 (区分別プラン)'!A20))</f>
        <v>#REF!</v>
      </c>
      <c r="CE20" s="51" t="e">
        <f>SUMIF(#REF!,CONCATENATE("a",'1-2～5 (区分別プラン)'!A20),#REF!)</f>
        <v>#REF!</v>
      </c>
      <c r="CF20" s="51" t="e">
        <f t="shared" si="25"/>
        <v>#REF!</v>
      </c>
      <c r="CG20" s="51" t="e">
        <f>SUMIF(#REF!,CONCATENATE("a",'1-2～5 (区分別プラン)'!A20),#REF!)+SUMIF(#REF!,CONCATENATE("a",'1-2～5 (区分別プラン)'!A20),#REF!)</f>
        <v>#REF!</v>
      </c>
      <c r="CH20" s="51" t="e">
        <f>SUMIF(#REF!,CONCATENATE("a",'1-2～5 (区分別プラン)'!A20),#REF!)</f>
        <v>#REF!</v>
      </c>
      <c r="CI20" s="51" t="e">
        <f>SUMIF(#REF!,CONCATENATE("a",'1-2～5 (区分別プラン)'!A20),#REF!)</f>
        <v>#REF!</v>
      </c>
      <c r="CJ20" s="51" t="e">
        <f>SUMIF(#REF!,CONCATENATE("a",'1-2～5 (区分別プラン)'!A20),#REF!)</f>
        <v>#REF!</v>
      </c>
      <c r="CK20" s="51" t="e">
        <f>SUMIF(#REF!,CONCATENATE("a",'1-2～5 (区分別プラン)'!A20),#REF!)</f>
        <v>#REF!</v>
      </c>
      <c r="CL20" s="51" t="e">
        <f>SUMIF(#REF!,CONCATENATE("a",'1-2～5 (区分別プラン)'!A20),#REF!)</f>
        <v>#REF!</v>
      </c>
      <c r="CM20" s="51" t="e">
        <f t="shared" si="26"/>
        <v>#REF!</v>
      </c>
      <c r="CN20" s="51" t="e">
        <f>SUMIF(#REF!,CONCATENATE("a",'1-2～5 (区分別プラン)'!A20),#REF!)</f>
        <v>#REF!</v>
      </c>
      <c r="CO20" s="67" t="e">
        <f>SUMIF(#REF!,CONCATENATE("a",'1-2～5 (区分別プラン)'!A20),#REF!)</f>
        <v>#REF!</v>
      </c>
    </row>
    <row r="21" spans="1:93" s="92" customFormat="1" ht="24.75" customHeight="1">
      <c r="A21" s="68">
        <v>23</v>
      </c>
      <c r="B21" s="51" t="e">
        <f>COUNTIF(#REF!,CONCATENATE("d",'1-2～5 (区分別プラン)'!A21))</f>
        <v>#REF!</v>
      </c>
      <c r="C21" s="51" t="e">
        <f>SUMIF(#REF!,CONCATENATE("d",'1-2～5 (区分別プラン)'!A21),#REF!)+SUMIF(#REF!,CONCATENATE("d",'1-2～5 (区分別プラン)'!A21),#REF!)</f>
        <v>#REF!</v>
      </c>
      <c r="D21" s="51" t="e">
        <f t="shared" si="16"/>
        <v>#REF!</v>
      </c>
      <c r="E21" s="51" t="e">
        <f>SUMIF(#REF!,CONCATENATE("d",'1-2～5 (区分別プラン)'!A21),#REF!)+SUMIF(#REF!,CONCATENATE("d",'1-2～5 (区分別プラン)'!A21),#REF!)</f>
        <v>#REF!</v>
      </c>
      <c r="F21" s="51" t="e">
        <f t="shared" si="0"/>
        <v>#REF!</v>
      </c>
      <c r="G21" s="51" t="e">
        <f>SUMIF(#REF!,CONCATENATE("d",'1-2～5 (区分別プラン)'!A21),#REF!)</f>
        <v>#REF!</v>
      </c>
      <c r="H21" s="51" t="e">
        <f>SUMIF(#REF!,CONCATENATE("d",'1-2～5 (区分別プラン)'!A21),#REF!)</f>
        <v>#REF!</v>
      </c>
      <c r="I21" s="51" t="e">
        <f>SUMIF(#REF!,CONCATENATE("d",'1-2～5 (区分別プラン)'!A21),#REF!)</f>
        <v>#REF!</v>
      </c>
      <c r="J21" s="51" t="e">
        <f>SUMIF(#REF!,CONCATENATE("d",'1-2～5 (区分別プラン)'!A21),#REF!)</f>
        <v>#REF!</v>
      </c>
      <c r="K21" s="51" t="e">
        <f>SUMIF(#REF!,CONCATENATE("d",'1-2～5 (区分別プラン)'!A21),#REF!)</f>
        <v>#REF!</v>
      </c>
      <c r="L21" s="51" t="e">
        <f>SUMIF(#REF!,CONCATENATE("d",'1-2～5 (区分別プラン)'!A21),#REF!)</f>
        <v>#REF!</v>
      </c>
      <c r="M21" s="51" t="e">
        <f t="shared" si="17"/>
        <v>#REF!</v>
      </c>
      <c r="N21" s="51" t="e">
        <f>SUMIF(#REF!,CONCATENATE("d",'1-2～5 (区分別プラン)'!A21),#REF!)</f>
        <v>#REF!</v>
      </c>
      <c r="O21" s="51" t="e">
        <f>SUMIF(#REF!,CONCATENATE("d",'1-2～5 (区分別プラン)'!A21),#REF!)</f>
        <v>#REF!</v>
      </c>
      <c r="P21" s="51" t="e">
        <f t="shared" si="18"/>
        <v>#REF!</v>
      </c>
      <c r="Q21" s="51" t="e">
        <f>SUMIF(#REF!,CONCATENATE("d",'1-2～5 (区分別プラン)'!A21),#REF!)</f>
        <v>#REF!</v>
      </c>
      <c r="R21" s="51" t="e">
        <f>SUMIF(#REF!,CONCATENATE("d",'1-2～5 (区分別プラン)'!A21),#REF!)</f>
        <v>#REF!</v>
      </c>
      <c r="S21" s="51" t="e">
        <f t="shared" si="19"/>
        <v>#REF!</v>
      </c>
      <c r="T21" s="51" t="e">
        <f>SUMIF(#REF!,CONCATENATE("d",'1-2～5 (区分別プラン)'!A21),#REF!)</f>
        <v>#REF!</v>
      </c>
      <c r="U21" s="51" t="e">
        <f>SUMIF(#REF!,CONCATENATE("d",'1-2～5 (区分別プラン)'!A21),#REF!)</f>
        <v>#REF!</v>
      </c>
      <c r="V21" s="52" t="e">
        <f>SUMIF(#REF!,CONCATENATE("d",'1-2～5 (区分別プラン)'!A21),#REF!)</f>
        <v>#REF!</v>
      </c>
      <c r="W21" s="71" t="e">
        <f>SUMIF(#REF!,CONCATENATE("d",'1-2～5 (区分別プラン)'!A21),#REF!)</f>
        <v>#REF!</v>
      </c>
      <c r="X21" s="68">
        <v>23</v>
      </c>
      <c r="Y21" s="55" t="s">
        <v>30</v>
      </c>
      <c r="Z21" s="84"/>
      <c r="AA21" s="65" t="e">
        <f t="shared" si="20"/>
        <v>#REF!</v>
      </c>
      <c r="AB21" s="65" t="e">
        <f t="shared" si="2"/>
        <v>#REF!</v>
      </c>
      <c r="AC21" s="65" t="e">
        <f t="shared" si="3"/>
        <v>#REF!</v>
      </c>
      <c r="AD21" s="65" t="e">
        <f t="shared" si="4"/>
        <v>#REF!</v>
      </c>
      <c r="AE21" s="65" t="e">
        <f t="shared" si="5"/>
        <v>#REF!</v>
      </c>
      <c r="AF21" s="65" t="e">
        <f t="shared" si="6"/>
        <v>#REF!</v>
      </c>
      <c r="AG21" s="65" t="e">
        <f t="shared" si="7"/>
        <v>#REF!</v>
      </c>
      <c r="AH21" s="65" t="e">
        <f t="shared" si="8"/>
        <v>#REF!</v>
      </c>
      <c r="AI21" s="65" t="e">
        <f t="shared" si="9"/>
        <v>#REF!</v>
      </c>
      <c r="AJ21" s="65" t="e">
        <f t="shared" si="10"/>
        <v>#REF!</v>
      </c>
      <c r="AK21" s="65" t="e">
        <f t="shared" si="11"/>
        <v>#REF!</v>
      </c>
      <c r="AL21" s="65" t="e">
        <f t="shared" si="12"/>
        <v>#REF!</v>
      </c>
      <c r="AM21" s="65"/>
      <c r="AN21" s="65"/>
      <c r="AO21" s="65"/>
      <c r="AP21" s="68">
        <v>23</v>
      </c>
      <c r="AQ21" s="55" t="s">
        <v>30</v>
      </c>
      <c r="AR21" s="84"/>
      <c r="AS21" s="52" t="e">
        <f>COUNTIF(#REF!,CONCATENATE("c",'1-2～5 (区分別プラン)'!A21))</f>
        <v>#REF!</v>
      </c>
      <c r="AT21" s="52" t="e">
        <f>SUMIF(#REF!,CONCATENATE("c",'1-2～5 (区分別プラン)'!A21),#REF!)</f>
        <v>#REF!</v>
      </c>
      <c r="AU21" s="52" t="e">
        <f t="shared" si="21"/>
        <v>#REF!</v>
      </c>
      <c r="AV21" s="52" t="e">
        <f>SUMIF(#REF!,CONCATENATE("c",'1-2～5 (区分別プラン)'!A22),#REF!)+SUMIF(#REF!,CONCATENATE("c",'1-2～5 (区分別プラン)'!A22),#REF!)</f>
        <v>#REF!</v>
      </c>
      <c r="AW21" s="52" t="e">
        <f>SUMIF(#REF!,CONCATENATE("c",'1-2～5 (区分別プラン)'!A21),#REF!)</f>
        <v>#REF!</v>
      </c>
      <c r="AX21" s="52" t="e">
        <f>SUMIF(#REF!,CONCATENATE("c",'1-2～5 (区分別プラン)'!A21),#REF!)</f>
        <v>#REF!</v>
      </c>
      <c r="AY21" s="52" t="e">
        <f>SUMIF(#REF!,CONCATENATE("c",'1-2～5 (区分別プラン)'!A21),#REF!)</f>
        <v>#REF!</v>
      </c>
      <c r="AZ21" s="52" t="e">
        <f>SUMIF(#REF!,CONCATENATE("c",'1-2～5 (区分別プラン)'!A21),#REF!)</f>
        <v>#REF!</v>
      </c>
      <c r="BA21" s="52" t="e">
        <f>SUMIF(#REF!,CONCATENATE("c",'1-2～5 (区分別プラン)'!A21),#REF!)</f>
        <v>#REF!</v>
      </c>
      <c r="BB21" s="52" t="e">
        <f t="shared" si="22"/>
        <v>#REF!</v>
      </c>
      <c r="BC21" s="52" t="e">
        <f>SUMIF(#REF!,CONCATENATE("c",'1-2～5 (区分別プラン)'!A21),#REF!)</f>
        <v>#REF!</v>
      </c>
      <c r="BD21" s="71" t="e">
        <f>SUMIF(#REF!,CONCATENATE("c",'1-2～5 (区分別プラン)'!A21),#REF!)</f>
        <v>#REF!</v>
      </c>
      <c r="BI21" s="68">
        <v>23</v>
      </c>
      <c r="BJ21" s="55" t="s">
        <v>30</v>
      </c>
      <c r="BK21" s="84"/>
      <c r="BL21" s="52" t="e">
        <f>COUNTIF(#REF!,CONCATENATE("b",'1-2～5 (区分別プラン)'!A21))</f>
        <v>#REF!</v>
      </c>
      <c r="BM21" s="52" t="e">
        <f>SUMIF(#REF!,CONCATENATE("b",'1-2～5 (区分別プラン)'!A21),#REF!)</f>
        <v>#REF!</v>
      </c>
      <c r="BN21" s="52" t="e">
        <f t="shared" si="23"/>
        <v>#REF!</v>
      </c>
      <c r="BO21" s="52" t="e">
        <f>SUMIF(#REF!,CONCATENATE("b",'1-2～5 (区分別プラン)'!A21),#REF!)+SUMIF(#REF!,CONCATENATE("b",'1-2～5 (区分別プラン)'!A21),#REF!)</f>
        <v>#REF!</v>
      </c>
      <c r="BP21" s="52" t="e">
        <f>SUMIF(#REF!,CONCATENATE("b",'1-2～5 (区分別プラン)'!A21),#REF!)</f>
        <v>#REF!</v>
      </c>
      <c r="BQ21" s="52" t="e">
        <f>SUMIF(#REF!,CONCATENATE("b",'1-2～5 (区分別プラン)'!A21),#REF!)</f>
        <v>#REF!</v>
      </c>
      <c r="BR21" s="52" t="e">
        <f>SUMIF(#REF!,CONCATENATE("b",'1-2～5 (区分別プラン)'!A21),#REF!)</f>
        <v>#REF!</v>
      </c>
      <c r="BS21" s="52" t="e">
        <f>SUMIF(#REF!,CONCATENATE("b",'1-2～5 (区分別プラン)'!A21),#REF!)</f>
        <v>#REF!</v>
      </c>
      <c r="BT21" s="52" t="e">
        <f>SUMIF(#REF!,CONCATENATE("b",'1-2～5 (区分別プラン)'!A21),#REF!)</f>
        <v>#REF!</v>
      </c>
      <c r="BU21" s="52" t="e">
        <f t="shared" si="24"/>
        <v>#REF!</v>
      </c>
      <c r="BV21" s="52" t="e">
        <f>SUMIF(#REF!,CONCATENATE("b",'1-2～5 (区分別プラン)'!A21),#REF!)</f>
        <v>#REF!</v>
      </c>
      <c r="BW21" s="71" t="e">
        <f>SUMIF(#REF!,CONCATENATE("b",'1-2～5 (区分別プラン)'!A21),#REF!)</f>
        <v>#REF!</v>
      </c>
      <c r="CA21" s="68">
        <v>23</v>
      </c>
      <c r="CB21" s="55" t="s">
        <v>30</v>
      </c>
      <c r="CC21" s="84"/>
      <c r="CD21" s="51" t="e">
        <f>COUNTIF(#REF!,CONCATENATE("a",'1-2～5 (区分別プラン)'!A21))</f>
        <v>#REF!</v>
      </c>
      <c r="CE21" s="51" t="e">
        <f>SUMIF(#REF!,CONCATENATE("a",'1-2～5 (区分別プラン)'!A21),#REF!)</f>
        <v>#REF!</v>
      </c>
      <c r="CF21" s="51" t="e">
        <f t="shared" si="25"/>
        <v>#REF!</v>
      </c>
      <c r="CG21" s="51" t="e">
        <f>SUMIF(#REF!,CONCATENATE("a",'1-2～5 (区分別プラン)'!A21),#REF!)+SUMIF(#REF!,CONCATENATE("a",'1-2～5 (区分別プラン)'!A21),#REF!)</f>
        <v>#REF!</v>
      </c>
      <c r="CH21" s="51" t="e">
        <f>SUMIF(#REF!,CONCATENATE("a",'1-2～5 (区分別プラン)'!A21),#REF!)</f>
        <v>#REF!</v>
      </c>
      <c r="CI21" s="51" t="e">
        <f>SUMIF(#REF!,CONCATENATE("a",'1-2～5 (区分別プラン)'!A21),#REF!)</f>
        <v>#REF!</v>
      </c>
      <c r="CJ21" s="51" t="e">
        <f>SUMIF(#REF!,CONCATENATE("a",'1-2～5 (区分別プラン)'!A21),#REF!)</f>
        <v>#REF!</v>
      </c>
      <c r="CK21" s="51" t="e">
        <f>SUMIF(#REF!,CONCATENATE("a",'1-2～5 (区分別プラン)'!A21),#REF!)</f>
        <v>#REF!</v>
      </c>
      <c r="CL21" s="51" t="e">
        <f>SUMIF(#REF!,CONCATENATE("a",'1-2～5 (区分別プラン)'!A21),#REF!)</f>
        <v>#REF!</v>
      </c>
      <c r="CM21" s="51" t="e">
        <f t="shared" si="26"/>
        <v>#REF!</v>
      </c>
      <c r="CN21" s="51" t="e">
        <f>SUMIF(#REF!,CONCATENATE("a",'1-2～5 (区分別プラン)'!A21),#REF!)</f>
        <v>#REF!</v>
      </c>
      <c r="CO21" s="67" t="e">
        <f>SUMIF(#REF!,CONCATENATE("a",'1-2～5 (区分別プラン)'!A21),#REF!)</f>
        <v>#REF!</v>
      </c>
    </row>
    <row r="22" spans="1:93" s="92" customFormat="1" ht="24.75" customHeight="1">
      <c r="A22" s="68">
        <v>24</v>
      </c>
      <c r="B22" s="51" t="e">
        <f>COUNTIF(#REF!,CONCATENATE("d",'1-2～5 (区分別プラン)'!A22))</f>
        <v>#REF!</v>
      </c>
      <c r="C22" s="51" t="e">
        <f>SUMIF(#REF!,CONCATENATE("d",'1-2～5 (区分別プラン)'!A22),#REF!)+SUMIF(#REF!,CONCATENATE("d",'1-2～5 (区分別プラン)'!A22),#REF!)</f>
        <v>#REF!</v>
      </c>
      <c r="D22" s="51" t="e">
        <f t="shared" si="16"/>
        <v>#REF!</v>
      </c>
      <c r="E22" s="51" t="e">
        <f>SUMIF(#REF!,CONCATENATE("d",'1-2～5 (区分別プラン)'!A22),#REF!)+SUMIF(#REF!,CONCATENATE("d",'1-2～5 (区分別プラン)'!A22),#REF!)</f>
        <v>#REF!</v>
      </c>
      <c r="F22" s="51" t="e">
        <f t="shared" si="0"/>
        <v>#REF!</v>
      </c>
      <c r="G22" s="51" t="e">
        <f>SUMIF(#REF!,CONCATENATE("d",'1-2～5 (区分別プラン)'!A22),#REF!)</f>
        <v>#REF!</v>
      </c>
      <c r="H22" s="51" t="e">
        <f>SUMIF(#REF!,CONCATENATE("d",'1-2～5 (区分別プラン)'!A22),#REF!)</f>
        <v>#REF!</v>
      </c>
      <c r="I22" s="51" t="e">
        <f>SUMIF(#REF!,CONCATENATE("d",'1-2～5 (区分別プラン)'!A22),#REF!)</f>
        <v>#REF!</v>
      </c>
      <c r="J22" s="51" t="e">
        <f>SUMIF(#REF!,CONCATENATE("d",'1-2～5 (区分別プラン)'!A22),#REF!)</f>
        <v>#REF!</v>
      </c>
      <c r="K22" s="51" t="e">
        <f>SUMIF(#REF!,CONCATENATE("d",'1-2～5 (区分別プラン)'!A22),#REF!)</f>
        <v>#REF!</v>
      </c>
      <c r="L22" s="51" t="e">
        <f>SUMIF(#REF!,CONCATENATE("d",'1-2～5 (区分別プラン)'!A22),#REF!)</f>
        <v>#REF!</v>
      </c>
      <c r="M22" s="51" t="e">
        <f t="shared" si="17"/>
        <v>#REF!</v>
      </c>
      <c r="N22" s="51" t="e">
        <f>SUMIF(#REF!,CONCATENATE("d",'1-2～5 (区分別プラン)'!A22),#REF!)</f>
        <v>#REF!</v>
      </c>
      <c r="O22" s="51" t="e">
        <f>SUMIF(#REF!,CONCATENATE("d",'1-2～5 (区分別プラン)'!A22),#REF!)</f>
        <v>#REF!</v>
      </c>
      <c r="P22" s="51" t="e">
        <f t="shared" si="18"/>
        <v>#REF!</v>
      </c>
      <c r="Q22" s="51" t="e">
        <f>SUMIF(#REF!,CONCATENATE("d",'1-2～5 (区分別プラン)'!A22),#REF!)</f>
        <v>#REF!</v>
      </c>
      <c r="R22" s="51" t="e">
        <f>SUMIF(#REF!,CONCATENATE("d",'1-2～5 (区分別プラン)'!A22),#REF!)</f>
        <v>#REF!</v>
      </c>
      <c r="S22" s="51" t="e">
        <f t="shared" si="19"/>
        <v>#REF!</v>
      </c>
      <c r="T22" s="51" t="e">
        <f>SUMIF(#REF!,CONCATENATE("d",'1-2～5 (区分別プラン)'!A22),#REF!)</f>
        <v>#REF!</v>
      </c>
      <c r="U22" s="51" t="e">
        <f>SUMIF(#REF!,CONCATENATE("d",'1-2～5 (区分別プラン)'!A22),#REF!)</f>
        <v>#REF!</v>
      </c>
      <c r="V22" s="52" t="e">
        <f>SUMIF(#REF!,CONCATENATE("d",'1-2～5 (区分別プラン)'!A22),#REF!)</f>
        <v>#REF!</v>
      </c>
      <c r="W22" s="71" t="e">
        <f>SUMIF(#REF!,CONCATENATE("d",'1-2～5 (区分別プラン)'!A22),#REF!)</f>
        <v>#REF!</v>
      </c>
      <c r="X22" s="68">
        <v>24</v>
      </c>
      <c r="Y22" s="55" t="s">
        <v>29</v>
      </c>
      <c r="Z22" s="84"/>
      <c r="AA22" s="65" t="e">
        <f t="shared" si="20"/>
        <v>#REF!</v>
      </c>
      <c r="AB22" s="65" t="e">
        <f t="shared" si="2"/>
        <v>#REF!</v>
      </c>
      <c r="AC22" s="65" t="e">
        <f t="shared" si="3"/>
        <v>#REF!</v>
      </c>
      <c r="AD22" s="65" t="e">
        <f t="shared" si="4"/>
        <v>#REF!</v>
      </c>
      <c r="AE22" s="65" t="e">
        <f t="shared" si="5"/>
        <v>#REF!</v>
      </c>
      <c r="AF22" s="65" t="e">
        <f t="shared" si="6"/>
        <v>#REF!</v>
      </c>
      <c r="AG22" s="65" t="e">
        <f t="shared" si="7"/>
        <v>#REF!</v>
      </c>
      <c r="AH22" s="65" t="e">
        <f t="shared" si="8"/>
        <v>#REF!</v>
      </c>
      <c r="AI22" s="65" t="e">
        <f t="shared" si="9"/>
        <v>#REF!</v>
      </c>
      <c r="AJ22" s="65" t="e">
        <f t="shared" si="10"/>
        <v>#REF!</v>
      </c>
      <c r="AK22" s="65" t="e">
        <f t="shared" si="11"/>
        <v>#REF!</v>
      </c>
      <c r="AL22" s="65" t="e">
        <f t="shared" si="12"/>
        <v>#REF!</v>
      </c>
      <c r="AM22" s="65"/>
      <c r="AN22" s="65"/>
      <c r="AO22" s="65"/>
      <c r="AP22" s="68">
        <v>24</v>
      </c>
      <c r="AQ22" s="55" t="s">
        <v>29</v>
      </c>
      <c r="AR22" s="84"/>
      <c r="AS22" s="52" t="e">
        <f>COUNTIF(#REF!,CONCATENATE("c",'1-2～5 (区分別プラン)'!A22))</f>
        <v>#REF!</v>
      </c>
      <c r="AT22" s="52" t="e">
        <f>SUMIF(#REF!,CONCATENATE("c",'1-2～5 (区分別プラン)'!A22),#REF!)</f>
        <v>#REF!</v>
      </c>
      <c r="AU22" s="52" t="e">
        <f t="shared" si="21"/>
        <v>#REF!</v>
      </c>
      <c r="AV22" s="52" t="e">
        <f>SUMIF(#REF!,CONCATENATE("c",'1-2～5 (区分別プラン)'!A23),#REF!)+SUMIF(#REF!,CONCATENATE("c",'1-2～5 (区分別プラン)'!A23),#REF!)</f>
        <v>#REF!</v>
      </c>
      <c r="AW22" s="52" t="e">
        <f>SUMIF(#REF!,CONCATENATE("c",'1-2～5 (区分別プラン)'!A22),#REF!)</f>
        <v>#REF!</v>
      </c>
      <c r="AX22" s="52" t="e">
        <f>SUMIF(#REF!,CONCATENATE("c",'1-2～5 (区分別プラン)'!A22),#REF!)</f>
        <v>#REF!</v>
      </c>
      <c r="AY22" s="52" t="e">
        <f>SUMIF(#REF!,CONCATENATE("c",'1-2～5 (区分別プラン)'!A22),#REF!)</f>
        <v>#REF!</v>
      </c>
      <c r="AZ22" s="52" t="e">
        <f>SUMIF(#REF!,CONCATENATE("c",'1-2～5 (区分別プラン)'!A22),#REF!)</f>
        <v>#REF!</v>
      </c>
      <c r="BA22" s="52" t="e">
        <f>SUMIF(#REF!,CONCATENATE("c",'1-2～5 (区分別プラン)'!A22),#REF!)</f>
        <v>#REF!</v>
      </c>
      <c r="BB22" s="52" t="e">
        <f t="shared" si="22"/>
        <v>#REF!</v>
      </c>
      <c r="BC22" s="52" t="e">
        <f>SUMIF(#REF!,CONCATENATE("c",'1-2～5 (区分別プラン)'!A22),#REF!)</f>
        <v>#REF!</v>
      </c>
      <c r="BD22" s="71" t="e">
        <f>SUMIF(#REF!,CONCATENATE("c",'1-2～5 (区分別プラン)'!A22),#REF!)</f>
        <v>#REF!</v>
      </c>
      <c r="BI22" s="68">
        <v>24</v>
      </c>
      <c r="BJ22" s="55" t="s">
        <v>29</v>
      </c>
      <c r="BK22" s="84"/>
      <c r="BL22" s="52" t="e">
        <f>COUNTIF(#REF!,CONCATENATE("b",'1-2～5 (区分別プラン)'!A22))</f>
        <v>#REF!</v>
      </c>
      <c r="BM22" s="52" t="e">
        <f>SUMIF(#REF!,CONCATENATE("b",'1-2～5 (区分別プラン)'!A22),#REF!)</f>
        <v>#REF!</v>
      </c>
      <c r="BN22" s="52" t="e">
        <f t="shared" si="23"/>
        <v>#REF!</v>
      </c>
      <c r="BO22" s="52" t="e">
        <f>SUMIF(#REF!,CONCATENATE("b",'1-2～5 (区分別プラン)'!A22),#REF!)+SUMIF(#REF!,CONCATENATE("b",'1-2～5 (区分別プラン)'!A22),#REF!)</f>
        <v>#REF!</v>
      </c>
      <c r="BP22" s="52" t="e">
        <f>SUMIF(#REF!,CONCATENATE("b",'1-2～5 (区分別プラン)'!A22),#REF!)</f>
        <v>#REF!</v>
      </c>
      <c r="BQ22" s="52" t="e">
        <f>SUMIF(#REF!,CONCATENATE("b",'1-2～5 (区分別プラン)'!A22),#REF!)</f>
        <v>#REF!</v>
      </c>
      <c r="BR22" s="52" t="e">
        <f>SUMIF(#REF!,CONCATENATE("b",'1-2～5 (区分別プラン)'!A22),#REF!)</f>
        <v>#REF!</v>
      </c>
      <c r="BS22" s="52" t="e">
        <f>SUMIF(#REF!,CONCATENATE("b",'1-2～5 (区分別プラン)'!A22),#REF!)</f>
        <v>#REF!</v>
      </c>
      <c r="BT22" s="52" t="e">
        <f>SUMIF(#REF!,CONCATENATE("b",'1-2～5 (区分別プラン)'!A22),#REF!)</f>
        <v>#REF!</v>
      </c>
      <c r="BU22" s="52" t="e">
        <f t="shared" si="24"/>
        <v>#REF!</v>
      </c>
      <c r="BV22" s="52" t="e">
        <f>SUMIF(#REF!,CONCATENATE("b",'1-2～5 (区分別プラン)'!A22),#REF!)</f>
        <v>#REF!</v>
      </c>
      <c r="BW22" s="71" t="e">
        <f>SUMIF(#REF!,CONCATENATE("b",'1-2～5 (区分別プラン)'!A22),#REF!)</f>
        <v>#REF!</v>
      </c>
      <c r="CA22" s="68">
        <v>24</v>
      </c>
      <c r="CB22" s="55" t="s">
        <v>29</v>
      </c>
      <c r="CC22" s="84"/>
      <c r="CD22" s="51" t="e">
        <f>COUNTIF(#REF!,CONCATENATE("a",'1-2～5 (区分別プラン)'!A22))</f>
        <v>#REF!</v>
      </c>
      <c r="CE22" s="51" t="e">
        <f>SUMIF(#REF!,CONCATENATE("a",'1-2～5 (区分別プラン)'!A22),#REF!)</f>
        <v>#REF!</v>
      </c>
      <c r="CF22" s="51" t="e">
        <f t="shared" si="25"/>
        <v>#REF!</v>
      </c>
      <c r="CG22" s="51" t="e">
        <f>SUMIF(#REF!,CONCATENATE("a",'1-2～5 (区分別プラン)'!A22),#REF!)+SUMIF(#REF!,CONCATENATE("a",'1-2～5 (区分別プラン)'!A22),#REF!)</f>
        <v>#REF!</v>
      </c>
      <c r="CH22" s="51" t="e">
        <f>SUMIF(#REF!,CONCATENATE("a",'1-2～5 (区分別プラン)'!A22),#REF!)</f>
        <v>#REF!</v>
      </c>
      <c r="CI22" s="51" t="e">
        <f>SUMIF(#REF!,CONCATENATE("a",'1-2～5 (区分別プラン)'!A22),#REF!)</f>
        <v>#REF!</v>
      </c>
      <c r="CJ22" s="51" t="e">
        <f>SUMIF(#REF!,CONCATENATE("a",'1-2～5 (区分別プラン)'!A22),#REF!)</f>
        <v>#REF!</v>
      </c>
      <c r="CK22" s="51" t="e">
        <f>SUMIF(#REF!,CONCATENATE("a",'1-2～5 (区分別プラン)'!A22),#REF!)</f>
        <v>#REF!</v>
      </c>
      <c r="CL22" s="51" t="e">
        <f>SUMIF(#REF!,CONCATENATE("a",'1-2～5 (区分別プラン)'!A22),#REF!)</f>
        <v>#REF!</v>
      </c>
      <c r="CM22" s="51" t="e">
        <f t="shared" si="26"/>
        <v>#REF!</v>
      </c>
      <c r="CN22" s="51" t="e">
        <f>SUMIF(#REF!,CONCATENATE("a",'1-2～5 (区分別プラン)'!A22),#REF!)</f>
        <v>#REF!</v>
      </c>
      <c r="CO22" s="67" t="e">
        <f>SUMIF(#REF!,CONCATENATE("a",'1-2～5 (区分別プラン)'!A22),#REF!)</f>
        <v>#REF!</v>
      </c>
    </row>
    <row r="23" spans="1:93" s="92" customFormat="1" ht="24.75" customHeight="1">
      <c r="A23" s="68">
        <v>25</v>
      </c>
      <c r="B23" s="51" t="e">
        <f>COUNTIF(#REF!,CONCATENATE("d",'1-2～5 (区分別プラン)'!A23))</f>
        <v>#REF!</v>
      </c>
      <c r="C23" s="51" t="e">
        <f>SUMIF(#REF!,CONCATENATE("d",'1-2～5 (区分別プラン)'!A23),#REF!)+SUMIF(#REF!,CONCATENATE("d",'1-2～5 (区分別プラン)'!A23),#REF!)</f>
        <v>#REF!</v>
      </c>
      <c r="D23" s="51" t="e">
        <f t="shared" si="16"/>
        <v>#REF!</v>
      </c>
      <c r="E23" s="51" t="e">
        <f>SUMIF(#REF!,CONCATENATE("d",'1-2～5 (区分別プラン)'!A23),#REF!)+SUMIF(#REF!,CONCATENATE("d",'1-2～5 (区分別プラン)'!A23),#REF!)</f>
        <v>#REF!</v>
      </c>
      <c r="F23" s="51" t="e">
        <f t="shared" si="0"/>
        <v>#REF!</v>
      </c>
      <c r="G23" s="51" t="e">
        <f>SUMIF(#REF!,CONCATENATE("d",'1-2～5 (区分別プラン)'!A23),#REF!)</f>
        <v>#REF!</v>
      </c>
      <c r="H23" s="51" t="e">
        <f>SUMIF(#REF!,CONCATENATE("d",'1-2～5 (区分別プラン)'!A23),#REF!)</f>
        <v>#REF!</v>
      </c>
      <c r="I23" s="51" t="e">
        <f>SUMIF(#REF!,CONCATENATE("d",'1-2～5 (区分別プラン)'!A23),#REF!)</f>
        <v>#REF!</v>
      </c>
      <c r="J23" s="51" t="e">
        <f>SUMIF(#REF!,CONCATENATE("d",'1-2～5 (区分別プラン)'!A23),#REF!)</f>
        <v>#REF!</v>
      </c>
      <c r="K23" s="51" t="e">
        <f>SUMIF(#REF!,CONCATENATE("d",'1-2～5 (区分別プラン)'!A23),#REF!)</f>
        <v>#REF!</v>
      </c>
      <c r="L23" s="51" t="e">
        <f>SUMIF(#REF!,CONCATENATE("d",'1-2～5 (区分別プラン)'!A23),#REF!)</f>
        <v>#REF!</v>
      </c>
      <c r="M23" s="51" t="e">
        <f t="shared" si="17"/>
        <v>#REF!</v>
      </c>
      <c r="N23" s="51" t="e">
        <f>SUMIF(#REF!,CONCATENATE("d",'1-2～5 (区分別プラン)'!A23),#REF!)</f>
        <v>#REF!</v>
      </c>
      <c r="O23" s="51" t="e">
        <f>SUMIF(#REF!,CONCATENATE("d",'1-2～5 (区分別プラン)'!A23),#REF!)</f>
        <v>#REF!</v>
      </c>
      <c r="P23" s="51" t="e">
        <f t="shared" si="18"/>
        <v>#REF!</v>
      </c>
      <c r="Q23" s="51" t="e">
        <f>SUMIF(#REF!,CONCATENATE("d",'1-2～5 (区分別プラン)'!A23),#REF!)</f>
        <v>#REF!</v>
      </c>
      <c r="R23" s="51" t="e">
        <f>SUMIF(#REF!,CONCATENATE("d",'1-2～5 (区分別プラン)'!A23),#REF!)</f>
        <v>#REF!</v>
      </c>
      <c r="S23" s="51" t="e">
        <f t="shared" si="19"/>
        <v>#REF!</v>
      </c>
      <c r="T23" s="51" t="e">
        <f>SUMIF(#REF!,CONCATENATE("d",'1-2～5 (区分別プラン)'!A23),#REF!)</f>
        <v>#REF!</v>
      </c>
      <c r="U23" s="51" t="e">
        <f>SUMIF(#REF!,CONCATENATE("d",'1-2～5 (区分別プラン)'!A23),#REF!)</f>
        <v>#REF!</v>
      </c>
      <c r="V23" s="52" t="e">
        <f>SUMIF(#REF!,CONCATENATE("d",'1-2～5 (区分別プラン)'!A23),#REF!)</f>
        <v>#REF!</v>
      </c>
      <c r="W23" s="71" t="e">
        <f>SUMIF(#REF!,CONCATENATE("d",'1-2～5 (区分別プラン)'!A23),#REF!)</f>
        <v>#REF!</v>
      </c>
      <c r="X23" s="68">
        <v>25</v>
      </c>
      <c r="Y23" s="55" t="s">
        <v>28</v>
      </c>
      <c r="Z23" s="84"/>
      <c r="AA23" s="65" t="e">
        <f t="shared" si="20"/>
        <v>#REF!</v>
      </c>
      <c r="AB23" s="65" t="e">
        <f t="shared" si="2"/>
        <v>#REF!</v>
      </c>
      <c r="AC23" s="65" t="e">
        <f t="shared" si="3"/>
        <v>#REF!</v>
      </c>
      <c r="AD23" s="65" t="e">
        <f t="shared" si="4"/>
        <v>#REF!</v>
      </c>
      <c r="AE23" s="65" t="e">
        <f t="shared" si="5"/>
        <v>#REF!</v>
      </c>
      <c r="AF23" s="65" t="e">
        <f t="shared" si="6"/>
        <v>#REF!</v>
      </c>
      <c r="AG23" s="65" t="e">
        <f t="shared" si="7"/>
        <v>#REF!</v>
      </c>
      <c r="AH23" s="65" t="e">
        <f t="shared" si="8"/>
        <v>#REF!</v>
      </c>
      <c r="AI23" s="65" t="e">
        <f t="shared" si="9"/>
        <v>#REF!</v>
      </c>
      <c r="AJ23" s="65" t="e">
        <f t="shared" si="10"/>
        <v>#REF!</v>
      </c>
      <c r="AK23" s="65" t="e">
        <f t="shared" si="11"/>
        <v>#REF!</v>
      </c>
      <c r="AL23" s="65" t="e">
        <f t="shared" si="12"/>
        <v>#REF!</v>
      </c>
      <c r="AM23" s="65"/>
      <c r="AN23" s="65"/>
      <c r="AO23" s="65"/>
      <c r="AP23" s="68">
        <v>25</v>
      </c>
      <c r="AQ23" s="55" t="s">
        <v>28</v>
      </c>
      <c r="AR23" s="84"/>
      <c r="AS23" s="52" t="e">
        <f>COUNTIF(#REF!,CONCATENATE("c",'1-2～5 (区分別プラン)'!A23))</f>
        <v>#REF!</v>
      </c>
      <c r="AT23" s="52" t="e">
        <f>SUMIF(#REF!,CONCATENATE("c",'1-2～5 (区分別プラン)'!A23),#REF!)</f>
        <v>#REF!</v>
      </c>
      <c r="AU23" s="52" t="e">
        <f t="shared" si="21"/>
        <v>#REF!</v>
      </c>
      <c r="AV23" s="52" t="e">
        <f>SUMIF(#REF!,CONCATENATE("c",'1-2～5 (区分別プラン)'!A24),#REF!)+SUMIF(#REF!,CONCATENATE("c",'1-2～5 (区分別プラン)'!A24),#REF!)</f>
        <v>#REF!</v>
      </c>
      <c r="AW23" s="52" t="e">
        <f>SUMIF(#REF!,CONCATENATE("c",'1-2～5 (区分別プラン)'!A23),#REF!)</f>
        <v>#REF!</v>
      </c>
      <c r="AX23" s="52" t="e">
        <f>SUMIF(#REF!,CONCATENATE("c",'1-2～5 (区分別プラン)'!A23),#REF!)</f>
        <v>#REF!</v>
      </c>
      <c r="AY23" s="52" t="e">
        <f>SUMIF(#REF!,CONCATENATE("c",'1-2～5 (区分別プラン)'!A23),#REF!)</f>
        <v>#REF!</v>
      </c>
      <c r="AZ23" s="52" t="e">
        <f>SUMIF(#REF!,CONCATENATE("c",'1-2～5 (区分別プラン)'!A23),#REF!)</f>
        <v>#REF!</v>
      </c>
      <c r="BA23" s="52" t="e">
        <f>SUMIF(#REF!,CONCATENATE("c",'1-2～5 (区分別プラン)'!A23),#REF!)</f>
        <v>#REF!</v>
      </c>
      <c r="BB23" s="52" t="e">
        <f t="shared" si="22"/>
        <v>#REF!</v>
      </c>
      <c r="BC23" s="52" t="e">
        <f>SUMIF(#REF!,CONCATENATE("c",'1-2～5 (区分別プラン)'!A23),#REF!)</f>
        <v>#REF!</v>
      </c>
      <c r="BD23" s="71" t="e">
        <f>SUMIF(#REF!,CONCATENATE("c",'1-2～5 (区分別プラン)'!A23),#REF!)</f>
        <v>#REF!</v>
      </c>
      <c r="BI23" s="68">
        <v>25</v>
      </c>
      <c r="BJ23" s="55" t="s">
        <v>28</v>
      </c>
      <c r="BK23" s="84"/>
      <c r="BL23" s="52" t="e">
        <f>COUNTIF(#REF!,CONCATENATE("b",'1-2～5 (区分別プラン)'!A23))</f>
        <v>#REF!</v>
      </c>
      <c r="BM23" s="52" t="e">
        <f>SUMIF(#REF!,CONCATENATE("b",'1-2～5 (区分別プラン)'!A23),#REF!)</f>
        <v>#REF!</v>
      </c>
      <c r="BN23" s="52" t="e">
        <f t="shared" si="23"/>
        <v>#REF!</v>
      </c>
      <c r="BO23" s="52" t="e">
        <f>SUMIF(#REF!,CONCATENATE("b",'1-2～5 (区分別プラン)'!A23),#REF!)+SUMIF(#REF!,CONCATENATE("b",'1-2～5 (区分別プラン)'!A23),#REF!)</f>
        <v>#REF!</v>
      </c>
      <c r="BP23" s="52" t="e">
        <f>SUMIF(#REF!,CONCATENATE("b",'1-2～5 (区分別プラン)'!A23),#REF!)</f>
        <v>#REF!</v>
      </c>
      <c r="BQ23" s="52" t="e">
        <f>SUMIF(#REF!,CONCATENATE("b",'1-2～5 (区分別プラン)'!A23),#REF!)</f>
        <v>#REF!</v>
      </c>
      <c r="BR23" s="52" t="e">
        <f>SUMIF(#REF!,CONCATENATE("b",'1-2～5 (区分別プラン)'!A23),#REF!)</f>
        <v>#REF!</v>
      </c>
      <c r="BS23" s="52" t="e">
        <f>SUMIF(#REF!,CONCATENATE("b",'1-2～5 (区分別プラン)'!A23),#REF!)</f>
        <v>#REF!</v>
      </c>
      <c r="BT23" s="52" t="e">
        <f>SUMIF(#REF!,CONCATENATE("b",'1-2～5 (区分別プラン)'!A23),#REF!)</f>
        <v>#REF!</v>
      </c>
      <c r="BU23" s="52" t="e">
        <f t="shared" si="24"/>
        <v>#REF!</v>
      </c>
      <c r="BV23" s="52" t="e">
        <f>SUMIF(#REF!,CONCATENATE("b",'1-2～5 (区分別プラン)'!A23),#REF!)</f>
        <v>#REF!</v>
      </c>
      <c r="BW23" s="71" t="e">
        <f>SUMIF(#REF!,CONCATENATE("b",'1-2～5 (区分別プラン)'!A23),#REF!)</f>
        <v>#REF!</v>
      </c>
      <c r="CA23" s="68">
        <v>25</v>
      </c>
      <c r="CB23" s="55" t="s">
        <v>28</v>
      </c>
      <c r="CC23" s="84"/>
      <c r="CD23" s="51" t="e">
        <f>COUNTIF(#REF!,CONCATENATE("a",'1-2～5 (区分別プラン)'!A23))</f>
        <v>#REF!</v>
      </c>
      <c r="CE23" s="51" t="e">
        <f>SUMIF(#REF!,CONCATENATE("a",'1-2～5 (区分別プラン)'!A23),#REF!)</f>
        <v>#REF!</v>
      </c>
      <c r="CF23" s="51" t="e">
        <f t="shared" si="25"/>
        <v>#REF!</v>
      </c>
      <c r="CG23" s="51" t="e">
        <f>SUMIF(#REF!,CONCATENATE("a",'1-2～5 (区分別プラン)'!A23),#REF!)+SUMIF(#REF!,CONCATENATE("a",'1-2～5 (区分別プラン)'!A23),#REF!)</f>
        <v>#REF!</v>
      </c>
      <c r="CH23" s="51" t="e">
        <f>SUMIF(#REF!,CONCATENATE("a",'1-2～5 (区分別プラン)'!A23),#REF!)</f>
        <v>#REF!</v>
      </c>
      <c r="CI23" s="51" t="e">
        <f>SUMIF(#REF!,CONCATENATE("a",'1-2～5 (区分別プラン)'!A23),#REF!)</f>
        <v>#REF!</v>
      </c>
      <c r="CJ23" s="51" t="e">
        <f>SUMIF(#REF!,CONCATENATE("a",'1-2～5 (区分別プラン)'!A23),#REF!)</f>
        <v>#REF!</v>
      </c>
      <c r="CK23" s="51" t="e">
        <f>SUMIF(#REF!,CONCATENATE("a",'1-2～5 (区分別プラン)'!A23),#REF!)</f>
        <v>#REF!</v>
      </c>
      <c r="CL23" s="51" t="e">
        <f>SUMIF(#REF!,CONCATENATE("a",'1-2～5 (区分別プラン)'!A23),#REF!)</f>
        <v>#REF!</v>
      </c>
      <c r="CM23" s="51" t="e">
        <f t="shared" si="26"/>
        <v>#REF!</v>
      </c>
      <c r="CN23" s="51" t="e">
        <f>SUMIF(#REF!,CONCATENATE("a",'1-2～5 (区分別プラン)'!A23),#REF!)</f>
        <v>#REF!</v>
      </c>
      <c r="CO23" s="67" t="e">
        <f>SUMIF(#REF!,CONCATENATE("a",'1-2～5 (区分別プラン)'!A23),#REF!)</f>
        <v>#REF!</v>
      </c>
    </row>
    <row r="24" spans="1:93" s="92" customFormat="1" ht="24.75" customHeight="1">
      <c r="A24" s="68">
        <v>26</v>
      </c>
      <c r="B24" s="51" t="e">
        <f>COUNTIF(#REF!,CONCATENATE("d",'1-2～5 (区分別プラン)'!A24))</f>
        <v>#REF!</v>
      </c>
      <c r="C24" s="51" t="e">
        <f>SUMIF(#REF!,CONCATENATE("d",'1-2～5 (区分別プラン)'!A24),#REF!)+SUMIF(#REF!,CONCATENATE("d",'1-2～5 (区分別プラン)'!A24),#REF!)</f>
        <v>#REF!</v>
      </c>
      <c r="D24" s="51" t="e">
        <f t="shared" si="16"/>
        <v>#REF!</v>
      </c>
      <c r="E24" s="51" t="e">
        <f>SUMIF(#REF!,CONCATENATE("d",'1-2～5 (区分別プラン)'!A24),#REF!)+SUMIF(#REF!,CONCATENATE("d",'1-2～5 (区分別プラン)'!A24),#REF!)</f>
        <v>#REF!</v>
      </c>
      <c r="F24" s="51" t="e">
        <f t="shared" si="0"/>
        <v>#REF!</v>
      </c>
      <c r="G24" s="51" t="e">
        <f>SUMIF(#REF!,CONCATENATE("d",'1-2～5 (区分別プラン)'!A24),#REF!)</f>
        <v>#REF!</v>
      </c>
      <c r="H24" s="51" t="e">
        <f>SUMIF(#REF!,CONCATENATE("d",'1-2～5 (区分別プラン)'!A24),#REF!)</f>
        <v>#REF!</v>
      </c>
      <c r="I24" s="51" t="e">
        <f>SUMIF(#REF!,CONCATENATE("d",'1-2～5 (区分別プラン)'!A24),#REF!)</f>
        <v>#REF!</v>
      </c>
      <c r="J24" s="51" t="e">
        <f>SUMIF(#REF!,CONCATENATE("d",'1-2～5 (区分別プラン)'!A24),#REF!)</f>
        <v>#REF!</v>
      </c>
      <c r="K24" s="51" t="e">
        <f>SUMIF(#REF!,CONCATENATE("d",'1-2～5 (区分別プラン)'!A24),#REF!)</f>
        <v>#REF!</v>
      </c>
      <c r="L24" s="51" t="e">
        <f>SUMIF(#REF!,CONCATENATE("d",'1-2～5 (区分別プラン)'!A24),#REF!)</f>
        <v>#REF!</v>
      </c>
      <c r="M24" s="51" t="e">
        <f t="shared" si="17"/>
        <v>#REF!</v>
      </c>
      <c r="N24" s="51" t="e">
        <f>SUMIF(#REF!,CONCATENATE("d",'1-2～5 (区分別プラン)'!A24),#REF!)</f>
        <v>#REF!</v>
      </c>
      <c r="O24" s="51" t="e">
        <f>SUMIF(#REF!,CONCATENATE("d",'1-2～5 (区分別プラン)'!A24),#REF!)</f>
        <v>#REF!</v>
      </c>
      <c r="P24" s="51" t="e">
        <f t="shared" si="18"/>
        <v>#REF!</v>
      </c>
      <c r="Q24" s="51" t="e">
        <f>SUMIF(#REF!,CONCATENATE("d",'1-2～5 (区分別プラン)'!A24),#REF!)</f>
        <v>#REF!</v>
      </c>
      <c r="R24" s="51" t="e">
        <f>SUMIF(#REF!,CONCATENATE("d",'1-2～5 (区分別プラン)'!A24),#REF!)</f>
        <v>#REF!</v>
      </c>
      <c r="S24" s="51" t="e">
        <f t="shared" si="19"/>
        <v>#REF!</v>
      </c>
      <c r="T24" s="51" t="e">
        <f>SUMIF(#REF!,CONCATENATE("d",'1-2～5 (区分別プラン)'!A24),#REF!)</f>
        <v>#REF!</v>
      </c>
      <c r="U24" s="51" t="e">
        <f>SUMIF(#REF!,CONCATENATE("d",'1-2～5 (区分別プラン)'!A24),#REF!)</f>
        <v>#REF!</v>
      </c>
      <c r="V24" s="52" t="e">
        <f>SUMIF(#REF!,CONCATENATE("d",'1-2～5 (区分別プラン)'!A24),#REF!)</f>
        <v>#REF!</v>
      </c>
      <c r="W24" s="71" t="e">
        <f>SUMIF(#REF!,CONCATENATE("d",'1-2～5 (区分別プラン)'!A24),#REF!)</f>
        <v>#REF!</v>
      </c>
      <c r="X24" s="68">
        <v>26</v>
      </c>
      <c r="Y24" s="55" t="s">
        <v>27</v>
      </c>
      <c r="Z24" s="84"/>
      <c r="AA24" s="65" t="e">
        <f t="shared" si="20"/>
        <v>#REF!</v>
      </c>
      <c r="AB24" s="65" t="e">
        <f t="shared" si="2"/>
        <v>#REF!</v>
      </c>
      <c r="AC24" s="65" t="e">
        <f t="shared" si="3"/>
        <v>#REF!</v>
      </c>
      <c r="AD24" s="65" t="e">
        <f t="shared" si="4"/>
        <v>#REF!</v>
      </c>
      <c r="AE24" s="65" t="e">
        <f t="shared" si="5"/>
        <v>#REF!</v>
      </c>
      <c r="AF24" s="65" t="e">
        <f t="shared" si="6"/>
        <v>#REF!</v>
      </c>
      <c r="AG24" s="65" t="e">
        <f t="shared" si="7"/>
        <v>#REF!</v>
      </c>
      <c r="AH24" s="65" t="e">
        <f t="shared" si="8"/>
        <v>#REF!</v>
      </c>
      <c r="AI24" s="65" t="e">
        <f t="shared" si="9"/>
        <v>#REF!</v>
      </c>
      <c r="AJ24" s="65" t="e">
        <f t="shared" si="10"/>
        <v>#REF!</v>
      </c>
      <c r="AK24" s="65" t="e">
        <f t="shared" si="11"/>
        <v>#REF!</v>
      </c>
      <c r="AL24" s="65" t="e">
        <f t="shared" si="12"/>
        <v>#REF!</v>
      </c>
      <c r="AM24" s="65"/>
      <c r="AN24" s="65"/>
      <c r="AO24" s="65"/>
      <c r="AP24" s="68">
        <v>26</v>
      </c>
      <c r="AQ24" s="55" t="s">
        <v>27</v>
      </c>
      <c r="AR24" s="84"/>
      <c r="AS24" s="52" t="e">
        <f>COUNTIF(#REF!,CONCATENATE("c",'1-2～5 (区分別プラン)'!A24))</f>
        <v>#REF!</v>
      </c>
      <c r="AT24" s="52" t="e">
        <f>SUMIF(#REF!,CONCATENATE("c",'1-2～5 (区分別プラン)'!A24),#REF!)</f>
        <v>#REF!</v>
      </c>
      <c r="AU24" s="52" t="e">
        <f t="shared" si="21"/>
        <v>#REF!</v>
      </c>
      <c r="AV24" s="52" t="e">
        <f>SUMIF(#REF!,CONCATENATE("c",'1-2～5 (区分別プラン)'!A25),#REF!)+SUMIF(#REF!,CONCATENATE("c",'1-2～5 (区分別プラン)'!A25),#REF!)</f>
        <v>#REF!</v>
      </c>
      <c r="AW24" s="52" t="e">
        <f>SUMIF(#REF!,CONCATENATE("c",'1-2～5 (区分別プラン)'!A24),#REF!)</f>
        <v>#REF!</v>
      </c>
      <c r="AX24" s="52" t="e">
        <f>SUMIF(#REF!,CONCATENATE("c",'1-2～5 (区分別プラン)'!A24),#REF!)</f>
        <v>#REF!</v>
      </c>
      <c r="AY24" s="52" t="e">
        <f>SUMIF(#REF!,CONCATENATE("c",'1-2～5 (区分別プラン)'!A24),#REF!)</f>
        <v>#REF!</v>
      </c>
      <c r="AZ24" s="52" t="e">
        <f>SUMIF(#REF!,CONCATENATE("c",'1-2～5 (区分別プラン)'!A24),#REF!)</f>
        <v>#REF!</v>
      </c>
      <c r="BA24" s="52" t="e">
        <f>SUMIF(#REF!,CONCATENATE("c",'1-2～5 (区分別プラン)'!A24),#REF!)</f>
        <v>#REF!</v>
      </c>
      <c r="BB24" s="52" t="e">
        <f t="shared" si="22"/>
        <v>#REF!</v>
      </c>
      <c r="BC24" s="52" t="e">
        <f>SUMIF(#REF!,CONCATENATE("c",'1-2～5 (区分別プラン)'!A24),#REF!)</f>
        <v>#REF!</v>
      </c>
      <c r="BD24" s="71" t="e">
        <f>SUMIF(#REF!,CONCATENATE("c",'1-2～5 (区分別プラン)'!A24),#REF!)</f>
        <v>#REF!</v>
      </c>
      <c r="BI24" s="68">
        <v>26</v>
      </c>
      <c r="BJ24" s="55" t="s">
        <v>27</v>
      </c>
      <c r="BK24" s="84"/>
      <c r="BL24" s="52" t="e">
        <f>COUNTIF(#REF!,CONCATENATE("b",'1-2～5 (区分別プラン)'!A24))</f>
        <v>#REF!</v>
      </c>
      <c r="BM24" s="52" t="e">
        <f>SUMIF(#REF!,CONCATENATE("b",'1-2～5 (区分別プラン)'!A24),#REF!)</f>
        <v>#REF!</v>
      </c>
      <c r="BN24" s="52" t="e">
        <f t="shared" si="23"/>
        <v>#REF!</v>
      </c>
      <c r="BO24" s="52" t="e">
        <f>SUMIF(#REF!,CONCATENATE("b",'1-2～5 (区分別プラン)'!A24),#REF!)+SUMIF(#REF!,CONCATENATE("b",'1-2～5 (区分別プラン)'!A24),#REF!)</f>
        <v>#REF!</v>
      </c>
      <c r="BP24" s="52" t="e">
        <f>SUMIF(#REF!,CONCATENATE("b",'1-2～5 (区分別プラン)'!A24),#REF!)</f>
        <v>#REF!</v>
      </c>
      <c r="BQ24" s="52" t="e">
        <f>SUMIF(#REF!,CONCATENATE("b",'1-2～5 (区分別プラン)'!A24),#REF!)</f>
        <v>#REF!</v>
      </c>
      <c r="BR24" s="52" t="e">
        <f>SUMIF(#REF!,CONCATENATE("b",'1-2～5 (区分別プラン)'!A24),#REF!)</f>
        <v>#REF!</v>
      </c>
      <c r="BS24" s="52" t="e">
        <f>SUMIF(#REF!,CONCATENATE("b",'1-2～5 (区分別プラン)'!A24),#REF!)</f>
        <v>#REF!</v>
      </c>
      <c r="BT24" s="52" t="e">
        <f>SUMIF(#REF!,CONCATENATE("b",'1-2～5 (区分別プラン)'!A24),#REF!)</f>
        <v>#REF!</v>
      </c>
      <c r="BU24" s="52" t="e">
        <f t="shared" si="24"/>
        <v>#REF!</v>
      </c>
      <c r="BV24" s="52" t="e">
        <f>SUMIF(#REF!,CONCATENATE("b",'1-2～5 (区分別プラン)'!A24),#REF!)</f>
        <v>#REF!</v>
      </c>
      <c r="BW24" s="71" t="e">
        <f>SUMIF(#REF!,CONCATENATE("b",'1-2～5 (区分別プラン)'!A24),#REF!)</f>
        <v>#REF!</v>
      </c>
      <c r="CA24" s="68">
        <v>26</v>
      </c>
      <c r="CB24" s="55" t="s">
        <v>27</v>
      </c>
      <c r="CC24" s="84"/>
      <c r="CD24" s="51" t="e">
        <f>COUNTIF(#REF!,CONCATENATE("a",'1-2～5 (区分別プラン)'!A24))</f>
        <v>#REF!</v>
      </c>
      <c r="CE24" s="51" t="e">
        <f>SUMIF(#REF!,CONCATENATE("a",'1-2～5 (区分別プラン)'!A24),#REF!)</f>
        <v>#REF!</v>
      </c>
      <c r="CF24" s="51" t="e">
        <f t="shared" si="25"/>
        <v>#REF!</v>
      </c>
      <c r="CG24" s="51" t="e">
        <f>SUMIF(#REF!,CONCATENATE("a",'1-2～5 (区分別プラン)'!A24),#REF!)+SUMIF(#REF!,CONCATENATE("a",'1-2～5 (区分別プラン)'!A24),#REF!)</f>
        <v>#REF!</v>
      </c>
      <c r="CH24" s="51" t="e">
        <f>SUMIF(#REF!,CONCATENATE("a",'1-2～5 (区分別プラン)'!A24),#REF!)</f>
        <v>#REF!</v>
      </c>
      <c r="CI24" s="51" t="e">
        <f>SUMIF(#REF!,CONCATENATE("a",'1-2～5 (区分別プラン)'!A24),#REF!)</f>
        <v>#REF!</v>
      </c>
      <c r="CJ24" s="51" t="e">
        <f>SUMIF(#REF!,CONCATENATE("a",'1-2～5 (区分別プラン)'!A24),#REF!)</f>
        <v>#REF!</v>
      </c>
      <c r="CK24" s="51" t="e">
        <f>SUMIF(#REF!,CONCATENATE("a",'1-2～5 (区分別プラン)'!A24),#REF!)</f>
        <v>#REF!</v>
      </c>
      <c r="CL24" s="51" t="e">
        <f>SUMIF(#REF!,CONCATENATE("a",'1-2～5 (区分別プラン)'!A24),#REF!)</f>
        <v>#REF!</v>
      </c>
      <c r="CM24" s="51" t="e">
        <f t="shared" si="26"/>
        <v>#REF!</v>
      </c>
      <c r="CN24" s="51" t="e">
        <f>SUMIF(#REF!,CONCATENATE("a",'1-2～5 (区分別プラン)'!A24),#REF!)</f>
        <v>#REF!</v>
      </c>
      <c r="CO24" s="67" t="e">
        <f>SUMIF(#REF!,CONCATENATE("a",'1-2～5 (区分別プラン)'!A24),#REF!)</f>
        <v>#REF!</v>
      </c>
    </row>
    <row r="25" spans="1:93" s="92" customFormat="1" ht="24.75" customHeight="1">
      <c r="A25" s="68">
        <v>27</v>
      </c>
      <c r="B25" s="51" t="e">
        <f>COUNTIF(#REF!,CONCATENATE("d",'1-2～5 (区分別プラン)'!A25))</f>
        <v>#REF!</v>
      </c>
      <c r="C25" s="51" t="e">
        <f>SUMIF(#REF!,CONCATENATE("d",'1-2～5 (区分別プラン)'!A25),#REF!)+SUMIF(#REF!,CONCATENATE("d",'1-2～5 (区分別プラン)'!A25),#REF!)</f>
        <v>#REF!</v>
      </c>
      <c r="D25" s="51" t="e">
        <f t="shared" si="16"/>
        <v>#REF!</v>
      </c>
      <c r="E25" s="51" t="e">
        <f>SUMIF(#REF!,CONCATENATE("d",'1-2～5 (区分別プラン)'!A25),#REF!)+SUMIF(#REF!,CONCATENATE("d",'1-2～5 (区分別プラン)'!A25),#REF!)</f>
        <v>#REF!</v>
      </c>
      <c r="F25" s="51" t="e">
        <f t="shared" si="0"/>
        <v>#REF!</v>
      </c>
      <c r="G25" s="51" t="e">
        <f>SUMIF(#REF!,CONCATENATE("d",'1-2～5 (区分別プラン)'!A25),#REF!)</f>
        <v>#REF!</v>
      </c>
      <c r="H25" s="51" t="e">
        <f>SUMIF(#REF!,CONCATENATE("d",'1-2～5 (区分別プラン)'!A25),#REF!)</f>
        <v>#REF!</v>
      </c>
      <c r="I25" s="51" t="e">
        <f>SUMIF(#REF!,CONCATENATE("d",'1-2～5 (区分別プラン)'!A25),#REF!)</f>
        <v>#REF!</v>
      </c>
      <c r="J25" s="51" t="e">
        <f>SUMIF(#REF!,CONCATENATE("d",'1-2～5 (区分別プラン)'!A25),#REF!)</f>
        <v>#REF!</v>
      </c>
      <c r="K25" s="51" t="e">
        <f>SUMIF(#REF!,CONCATENATE("d",'1-2～5 (区分別プラン)'!A25),#REF!)</f>
        <v>#REF!</v>
      </c>
      <c r="L25" s="51" t="e">
        <f>SUMIF(#REF!,CONCATENATE("d",'1-2～5 (区分別プラン)'!A25),#REF!)</f>
        <v>#REF!</v>
      </c>
      <c r="M25" s="51" t="e">
        <f t="shared" si="17"/>
        <v>#REF!</v>
      </c>
      <c r="N25" s="51" t="e">
        <f>SUMIF(#REF!,CONCATENATE("d",'1-2～5 (区分別プラン)'!A25),#REF!)</f>
        <v>#REF!</v>
      </c>
      <c r="O25" s="51" t="e">
        <f>SUMIF(#REF!,CONCATENATE("d",'1-2～5 (区分別プラン)'!A25),#REF!)</f>
        <v>#REF!</v>
      </c>
      <c r="P25" s="51" t="e">
        <f t="shared" si="18"/>
        <v>#REF!</v>
      </c>
      <c r="Q25" s="51" t="e">
        <f>SUMIF(#REF!,CONCATENATE("d",'1-2～5 (区分別プラン)'!A25),#REF!)</f>
        <v>#REF!</v>
      </c>
      <c r="R25" s="51" t="e">
        <f>SUMIF(#REF!,CONCATENATE("d",'1-2～5 (区分別プラン)'!A25),#REF!)</f>
        <v>#REF!</v>
      </c>
      <c r="S25" s="51" t="e">
        <f t="shared" si="19"/>
        <v>#REF!</v>
      </c>
      <c r="T25" s="51" t="e">
        <f>SUMIF(#REF!,CONCATENATE("d",'1-2～5 (区分別プラン)'!A25),#REF!)</f>
        <v>#REF!</v>
      </c>
      <c r="U25" s="51" t="e">
        <f>SUMIF(#REF!,CONCATENATE("d",'1-2～5 (区分別プラン)'!A25),#REF!)</f>
        <v>#REF!</v>
      </c>
      <c r="V25" s="52" t="e">
        <f>SUMIF(#REF!,CONCATENATE("d",'1-2～5 (区分別プラン)'!A25),#REF!)</f>
        <v>#REF!</v>
      </c>
      <c r="W25" s="71" t="e">
        <f>SUMIF(#REF!,CONCATENATE("d",'1-2～5 (区分別プラン)'!A25),#REF!)</f>
        <v>#REF!</v>
      </c>
      <c r="X25" s="68">
        <v>27</v>
      </c>
      <c r="Y25" s="55" t="s">
        <v>26</v>
      </c>
      <c r="Z25" s="84"/>
      <c r="AA25" s="65" t="e">
        <f t="shared" si="20"/>
        <v>#REF!</v>
      </c>
      <c r="AB25" s="65" t="e">
        <f t="shared" si="2"/>
        <v>#REF!</v>
      </c>
      <c r="AC25" s="65" t="e">
        <f t="shared" si="3"/>
        <v>#REF!</v>
      </c>
      <c r="AD25" s="65" t="e">
        <f t="shared" si="4"/>
        <v>#REF!</v>
      </c>
      <c r="AE25" s="65" t="e">
        <f t="shared" si="5"/>
        <v>#REF!</v>
      </c>
      <c r="AF25" s="65" t="e">
        <f t="shared" si="6"/>
        <v>#REF!</v>
      </c>
      <c r="AG25" s="65" t="e">
        <f t="shared" si="7"/>
        <v>#REF!</v>
      </c>
      <c r="AH25" s="65" t="e">
        <f t="shared" si="8"/>
        <v>#REF!</v>
      </c>
      <c r="AI25" s="65" t="e">
        <f t="shared" si="9"/>
        <v>#REF!</v>
      </c>
      <c r="AJ25" s="65" t="e">
        <f t="shared" si="10"/>
        <v>#REF!</v>
      </c>
      <c r="AK25" s="65" t="e">
        <f t="shared" si="11"/>
        <v>#REF!</v>
      </c>
      <c r="AL25" s="65" t="e">
        <f t="shared" si="12"/>
        <v>#REF!</v>
      </c>
      <c r="AM25" s="65"/>
      <c r="AN25" s="65"/>
      <c r="AO25" s="65"/>
      <c r="AP25" s="68">
        <v>27</v>
      </c>
      <c r="AQ25" s="55" t="s">
        <v>26</v>
      </c>
      <c r="AR25" s="84"/>
      <c r="AS25" s="52" t="e">
        <f>COUNTIF(#REF!,CONCATENATE("c",'1-2～5 (区分別プラン)'!A25))</f>
        <v>#REF!</v>
      </c>
      <c r="AT25" s="52" t="e">
        <f>SUMIF(#REF!,CONCATENATE("c",'1-2～5 (区分別プラン)'!A25),#REF!)</f>
        <v>#REF!</v>
      </c>
      <c r="AU25" s="52" t="e">
        <f t="shared" si="21"/>
        <v>#REF!</v>
      </c>
      <c r="AV25" s="52" t="e">
        <f>SUMIF(#REF!,CONCATENATE("c",'1-2～5 (区分別プラン)'!A26),#REF!)+SUMIF(#REF!,CONCATENATE("c",'1-2～5 (区分別プラン)'!A26),#REF!)</f>
        <v>#REF!</v>
      </c>
      <c r="AW25" s="52" t="e">
        <f>SUMIF(#REF!,CONCATENATE("c",'1-2～5 (区分別プラン)'!A25),#REF!)</f>
        <v>#REF!</v>
      </c>
      <c r="AX25" s="52" t="e">
        <f>SUMIF(#REF!,CONCATENATE("c",'1-2～5 (区分別プラン)'!A25),#REF!)</f>
        <v>#REF!</v>
      </c>
      <c r="AY25" s="52" t="e">
        <f>SUMIF(#REF!,CONCATENATE("c",'1-2～5 (区分別プラン)'!A25),#REF!)</f>
        <v>#REF!</v>
      </c>
      <c r="AZ25" s="52" t="e">
        <f>SUMIF(#REF!,CONCATENATE("c",'1-2～5 (区分別プラン)'!A25),#REF!)</f>
        <v>#REF!</v>
      </c>
      <c r="BA25" s="52" t="e">
        <f>SUMIF(#REF!,CONCATENATE("c",'1-2～5 (区分別プラン)'!A25),#REF!)</f>
        <v>#REF!</v>
      </c>
      <c r="BB25" s="52" t="e">
        <f t="shared" si="22"/>
        <v>#REF!</v>
      </c>
      <c r="BC25" s="52" t="e">
        <f>SUMIF(#REF!,CONCATENATE("c",'1-2～5 (区分別プラン)'!A25),#REF!)</f>
        <v>#REF!</v>
      </c>
      <c r="BD25" s="71" t="e">
        <f>SUMIF(#REF!,CONCATENATE("c",'1-2～5 (区分別プラン)'!A25),#REF!)</f>
        <v>#REF!</v>
      </c>
      <c r="BI25" s="68">
        <v>27</v>
      </c>
      <c r="BJ25" s="55" t="s">
        <v>26</v>
      </c>
      <c r="BK25" s="84"/>
      <c r="BL25" s="52" t="e">
        <f>COUNTIF(#REF!,CONCATENATE("b",'1-2～5 (区分別プラン)'!A25))</f>
        <v>#REF!</v>
      </c>
      <c r="BM25" s="52" t="e">
        <f>SUMIF(#REF!,CONCATENATE("b",'1-2～5 (区分別プラン)'!A25),#REF!)</f>
        <v>#REF!</v>
      </c>
      <c r="BN25" s="52" t="e">
        <f t="shared" si="23"/>
        <v>#REF!</v>
      </c>
      <c r="BO25" s="52" t="e">
        <f>SUMIF(#REF!,CONCATENATE("b",'1-2～5 (区分別プラン)'!A25),#REF!)+SUMIF(#REF!,CONCATENATE("b",'1-2～5 (区分別プラン)'!A25),#REF!)</f>
        <v>#REF!</v>
      </c>
      <c r="BP25" s="52" t="e">
        <f>SUMIF(#REF!,CONCATENATE("b",'1-2～5 (区分別プラン)'!A25),#REF!)</f>
        <v>#REF!</v>
      </c>
      <c r="BQ25" s="52" t="e">
        <f>SUMIF(#REF!,CONCATENATE("b",'1-2～5 (区分別プラン)'!A25),#REF!)</f>
        <v>#REF!</v>
      </c>
      <c r="BR25" s="52" t="e">
        <f>SUMIF(#REF!,CONCATENATE("b",'1-2～5 (区分別プラン)'!A25),#REF!)</f>
        <v>#REF!</v>
      </c>
      <c r="BS25" s="52" t="e">
        <f>SUMIF(#REF!,CONCATENATE("b",'1-2～5 (区分別プラン)'!A25),#REF!)</f>
        <v>#REF!</v>
      </c>
      <c r="BT25" s="52" t="e">
        <f>SUMIF(#REF!,CONCATENATE("b",'1-2～5 (区分別プラン)'!A25),#REF!)</f>
        <v>#REF!</v>
      </c>
      <c r="BU25" s="52" t="e">
        <f t="shared" si="24"/>
        <v>#REF!</v>
      </c>
      <c r="BV25" s="52" t="e">
        <f>SUMIF(#REF!,CONCATENATE("b",'1-2～5 (区分別プラン)'!A25),#REF!)</f>
        <v>#REF!</v>
      </c>
      <c r="BW25" s="71" t="e">
        <f>SUMIF(#REF!,CONCATENATE("b",'1-2～5 (区分別プラン)'!A25),#REF!)</f>
        <v>#REF!</v>
      </c>
      <c r="CA25" s="68">
        <v>27</v>
      </c>
      <c r="CB25" s="55" t="s">
        <v>26</v>
      </c>
      <c r="CC25" s="84"/>
      <c r="CD25" s="51" t="e">
        <f>COUNTIF(#REF!,CONCATENATE("a",'1-2～5 (区分別プラン)'!A25))</f>
        <v>#REF!</v>
      </c>
      <c r="CE25" s="51" t="e">
        <f>SUMIF(#REF!,CONCATENATE("a",'1-2～5 (区分別プラン)'!A25),#REF!)</f>
        <v>#REF!</v>
      </c>
      <c r="CF25" s="51" t="e">
        <f t="shared" si="25"/>
        <v>#REF!</v>
      </c>
      <c r="CG25" s="51" t="e">
        <f>SUMIF(#REF!,CONCATENATE("a",'1-2～5 (区分別プラン)'!A25),#REF!)+SUMIF(#REF!,CONCATENATE("a",'1-2～5 (区分別プラン)'!A25),#REF!)</f>
        <v>#REF!</v>
      </c>
      <c r="CH25" s="51" t="e">
        <f>SUMIF(#REF!,CONCATENATE("a",'1-2～5 (区分別プラン)'!A25),#REF!)</f>
        <v>#REF!</v>
      </c>
      <c r="CI25" s="51" t="e">
        <f>SUMIF(#REF!,CONCATENATE("a",'1-2～5 (区分別プラン)'!A25),#REF!)</f>
        <v>#REF!</v>
      </c>
      <c r="CJ25" s="51" t="e">
        <f>SUMIF(#REF!,CONCATENATE("a",'1-2～5 (区分別プラン)'!A25),#REF!)</f>
        <v>#REF!</v>
      </c>
      <c r="CK25" s="51" t="e">
        <f>SUMIF(#REF!,CONCATENATE("a",'1-2～5 (区分別プラン)'!A25),#REF!)</f>
        <v>#REF!</v>
      </c>
      <c r="CL25" s="51" t="e">
        <f>SUMIF(#REF!,CONCATENATE("a",'1-2～5 (区分別プラン)'!A25),#REF!)</f>
        <v>#REF!</v>
      </c>
      <c r="CM25" s="51" t="e">
        <f t="shared" si="26"/>
        <v>#REF!</v>
      </c>
      <c r="CN25" s="51" t="e">
        <f>SUMIF(#REF!,CONCATENATE("a",'1-2～5 (区分別プラン)'!A25),#REF!)</f>
        <v>#REF!</v>
      </c>
      <c r="CO25" s="67" t="e">
        <f>SUMIF(#REF!,CONCATENATE("a",'1-2～5 (区分別プラン)'!A25),#REF!)</f>
        <v>#REF!</v>
      </c>
    </row>
    <row r="26" spans="1:93" s="92" customFormat="1" ht="24.75" customHeight="1">
      <c r="A26" s="68">
        <v>28</v>
      </c>
      <c r="B26" s="51" t="e">
        <f>COUNTIF(#REF!,CONCATENATE("d",'1-2～5 (区分別プラン)'!A26))</f>
        <v>#REF!</v>
      </c>
      <c r="C26" s="51" t="e">
        <f>SUMIF(#REF!,CONCATENATE("d",'1-2～5 (区分別プラン)'!A26),#REF!)+SUMIF(#REF!,CONCATENATE("d",'1-2～5 (区分別プラン)'!A26),#REF!)</f>
        <v>#REF!</v>
      </c>
      <c r="D26" s="51" t="e">
        <f t="shared" si="16"/>
        <v>#REF!</v>
      </c>
      <c r="E26" s="51" t="e">
        <f>SUMIF(#REF!,CONCATENATE("d",'1-2～5 (区分別プラン)'!A26),#REF!)+SUMIF(#REF!,CONCATENATE("d",'1-2～5 (区分別プラン)'!A26),#REF!)</f>
        <v>#REF!</v>
      </c>
      <c r="F26" s="51" t="e">
        <f t="shared" si="0"/>
        <v>#REF!</v>
      </c>
      <c r="G26" s="51" t="e">
        <f>SUMIF(#REF!,CONCATENATE("d",'1-2～5 (区分別プラン)'!A26),#REF!)</f>
        <v>#REF!</v>
      </c>
      <c r="H26" s="51" t="e">
        <f>SUMIF(#REF!,CONCATENATE("d",'1-2～5 (区分別プラン)'!A26),#REF!)</f>
        <v>#REF!</v>
      </c>
      <c r="I26" s="51" t="e">
        <f>SUMIF(#REF!,CONCATENATE("d",'1-2～5 (区分別プラン)'!A26),#REF!)</f>
        <v>#REF!</v>
      </c>
      <c r="J26" s="51" t="e">
        <f>SUMIF(#REF!,CONCATENATE("d",'1-2～5 (区分別プラン)'!A26),#REF!)</f>
        <v>#REF!</v>
      </c>
      <c r="K26" s="51" t="e">
        <f>SUMIF(#REF!,CONCATENATE("d",'1-2～5 (区分別プラン)'!A26),#REF!)</f>
        <v>#REF!</v>
      </c>
      <c r="L26" s="51" t="e">
        <f>SUMIF(#REF!,CONCATENATE("d",'1-2～5 (区分別プラン)'!A26),#REF!)</f>
        <v>#REF!</v>
      </c>
      <c r="M26" s="51" t="e">
        <f t="shared" si="17"/>
        <v>#REF!</v>
      </c>
      <c r="N26" s="51" t="e">
        <f>SUMIF(#REF!,CONCATENATE("d",'1-2～5 (区分別プラン)'!A26),#REF!)</f>
        <v>#REF!</v>
      </c>
      <c r="O26" s="51" t="e">
        <f>SUMIF(#REF!,CONCATENATE("d",'1-2～5 (区分別プラン)'!A26),#REF!)</f>
        <v>#REF!</v>
      </c>
      <c r="P26" s="51" t="e">
        <f t="shared" si="18"/>
        <v>#REF!</v>
      </c>
      <c r="Q26" s="51" t="e">
        <f>SUMIF(#REF!,CONCATENATE("d",'1-2～5 (区分別プラン)'!A26),#REF!)</f>
        <v>#REF!</v>
      </c>
      <c r="R26" s="51" t="e">
        <f>SUMIF(#REF!,CONCATENATE("d",'1-2～5 (区分別プラン)'!A26),#REF!)</f>
        <v>#REF!</v>
      </c>
      <c r="S26" s="51" t="e">
        <f t="shared" si="19"/>
        <v>#REF!</v>
      </c>
      <c r="T26" s="51" t="e">
        <f>SUMIF(#REF!,CONCATENATE("d",'1-2～5 (区分別プラン)'!A26),#REF!)</f>
        <v>#REF!</v>
      </c>
      <c r="U26" s="51" t="e">
        <f>SUMIF(#REF!,CONCATENATE("d",'1-2～5 (区分別プラン)'!A26),#REF!)</f>
        <v>#REF!</v>
      </c>
      <c r="V26" s="52" t="e">
        <f>SUMIF(#REF!,CONCATENATE("d",'1-2～5 (区分別プラン)'!A26),#REF!)</f>
        <v>#REF!</v>
      </c>
      <c r="W26" s="71" t="e">
        <f>SUMIF(#REF!,CONCATENATE("d",'1-2～5 (区分別プラン)'!A26),#REF!)</f>
        <v>#REF!</v>
      </c>
      <c r="X26" s="68">
        <v>28</v>
      </c>
      <c r="Y26" s="55" t="s">
        <v>69</v>
      </c>
      <c r="Z26" s="84"/>
      <c r="AA26" s="65" t="e">
        <f t="shared" si="20"/>
        <v>#REF!</v>
      </c>
      <c r="AB26" s="65" t="e">
        <f t="shared" si="2"/>
        <v>#REF!</v>
      </c>
      <c r="AC26" s="65" t="e">
        <f t="shared" si="3"/>
        <v>#REF!</v>
      </c>
      <c r="AD26" s="65" t="e">
        <f t="shared" si="4"/>
        <v>#REF!</v>
      </c>
      <c r="AE26" s="65" t="e">
        <f t="shared" si="5"/>
        <v>#REF!</v>
      </c>
      <c r="AF26" s="65" t="e">
        <f t="shared" si="6"/>
        <v>#REF!</v>
      </c>
      <c r="AG26" s="65" t="e">
        <f t="shared" si="7"/>
        <v>#REF!</v>
      </c>
      <c r="AH26" s="65" t="e">
        <f t="shared" si="8"/>
        <v>#REF!</v>
      </c>
      <c r="AI26" s="65" t="e">
        <f t="shared" si="9"/>
        <v>#REF!</v>
      </c>
      <c r="AJ26" s="65" t="e">
        <f t="shared" si="10"/>
        <v>#REF!</v>
      </c>
      <c r="AK26" s="65" t="e">
        <f t="shared" si="11"/>
        <v>#REF!</v>
      </c>
      <c r="AL26" s="65" t="e">
        <f t="shared" si="12"/>
        <v>#REF!</v>
      </c>
      <c r="AM26" s="65"/>
      <c r="AN26" s="65"/>
      <c r="AO26" s="65"/>
      <c r="AP26" s="68">
        <v>28</v>
      </c>
      <c r="AQ26" s="55" t="s">
        <v>69</v>
      </c>
      <c r="AR26" s="84"/>
      <c r="AS26" s="52" t="e">
        <f>COUNTIF(#REF!,CONCATENATE("c",'1-2～5 (区分別プラン)'!A26))</f>
        <v>#REF!</v>
      </c>
      <c r="AT26" s="52" t="e">
        <f>SUMIF(#REF!,CONCATENATE("c",'1-2～5 (区分別プラン)'!A26),#REF!)</f>
        <v>#REF!</v>
      </c>
      <c r="AU26" s="52" t="e">
        <f t="shared" si="21"/>
        <v>#REF!</v>
      </c>
      <c r="AV26" s="52" t="e">
        <f>SUMIF(#REF!,CONCATENATE("c",'1-2～5 (区分別プラン)'!A27),#REF!)+SUMIF(#REF!,CONCATENATE("c",'1-2～5 (区分別プラン)'!A27),#REF!)</f>
        <v>#REF!</v>
      </c>
      <c r="AW26" s="52" t="e">
        <f>SUMIF(#REF!,CONCATENATE("c",'1-2～5 (区分別プラン)'!A26),#REF!)</f>
        <v>#REF!</v>
      </c>
      <c r="AX26" s="52" t="e">
        <f>SUMIF(#REF!,CONCATENATE("c",'1-2～5 (区分別プラン)'!A26),#REF!)</f>
        <v>#REF!</v>
      </c>
      <c r="AY26" s="52" t="e">
        <f>SUMIF(#REF!,CONCATENATE("c",'1-2～5 (区分別プラン)'!A26),#REF!)</f>
        <v>#REF!</v>
      </c>
      <c r="AZ26" s="52" t="e">
        <f>SUMIF(#REF!,CONCATENATE("c",'1-2～5 (区分別プラン)'!A26),#REF!)</f>
        <v>#REF!</v>
      </c>
      <c r="BA26" s="52" t="e">
        <f>SUMIF(#REF!,CONCATENATE("c",'1-2～5 (区分別プラン)'!A26),#REF!)</f>
        <v>#REF!</v>
      </c>
      <c r="BB26" s="52" t="e">
        <f t="shared" si="22"/>
        <v>#REF!</v>
      </c>
      <c r="BC26" s="52" t="e">
        <f>SUMIF(#REF!,CONCATENATE("c",'1-2～5 (区分別プラン)'!A26),#REF!)</f>
        <v>#REF!</v>
      </c>
      <c r="BD26" s="71" t="e">
        <f>SUMIF(#REF!,CONCATENATE("c",'1-2～5 (区分別プラン)'!A26),#REF!)</f>
        <v>#REF!</v>
      </c>
      <c r="BI26" s="68">
        <v>28</v>
      </c>
      <c r="BJ26" s="55" t="s">
        <v>69</v>
      </c>
      <c r="BK26" s="84"/>
      <c r="BL26" s="52" t="e">
        <f>COUNTIF(#REF!,CONCATENATE("b",'1-2～5 (区分別プラン)'!A26))</f>
        <v>#REF!</v>
      </c>
      <c r="BM26" s="52" t="e">
        <f>SUMIF(#REF!,CONCATENATE("b",'1-2～5 (区分別プラン)'!A26),#REF!)</f>
        <v>#REF!</v>
      </c>
      <c r="BN26" s="52" t="e">
        <f t="shared" si="23"/>
        <v>#REF!</v>
      </c>
      <c r="BO26" s="52" t="e">
        <f>SUMIF(#REF!,CONCATENATE("b",'1-2～5 (区分別プラン)'!A26),#REF!)+SUMIF(#REF!,CONCATENATE("b",'1-2～5 (区分別プラン)'!A26),#REF!)</f>
        <v>#REF!</v>
      </c>
      <c r="BP26" s="52" t="e">
        <f>SUMIF(#REF!,CONCATENATE("b",'1-2～5 (区分別プラン)'!A26),#REF!)</f>
        <v>#REF!</v>
      </c>
      <c r="BQ26" s="52" t="e">
        <f>SUMIF(#REF!,CONCATENATE("b",'1-2～5 (区分別プラン)'!A26),#REF!)</f>
        <v>#REF!</v>
      </c>
      <c r="BR26" s="52" t="e">
        <f>SUMIF(#REF!,CONCATENATE("b",'1-2～5 (区分別プラン)'!A26),#REF!)</f>
        <v>#REF!</v>
      </c>
      <c r="BS26" s="52" t="e">
        <f>SUMIF(#REF!,CONCATENATE("b",'1-2～5 (区分別プラン)'!A26),#REF!)</f>
        <v>#REF!</v>
      </c>
      <c r="BT26" s="52" t="e">
        <f>SUMIF(#REF!,CONCATENATE("b",'1-2～5 (区分別プラン)'!A26),#REF!)</f>
        <v>#REF!</v>
      </c>
      <c r="BU26" s="52" t="e">
        <f t="shared" si="24"/>
        <v>#REF!</v>
      </c>
      <c r="BV26" s="52" t="e">
        <f>SUMIF(#REF!,CONCATENATE("b",'1-2～5 (区分別プラン)'!A26),#REF!)</f>
        <v>#REF!</v>
      </c>
      <c r="BW26" s="71" t="e">
        <f>SUMIF(#REF!,CONCATENATE("b",'1-2～5 (区分別プラン)'!A26),#REF!)</f>
        <v>#REF!</v>
      </c>
      <c r="CA26" s="68">
        <v>28</v>
      </c>
      <c r="CB26" s="55" t="s">
        <v>69</v>
      </c>
      <c r="CC26" s="84"/>
      <c r="CD26" s="51" t="e">
        <f>COUNTIF(#REF!,CONCATENATE("a",'1-2～5 (区分別プラン)'!A26))</f>
        <v>#REF!</v>
      </c>
      <c r="CE26" s="51" t="e">
        <f>SUMIF(#REF!,CONCATENATE("a",'1-2～5 (区分別プラン)'!A26),#REF!)</f>
        <v>#REF!</v>
      </c>
      <c r="CF26" s="51" t="e">
        <f t="shared" si="25"/>
        <v>#REF!</v>
      </c>
      <c r="CG26" s="51" t="e">
        <f>SUMIF(#REF!,CONCATENATE("a",'1-2～5 (区分別プラン)'!A26),#REF!)+SUMIF(#REF!,CONCATENATE("a",'1-2～5 (区分別プラン)'!A26),#REF!)</f>
        <v>#REF!</v>
      </c>
      <c r="CH26" s="51" t="e">
        <f>SUMIF(#REF!,CONCATENATE("a",'1-2～5 (区分別プラン)'!A26),#REF!)</f>
        <v>#REF!</v>
      </c>
      <c r="CI26" s="51" t="e">
        <f>SUMIF(#REF!,CONCATENATE("a",'1-2～5 (区分別プラン)'!A26),#REF!)</f>
        <v>#REF!</v>
      </c>
      <c r="CJ26" s="51" t="e">
        <f>SUMIF(#REF!,CONCATENATE("a",'1-2～5 (区分別プラン)'!A26),#REF!)</f>
        <v>#REF!</v>
      </c>
      <c r="CK26" s="51" t="e">
        <f>SUMIF(#REF!,CONCATENATE("a",'1-2～5 (区分別プラン)'!A26),#REF!)</f>
        <v>#REF!</v>
      </c>
      <c r="CL26" s="51" t="e">
        <f>SUMIF(#REF!,CONCATENATE("a",'1-2～5 (区分別プラン)'!A26),#REF!)</f>
        <v>#REF!</v>
      </c>
      <c r="CM26" s="51" t="e">
        <f t="shared" si="26"/>
        <v>#REF!</v>
      </c>
      <c r="CN26" s="51" t="e">
        <f>SUMIF(#REF!,CONCATENATE("a",'1-2～5 (区分別プラン)'!A26),#REF!)</f>
        <v>#REF!</v>
      </c>
      <c r="CO26" s="67" t="e">
        <f>SUMIF(#REF!,CONCATENATE("a",'1-2～5 (区分別プラン)'!A26),#REF!)</f>
        <v>#REF!</v>
      </c>
    </row>
    <row r="27" spans="1:93" s="92" customFormat="1" ht="24.75" customHeight="1">
      <c r="A27" s="68">
        <v>29</v>
      </c>
      <c r="B27" s="51" t="e">
        <f>COUNTIF(#REF!,CONCATENATE("d",'1-2～5 (区分別プラン)'!A27))</f>
        <v>#REF!</v>
      </c>
      <c r="C27" s="51" t="e">
        <f>SUMIF(#REF!,CONCATENATE("d",'1-2～5 (区分別プラン)'!A27),#REF!)+SUMIF(#REF!,CONCATENATE("d",'1-2～5 (区分別プラン)'!A27),#REF!)</f>
        <v>#REF!</v>
      </c>
      <c r="D27" s="51" t="e">
        <f t="shared" si="16"/>
        <v>#REF!</v>
      </c>
      <c r="E27" s="51" t="e">
        <f>SUMIF(#REF!,CONCATENATE("d",'1-2～5 (区分別プラン)'!A27),#REF!)+SUMIF(#REF!,CONCATENATE("d",'1-2～5 (区分別プラン)'!A27),#REF!)</f>
        <v>#REF!</v>
      </c>
      <c r="F27" s="51" t="e">
        <f t="shared" si="0"/>
        <v>#REF!</v>
      </c>
      <c r="G27" s="51" t="e">
        <f>SUMIF(#REF!,CONCATENATE("d",'1-2～5 (区分別プラン)'!A27),#REF!)</f>
        <v>#REF!</v>
      </c>
      <c r="H27" s="51" t="e">
        <f>SUMIF(#REF!,CONCATENATE("d",'1-2～5 (区分別プラン)'!A27),#REF!)</f>
        <v>#REF!</v>
      </c>
      <c r="I27" s="51" t="e">
        <f>SUMIF(#REF!,CONCATENATE("d",'1-2～5 (区分別プラン)'!A27),#REF!)</f>
        <v>#REF!</v>
      </c>
      <c r="J27" s="51" t="e">
        <f>SUMIF(#REF!,CONCATENATE("d",'1-2～5 (区分別プラン)'!A27),#REF!)</f>
        <v>#REF!</v>
      </c>
      <c r="K27" s="51" t="e">
        <f>SUMIF(#REF!,CONCATENATE("d",'1-2～5 (区分別プラン)'!A27),#REF!)</f>
        <v>#REF!</v>
      </c>
      <c r="L27" s="51" t="e">
        <f>SUMIF(#REF!,CONCATENATE("d",'1-2～5 (区分別プラン)'!A27),#REF!)</f>
        <v>#REF!</v>
      </c>
      <c r="M27" s="51" t="e">
        <f t="shared" si="17"/>
        <v>#REF!</v>
      </c>
      <c r="N27" s="51" t="e">
        <f>SUMIF(#REF!,CONCATENATE("d",'1-2～5 (区分別プラン)'!A27),#REF!)</f>
        <v>#REF!</v>
      </c>
      <c r="O27" s="51" t="e">
        <f>SUMIF(#REF!,CONCATENATE("d",'1-2～5 (区分別プラン)'!A27),#REF!)</f>
        <v>#REF!</v>
      </c>
      <c r="P27" s="51" t="e">
        <f t="shared" si="18"/>
        <v>#REF!</v>
      </c>
      <c r="Q27" s="51" t="e">
        <f>SUMIF(#REF!,CONCATENATE("d",'1-2～5 (区分別プラン)'!A27),#REF!)</f>
        <v>#REF!</v>
      </c>
      <c r="R27" s="51" t="e">
        <f>SUMIF(#REF!,CONCATENATE("d",'1-2～5 (区分別プラン)'!A27),#REF!)</f>
        <v>#REF!</v>
      </c>
      <c r="S27" s="51" t="e">
        <f t="shared" si="19"/>
        <v>#REF!</v>
      </c>
      <c r="T27" s="51" t="e">
        <f>SUMIF(#REF!,CONCATENATE("d",'1-2～5 (区分別プラン)'!A27),#REF!)</f>
        <v>#REF!</v>
      </c>
      <c r="U27" s="51" t="e">
        <f>SUMIF(#REF!,CONCATENATE("d",'1-2～5 (区分別プラン)'!A27),#REF!)</f>
        <v>#REF!</v>
      </c>
      <c r="V27" s="52" t="e">
        <f>SUMIF(#REF!,CONCATENATE("d",'1-2～5 (区分別プラン)'!A27),#REF!)</f>
        <v>#REF!</v>
      </c>
      <c r="W27" s="71" t="e">
        <f>SUMIF(#REF!,CONCATENATE("d",'1-2～5 (区分別プラン)'!A27),#REF!)</f>
        <v>#REF!</v>
      </c>
      <c r="X27" s="68">
        <v>29</v>
      </c>
      <c r="Y27" s="55" t="s">
        <v>70</v>
      </c>
      <c r="Z27" s="84"/>
      <c r="AA27" s="65" t="e">
        <f t="shared" si="20"/>
        <v>#REF!</v>
      </c>
      <c r="AB27" s="65" t="e">
        <f t="shared" si="2"/>
        <v>#REF!</v>
      </c>
      <c r="AC27" s="65" t="e">
        <f t="shared" si="3"/>
        <v>#REF!</v>
      </c>
      <c r="AD27" s="65" t="e">
        <f t="shared" si="4"/>
        <v>#REF!</v>
      </c>
      <c r="AE27" s="65" t="e">
        <f t="shared" si="5"/>
        <v>#REF!</v>
      </c>
      <c r="AF27" s="65" t="e">
        <f t="shared" si="6"/>
        <v>#REF!</v>
      </c>
      <c r="AG27" s="65" t="e">
        <f t="shared" si="7"/>
        <v>#REF!</v>
      </c>
      <c r="AH27" s="65" t="e">
        <f t="shared" si="8"/>
        <v>#REF!</v>
      </c>
      <c r="AI27" s="65" t="e">
        <f t="shared" si="9"/>
        <v>#REF!</v>
      </c>
      <c r="AJ27" s="65" t="e">
        <f t="shared" si="10"/>
        <v>#REF!</v>
      </c>
      <c r="AK27" s="65" t="e">
        <f t="shared" si="11"/>
        <v>#REF!</v>
      </c>
      <c r="AL27" s="65" t="e">
        <f t="shared" si="12"/>
        <v>#REF!</v>
      </c>
      <c r="AM27" s="65"/>
      <c r="AN27" s="65"/>
      <c r="AO27" s="65"/>
      <c r="AP27" s="68">
        <v>29</v>
      </c>
      <c r="AQ27" s="55" t="s">
        <v>70</v>
      </c>
      <c r="AR27" s="84"/>
      <c r="AS27" s="52" t="e">
        <f>COUNTIF(#REF!,CONCATENATE("c",'1-2～5 (区分別プラン)'!A27))</f>
        <v>#REF!</v>
      </c>
      <c r="AT27" s="52" t="e">
        <f>SUMIF(#REF!,CONCATENATE("c",'1-2～5 (区分別プラン)'!A27),#REF!)</f>
        <v>#REF!</v>
      </c>
      <c r="AU27" s="52" t="e">
        <f t="shared" si="21"/>
        <v>#REF!</v>
      </c>
      <c r="AV27" s="52" t="e">
        <f>SUMIF(#REF!,CONCATENATE("c",'1-2～5 (区分別プラン)'!A28),#REF!)+SUMIF(#REF!,CONCATENATE("c",'1-2～5 (区分別プラン)'!A28),#REF!)</f>
        <v>#REF!</v>
      </c>
      <c r="AW27" s="52" t="e">
        <f>SUMIF(#REF!,CONCATENATE("c",'1-2～5 (区分別プラン)'!A27),#REF!)</f>
        <v>#REF!</v>
      </c>
      <c r="AX27" s="52" t="e">
        <f>SUMIF(#REF!,CONCATENATE("c",'1-2～5 (区分別プラン)'!A27),#REF!)</f>
        <v>#REF!</v>
      </c>
      <c r="AY27" s="52" t="e">
        <f>SUMIF(#REF!,CONCATENATE("c",'1-2～5 (区分別プラン)'!A27),#REF!)</f>
        <v>#REF!</v>
      </c>
      <c r="AZ27" s="52" t="e">
        <f>SUMIF(#REF!,CONCATENATE("c",'1-2～5 (区分別プラン)'!A27),#REF!)</f>
        <v>#REF!</v>
      </c>
      <c r="BA27" s="52" t="e">
        <f>SUMIF(#REF!,CONCATENATE("c",'1-2～5 (区分別プラン)'!A27),#REF!)</f>
        <v>#REF!</v>
      </c>
      <c r="BB27" s="52" t="e">
        <f t="shared" si="22"/>
        <v>#REF!</v>
      </c>
      <c r="BC27" s="52" t="e">
        <f>SUMIF(#REF!,CONCATENATE("c",'1-2～5 (区分別プラン)'!A27),#REF!)</f>
        <v>#REF!</v>
      </c>
      <c r="BD27" s="71" t="e">
        <f>SUMIF(#REF!,CONCATENATE("c",'1-2～5 (区分別プラン)'!A27),#REF!)</f>
        <v>#REF!</v>
      </c>
      <c r="BI27" s="68">
        <v>29</v>
      </c>
      <c r="BJ27" s="55" t="s">
        <v>70</v>
      </c>
      <c r="BK27" s="84"/>
      <c r="BL27" s="52" t="e">
        <f>COUNTIF(#REF!,CONCATENATE("b",'1-2～5 (区分別プラン)'!A27))</f>
        <v>#REF!</v>
      </c>
      <c r="BM27" s="52" t="e">
        <f>SUMIF(#REF!,CONCATENATE("b",'1-2～5 (区分別プラン)'!A27),#REF!)</f>
        <v>#REF!</v>
      </c>
      <c r="BN27" s="52" t="e">
        <f t="shared" si="23"/>
        <v>#REF!</v>
      </c>
      <c r="BO27" s="52" t="e">
        <f>SUMIF(#REF!,CONCATENATE("b",'1-2～5 (区分別プラン)'!A27),#REF!)+SUMIF(#REF!,CONCATENATE("b",'1-2～5 (区分別プラン)'!A27),#REF!)</f>
        <v>#REF!</v>
      </c>
      <c r="BP27" s="52" t="e">
        <f>SUMIF(#REF!,CONCATENATE("b",'1-2～5 (区分別プラン)'!A27),#REF!)</f>
        <v>#REF!</v>
      </c>
      <c r="BQ27" s="52" t="e">
        <f>SUMIF(#REF!,CONCATENATE("b",'1-2～5 (区分別プラン)'!A27),#REF!)</f>
        <v>#REF!</v>
      </c>
      <c r="BR27" s="52" t="e">
        <f>SUMIF(#REF!,CONCATENATE("b",'1-2～5 (区分別プラン)'!A27),#REF!)</f>
        <v>#REF!</v>
      </c>
      <c r="BS27" s="52" t="e">
        <f>SUMIF(#REF!,CONCATENATE("b",'1-2～5 (区分別プラン)'!A27),#REF!)</f>
        <v>#REF!</v>
      </c>
      <c r="BT27" s="52" t="e">
        <f>SUMIF(#REF!,CONCATENATE("b",'1-2～5 (区分別プラン)'!A27),#REF!)</f>
        <v>#REF!</v>
      </c>
      <c r="BU27" s="52" t="e">
        <f t="shared" si="24"/>
        <v>#REF!</v>
      </c>
      <c r="BV27" s="52" t="e">
        <f>SUMIF(#REF!,CONCATENATE("b",'1-2～5 (区分別プラン)'!A27),#REF!)</f>
        <v>#REF!</v>
      </c>
      <c r="BW27" s="71" t="e">
        <f>SUMIF(#REF!,CONCATENATE("b",'1-2～5 (区分別プラン)'!A27),#REF!)</f>
        <v>#REF!</v>
      </c>
      <c r="CA27" s="68">
        <v>29</v>
      </c>
      <c r="CB27" s="55" t="s">
        <v>70</v>
      </c>
      <c r="CC27" s="84"/>
      <c r="CD27" s="51" t="e">
        <f>COUNTIF(#REF!,CONCATENATE("a",'1-2～5 (区分別プラン)'!A27))</f>
        <v>#REF!</v>
      </c>
      <c r="CE27" s="51" t="e">
        <f>SUMIF(#REF!,CONCATENATE("a",'1-2～5 (区分別プラン)'!A27),#REF!)</f>
        <v>#REF!</v>
      </c>
      <c r="CF27" s="51" t="e">
        <f t="shared" si="25"/>
        <v>#REF!</v>
      </c>
      <c r="CG27" s="51" t="e">
        <f>SUMIF(#REF!,CONCATENATE("a",'1-2～5 (区分別プラン)'!A27),#REF!)+SUMIF(#REF!,CONCATENATE("a",'1-2～5 (区分別プラン)'!A27),#REF!)</f>
        <v>#REF!</v>
      </c>
      <c r="CH27" s="51" t="e">
        <f>SUMIF(#REF!,CONCATENATE("a",'1-2～5 (区分別プラン)'!A27),#REF!)</f>
        <v>#REF!</v>
      </c>
      <c r="CI27" s="51" t="e">
        <f>SUMIF(#REF!,CONCATENATE("a",'1-2～5 (区分別プラン)'!A27),#REF!)</f>
        <v>#REF!</v>
      </c>
      <c r="CJ27" s="51" t="e">
        <f>SUMIF(#REF!,CONCATENATE("a",'1-2～5 (区分別プラン)'!A27),#REF!)</f>
        <v>#REF!</v>
      </c>
      <c r="CK27" s="51" t="e">
        <f>SUMIF(#REF!,CONCATENATE("a",'1-2～5 (区分別プラン)'!A27),#REF!)</f>
        <v>#REF!</v>
      </c>
      <c r="CL27" s="51" t="e">
        <f>SUMIF(#REF!,CONCATENATE("a",'1-2～5 (区分別プラン)'!A27),#REF!)</f>
        <v>#REF!</v>
      </c>
      <c r="CM27" s="51" t="e">
        <f t="shared" si="26"/>
        <v>#REF!</v>
      </c>
      <c r="CN27" s="51" t="e">
        <f>SUMIF(#REF!,CONCATENATE("a",'1-2～5 (区分別プラン)'!A27),#REF!)</f>
        <v>#REF!</v>
      </c>
      <c r="CO27" s="67" t="e">
        <f>SUMIF(#REF!,CONCATENATE("a",'1-2～5 (区分別プラン)'!A27),#REF!)</f>
        <v>#REF!</v>
      </c>
    </row>
    <row r="28" spans="1:93" s="92" customFormat="1" ht="24.75" customHeight="1">
      <c r="A28" s="68">
        <v>30</v>
      </c>
      <c r="B28" s="51" t="e">
        <f>COUNTIF(#REF!,CONCATENATE("d",'1-2～5 (区分別プラン)'!A28))</f>
        <v>#REF!</v>
      </c>
      <c r="C28" s="51" t="e">
        <f>SUMIF(#REF!,CONCATENATE("d",'1-2～5 (区分別プラン)'!A28),#REF!)+SUMIF(#REF!,CONCATENATE("d",'1-2～5 (区分別プラン)'!A28),#REF!)</f>
        <v>#REF!</v>
      </c>
      <c r="D28" s="51" t="e">
        <f t="shared" si="16"/>
        <v>#REF!</v>
      </c>
      <c r="E28" s="51" t="e">
        <f>SUMIF(#REF!,CONCATENATE("d",'1-2～5 (区分別プラン)'!A28),#REF!)+SUMIF(#REF!,CONCATENATE("d",'1-2～5 (区分別プラン)'!A28),#REF!)</f>
        <v>#REF!</v>
      </c>
      <c r="F28" s="51" t="e">
        <f t="shared" si="0"/>
        <v>#REF!</v>
      </c>
      <c r="G28" s="51" t="e">
        <f>SUMIF(#REF!,CONCATENATE("d",'1-2～5 (区分別プラン)'!A28),#REF!)</f>
        <v>#REF!</v>
      </c>
      <c r="H28" s="51" t="e">
        <f>SUMIF(#REF!,CONCATENATE("d",'1-2～5 (区分別プラン)'!A28),#REF!)</f>
        <v>#REF!</v>
      </c>
      <c r="I28" s="51" t="e">
        <f>SUMIF(#REF!,CONCATENATE("d",'1-2～5 (区分別プラン)'!A28),#REF!)</f>
        <v>#REF!</v>
      </c>
      <c r="J28" s="51" t="e">
        <f>SUMIF(#REF!,CONCATENATE("d",'1-2～5 (区分別プラン)'!A28),#REF!)</f>
        <v>#REF!</v>
      </c>
      <c r="K28" s="51" t="e">
        <f>SUMIF(#REF!,CONCATENATE("d",'1-2～5 (区分別プラン)'!A28),#REF!)</f>
        <v>#REF!</v>
      </c>
      <c r="L28" s="51" t="e">
        <f>SUMIF(#REF!,CONCATENATE("d",'1-2～5 (区分別プラン)'!A28),#REF!)</f>
        <v>#REF!</v>
      </c>
      <c r="M28" s="51" t="e">
        <f t="shared" si="17"/>
        <v>#REF!</v>
      </c>
      <c r="N28" s="51" t="e">
        <f>SUMIF(#REF!,CONCATENATE("d",'1-2～5 (区分別プラン)'!A28),#REF!)</f>
        <v>#REF!</v>
      </c>
      <c r="O28" s="51" t="e">
        <f>SUMIF(#REF!,CONCATENATE("d",'1-2～5 (区分別プラン)'!A28),#REF!)</f>
        <v>#REF!</v>
      </c>
      <c r="P28" s="51" t="e">
        <f t="shared" si="18"/>
        <v>#REF!</v>
      </c>
      <c r="Q28" s="51" t="e">
        <f>SUMIF(#REF!,CONCATENATE("d",'1-2～5 (区分別プラン)'!A28),#REF!)</f>
        <v>#REF!</v>
      </c>
      <c r="R28" s="51" t="e">
        <f>SUMIF(#REF!,CONCATENATE("d",'1-2～5 (区分別プラン)'!A28),#REF!)</f>
        <v>#REF!</v>
      </c>
      <c r="S28" s="51" t="e">
        <f t="shared" si="19"/>
        <v>#REF!</v>
      </c>
      <c r="T28" s="51" t="e">
        <f>SUMIF(#REF!,CONCATENATE("d",'1-2～5 (区分別プラン)'!A28),#REF!)</f>
        <v>#REF!</v>
      </c>
      <c r="U28" s="51" t="e">
        <f>SUMIF(#REF!,CONCATENATE("d",'1-2～5 (区分別プラン)'!A28),#REF!)</f>
        <v>#REF!</v>
      </c>
      <c r="V28" s="52" t="e">
        <f>SUMIF(#REF!,CONCATENATE("d",'1-2～5 (区分別プラン)'!A28),#REF!)</f>
        <v>#REF!</v>
      </c>
      <c r="W28" s="71" t="e">
        <f>SUMIF(#REF!,CONCATENATE("d",'1-2～5 (区分別プラン)'!A28),#REF!)</f>
        <v>#REF!</v>
      </c>
      <c r="X28" s="68">
        <v>30</v>
      </c>
      <c r="Y28" s="55" t="s">
        <v>25</v>
      </c>
      <c r="Z28" s="84"/>
      <c r="AA28" s="65" t="e">
        <f t="shared" si="20"/>
        <v>#REF!</v>
      </c>
      <c r="AB28" s="65" t="e">
        <f t="shared" si="2"/>
        <v>#REF!</v>
      </c>
      <c r="AC28" s="65" t="e">
        <f t="shared" si="3"/>
        <v>#REF!</v>
      </c>
      <c r="AD28" s="65" t="e">
        <f t="shared" si="4"/>
        <v>#REF!</v>
      </c>
      <c r="AE28" s="65" t="e">
        <f t="shared" si="5"/>
        <v>#REF!</v>
      </c>
      <c r="AF28" s="65" t="e">
        <f t="shared" si="6"/>
        <v>#REF!</v>
      </c>
      <c r="AG28" s="65" t="e">
        <f t="shared" si="7"/>
        <v>#REF!</v>
      </c>
      <c r="AH28" s="65" t="e">
        <f t="shared" si="8"/>
        <v>#REF!</v>
      </c>
      <c r="AI28" s="65" t="e">
        <f t="shared" si="9"/>
        <v>#REF!</v>
      </c>
      <c r="AJ28" s="65" t="e">
        <f t="shared" si="10"/>
        <v>#REF!</v>
      </c>
      <c r="AK28" s="65" t="e">
        <f t="shared" si="11"/>
        <v>#REF!</v>
      </c>
      <c r="AL28" s="65" t="e">
        <f t="shared" si="12"/>
        <v>#REF!</v>
      </c>
      <c r="AM28" s="65"/>
      <c r="AN28" s="65"/>
      <c r="AO28" s="65"/>
      <c r="AP28" s="68">
        <v>30</v>
      </c>
      <c r="AQ28" s="55" t="s">
        <v>25</v>
      </c>
      <c r="AR28" s="84"/>
      <c r="AS28" s="52" t="e">
        <f>COUNTIF(#REF!,CONCATENATE("c",'1-2～5 (区分別プラン)'!A28))</f>
        <v>#REF!</v>
      </c>
      <c r="AT28" s="52" t="e">
        <f>SUMIF(#REF!,CONCATENATE("c",'1-2～5 (区分別プラン)'!A28),#REF!)</f>
        <v>#REF!</v>
      </c>
      <c r="AU28" s="52" t="e">
        <f t="shared" si="21"/>
        <v>#REF!</v>
      </c>
      <c r="AV28" s="52" t="e">
        <f>SUMIF(#REF!,CONCATENATE("c",'1-2～5 (区分別プラン)'!A29),#REF!)+SUMIF(#REF!,CONCATENATE("c",'1-2～5 (区分別プラン)'!A29),#REF!)</f>
        <v>#REF!</v>
      </c>
      <c r="AW28" s="52" t="e">
        <f>SUMIF(#REF!,CONCATENATE("c",'1-2～5 (区分別プラン)'!A28),#REF!)</f>
        <v>#REF!</v>
      </c>
      <c r="AX28" s="52" t="e">
        <f>SUMIF(#REF!,CONCATENATE("c",'1-2～5 (区分別プラン)'!A28),#REF!)</f>
        <v>#REF!</v>
      </c>
      <c r="AY28" s="52" t="e">
        <f>SUMIF(#REF!,CONCATENATE("c",'1-2～5 (区分別プラン)'!A28),#REF!)</f>
        <v>#REF!</v>
      </c>
      <c r="AZ28" s="52" t="e">
        <f>SUMIF(#REF!,CONCATENATE("c",'1-2～5 (区分別プラン)'!A28),#REF!)</f>
        <v>#REF!</v>
      </c>
      <c r="BA28" s="52" t="e">
        <f>SUMIF(#REF!,CONCATENATE("c",'1-2～5 (区分別プラン)'!A28),#REF!)</f>
        <v>#REF!</v>
      </c>
      <c r="BB28" s="52" t="e">
        <f t="shared" si="22"/>
        <v>#REF!</v>
      </c>
      <c r="BC28" s="52" t="e">
        <f>SUMIF(#REF!,CONCATENATE("c",'1-2～5 (区分別プラン)'!A28),#REF!)</f>
        <v>#REF!</v>
      </c>
      <c r="BD28" s="71" t="e">
        <f>SUMIF(#REF!,CONCATENATE("c",'1-2～5 (区分別プラン)'!A28),#REF!)</f>
        <v>#REF!</v>
      </c>
      <c r="BI28" s="68">
        <v>30</v>
      </c>
      <c r="BJ28" s="55" t="s">
        <v>25</v>
      </c>
      <c r="BK28" s="84"/>
      <c r="BL28" s="52" t="e">
        <f>COUNTIF(#REF!,CONCATENATE("b",'1-2～5 (区分別プラン)'!A28))</f>
        <v>#REF!</v>
      </c>
      <c r="BM28" s="52" t="e">
        <f>SUMIF(#REF!,CONCATENATE("b",'1-2～5 (区分別プラン)'!A28),#REF!)</f>
        <v>#REF!</v>
      </c>
      <c r="BN28" s="52" t="e">
        <f t="shared" si="23"/>
        <v>#REF!</v>
      </c>
      <c r="BO28" s="52" t="e">
        <f>SUMIF(#REF!,CONCATENATE("b",'1-2～5 (区分別プラン)'!A28),#REF!)+SUMIF(#REF!,CONCATENATE("b",'1-2～5 (区分別プラン)'!A28),#REF!)</f>
        <v>#REF!</v>
      </c>
      <c r="BP28" s="52" t="e">
        <f>SUMIF(#REF!,CONCATENATE("b",'1-2～5 (区分別プラン)'!A28),#REF!)</f>
        <v>#REF!</v>
      </c>
      <c r="BQ28" s="52" t="e">
        <f>SUMIF(#REF!,CONCATENATE("b",'1-2～5 (区分別プラン)'!A28),#REF!)</f>
        <v>#REF!</v>
      </c>
      <c r="BR28" s="52" t="e">
        <f>SUMIF(#REF!,CONCATENATE("b",'1-2～5 (区分別プラン)'!A28),#REF!)</f>
        <v>#REF!</v>
      </c>
      <c r="BS28" s="52" t="e">
        <f>SUMIF(#REF!,CONCATENATE("b",'1-2～5 (区分別プラン)'!A28),#REF!)</f>
        <v>#REF!</v>
      </c>
      <c r="BT28" s="52" t="e">
        <f>SUMIF(#REF!,CONCATENATE("b",'1-2～5 (区分別プラン)'!A28),#REF!)</f>
        <v>#REF!</v>
      </c>
      <c r="BU28" s="52" t="e">
        <f t="shared" si="24"/>
        <v>#REF!</v>
      </c>
      <c r="BV28" s="52" t="e">
        <f>SUMIF(#REF!,CONCATENATE("b",'1-2～5 (区分別プラン)'!A28),#REF!)</f>
        <v>#REF!</v>
      </c>
      <c r="BW28" s="71" t="e">
        <f>SUMIF(#REF!,CONCATENATE("b",'1-2～5 (区分別プラン)'!A28),#REF!)</f>
        <v>#REF!</v>
      </c>
      <c r="CA28" s="68">
        <v>30</v>
      </c>
      <c r="CB28" s="55" t="s">
        <v>25</v>
      </c>
      <c r="CC28" s="84"/>
      <c r="CD28" s="51" t="e">
        <f>COUNTIF(#REF!,CONCATENATE("a",'1-2～5 (区分別プラン)'!A28))</f>
        <v>#REF!</v>
      </c>
      <c r="CE28" s="51" t="e">
        <f>SUMIF(#REF!,CONCATENATE("a",'1-2～5 (区分別プラン)'!A28),#REF!)</f>
        <v>#REF!</v>
      </c>
      <c r="CF28" s="51" t="e">
        <f t="shared" si="25"/>
        <v>#REF!</v>
      </c>
      <c r="CG28" s="51" t="e">
        <f>SUMIF(#REF!,CONCATENATE("a",'1-2～5 (区分別プラン)'!A28),#REF!)+SUMIF(#REF!,CONCATENATE("a",'1-2～5 (区分別プラン)'!A28),#REF!)</f>
        <v>#REF!</v>
      </c>
      <c r="CH28" s="51" t="e">
        <f>SUMIF(#REF!,CONCATENATE("a",'1-2～5 (区分別プラン)'!A28),#REF!)</f>
        <v>#REF!</v>
      </c>
      <c r="CI28" s="51" t="e">
        <f>SUMIF(#REF!,CONCATENATE("a",'1-2～5 (区分別プラン)'!A28),#REF!)</f>
        <v>#REF!</v>
      </c>
      <c r="CJ28" s="51" t="e">
        <f>SUMIF(#REF!,CONCATENATE("a",'1-2～5 (区分別プラン)'!A28),#REF!)</f>
        <v>#REF!</v>
      </c>
      <c r="CK28" s="51" t="e">
        <f>SUMIF(#REF!,CONCATENATE("a",'1-2～5 (区分別プラン)'!A28),#REF!)</f>
        <v>#REF!</v>
      </c>
      <c r="CL28" s="51" t="e">
        <f>SUMIF(#REF!,CONCATENATE("a",'1-2～5 (区分別プラン)'!A28),#REF!)</f>
        <v>#REF!</v>
      </c>
      <c r="CM28" s="51" t="e">
        <f t="shared" si="26"/>
        <v>#REF!</v>
      </c>
      <c r="CN28" s="51" t="e">
        <f>SUMIF(#REF!,CONCATENATE("a",'1-2～5 (区分別プラン)'!A28),#REF!)</f>
        <v>#REF!</v>
      </c>
      <c r="CO28" s="67" t="e">
        <f>SUMIF(#REF!,CONCATENATE("a",'1-2～5 (区分別プラン)'!A28),#REF!)</f>
        <v>#REF!</v>
      </c>
    </row>
    <row r="29" spans="1:93" s="92" customFormat="1" ht="24.75" customHeight="1">
      <c r="A29" s="68">
        <v>31</v>
      </c>
      <c r="B29" s="51" t="e">
        <f>COUNTIF(#REF!,CONCATENATE("d",'1-2～5 (区分別プラン)'!A29))</f>
        <v>#REF!</v>
      </c>
      <c r="C29" s="51" t="e">
        <f>SUMIF(#REF!,CONCATENATE("d",'1-2～5 (区分別プラン)'!A29),#REF!)+SUMIF(#REF!,CONCATENATE("d",'1-2～5 (区分別プラン)'!A29),#REF!)</f>
        <v>#REF!</v>
      </c>
      <c r="D29" s="51" t="e">
        <f t="shared" si="16"/>
        <v>#REF!</v>
      </c>
      <c r="E29" s="51" t="e">
        <f>SUMIF(#REF!,CONCATENATE("d",'1-2～5 (区分別プラン)'!A29),#REF!)+SUMIF(#REF!,CONCATENATE("d",'1-2～5 (区分別プラン)'!A29),#REF!)</f>
        <v>#REF!</v>
      </c>
      <c r="F29" s="51" t="e">
        <f t="shared" si="0"/>
        <v>#REF!</v>
      </c>
      <c r="G29" s="51" t="e">
        <f>SUMIF(#REF!,CONCATENATE("d",'1-2～5 (区分別プラン)'!A29),#REF!)</f>
        <v>#REF!</v>
      </c>
      <c r="H29" s="51" t="e">
        <f>SUMIF(#REF!,CONCATENATE("d",'1-2～5 (区分別プラン)'!A29),#REF!)</f>
        <v>#REF!</v>
      </c>
      <c r="I29" s="51" t="e">
        <f>SUMIF(#REF!,CONCATENATE("d",'1-2～5 (区分別プラン)'!A29),#REF!)</f>
        <v>#REF!</v>
      </c>
      <c r="J29" s="51" t="e">
        <f>SUMIF(#REF!,CONCATENATE("d",'1-2～5 (区分別プラン)'!A29),#REF!)</f>
        <v>#REF!</v>
      </c>
      <c r="K29" s="51" t="e">
        <f>SUMIF(#REF!,CONCATENATE("d",'1-2～5 (区分別プラン)'!A29),#REF!)</f>
        <v>#REF!</v>
      </c>
      <c r="L29" s="51" t="e">
        <f>SUMIF(#REF!,CONCATENATE("d",'1-2～5 (区分別プラン)'!A29),#REF!)</f>
        <v>#REF!</v>
      </c>
      <c r="M29" s="51" t="e">
        <f t="shared" si="17"/>
        <v>#REF!</v>
      </c>
      <c r="N29" s="51" t="e">
        <f>SUMIF(#REF!,CONCATENATE("d",'1-2～5 (区分別プラン)'!A29),#REF!)</f>
        <v>#REF!</v>
      </c>
      <c r="O29" s="51" t="e">
        <f>SUMIF(#REF!,CONCATENATE("d",'1-2～5 (区分別プラン)'!A29),#REF!)</f>
        <v>#REF!</v>
      </c>
      <c r="P29" s="51" t="e">
        <f t="shared" si="18"/>
        <v>#REF!</v>
      </c>
      <c r="Q29" s="51" t="e">
        <f>SUMIF(#REF!,CONCATENATE("d",'1-2～5 (区分別プラン)'!A29),#REF!)</f>
        <v>#REF!</v>
      </c>
      <c r="R29" s="51" t="e">
        <f>SUMIF(#REF!,CONCATENATE("d",'1-2～5 (区分別プラン)'!A29),#REF!)</f>
        <v>#REF!</v>
      </c>
      <c r="S29" s="51" t="e">
        <f t="shared" si="19"/>
        <v>#REF!</v>
      </c>
      <c r="T29" s="51" t="e">
        <f>SUMIF(#REF!,CONCATENATE("d",'1-2～5 (区分別プラン)'!A29),#REF!)</f>
        <v>#REF!</v>
      </c>
      <c r="U29" s="51" t="e">
        <f>SUMIF(#REF!,CONCATENATE("d",'1-2～5 (区分別プラン)'!A29),#REF!)</f>
        <v>#REF!</v>
      </c>
      <c r="V29" s="52" t="e">
        <f>SUMIF(#REF!,CONCATENATE("d",'1-2～5 (区分別プラン)'!A29),#REF!)</f>
        <v>#REF!</v>
      </c>
      <c r="W29" s="71" t="e">
        <f>SUMIF(#REF!,CONCATENATE("d",'1-2～5 (区分別プラン)'!A29),#REF!)</f>
        <v>#REF!</v>
      </c>
      <c r="X29" s="68">
        <v>31</v>
      </c>
      <c r="Y29" s="55" t="s">
        <v>24</v>
      </c>
      <c r="Z29" s="84"/>
      <c r="AA29" s="65" t="e">
        <f t="shared" si="20"/>
        <v>#REF!</v>
      </c>
      <c r="AB29" s="65" t="e">
        <f t="shared" si="2"/>
        <v>#REF!</v>
      </c>
      <c r="AC29" s="65" t="e">
        <f t="shared" si="3"/>
        <v>#REF!</v>
      </c>
      <c r="AD29" s="65" t="e">
        <f t="shared" si="4"/>
        <v>#REF!</v>
      </c>
      <c r="AE29" s="65" t="e">
        <f t="shared" si="5"/>
        <v>#REF!</v>
      </c>
      <c r="AF29" s="65" t="e">
        <f t="shared" si="6"/>
        <v>#REF!</v>
      </c>
      <c r="AG29" s="65" t="e">
        <f t="shared" si="7"/>
        <v>#REF!</v>
      </c>
      <c r="AH29" s="65" t="e">
        <f t="shared" si="8"/>
        <v>#REF!</v>
      </c>
      <c r="AI29" s="65" t="e">
        <f t="shared" si="9"/>
        <v>#REF!</v>
      </c>
      <c r="AJ29" s="65" t="e">
        <f t="shared" si="10"/>
        <v>#REF!</v>
      </c>
      <c r="AK29" s="65" t="e">
        <f t="shared" si="11"/>
        <v>#REF!</v>
      </c>
      <c r="AL29" s="65" t="e">
        <f t="shared" si="12"/>
        <v>#REF!</v>
      </c>
      <c r="AM29" s="65"/>
      <c r="AN29" s="65"/>
      <c r="AO29" s="65"/>
      <c r="AP29" s="68">
        <v>31</v>
      </c>
      <c r="AQ29" s="55" t="s">
        <v>24</v>
      </c>
      <c r="AR29" s="84"/>
      <c r="AS29" s="52" t="e">
        <f>COUNTIF(#REF!,CONCATENATE("c",'1-2～5 (区分別プラン)'!A29))</f>
        <v>#REF!</v>
      </c>
      <c r="AT29" s="52" t="e">
        <f>SUMIF(#REF!,CONCATENATE("c",'1-2～5 (区分別プラン)'!A29),#REF!)</f>
        <v>#REF!</v>
      </c>
      <c r="AU29" s="52" t="e">
        <f t="shared" si="21"/>
        <v>#REF!</v>
      </c>
      <c r="AV29" s="52" t="e">
        <f>SUMIF(#REF!,CONCATENATE("c",'1-2～5 (区分別プラン)'!A30),#REF!)+SUMIF(#REF!,CONCATENATE("c",'1-2～5 (区分別プラン)'!A30),#REF!)</f>
        <v>#REF!</v>
      </c>
      <c r="AW29" s="52" t="e">
        <f>SUMIF(#REF!,CONCATENATE("c",'1-2～5 (区分別プラン)'!A29),#REF!)</f>
        <v>#REF!</v>
      </c>
      <c r="AX29" s="52" t="e">
        <f>SUMIF(#REF!,CONCATENATE("c",'1-2～5 (区分別プラン)'!A29),#REF!)</f>
        <v>#REF!</v>
      </c>
      <c r="AY29" s="52" t="e">
        <f>SUMIF(#REF!,CONCATENATE("c",'1-2～5 (区分別プラン)'!A29),#REF!)</f>
        <v>#REF!</v>
      </c>
      <c r="AZ29" s="52" t="e">
        <f>SUMIF(#REF!,CONCATENATE("c",'1-2～5 (区分別プラン)'!A29),#REF!)</f>
        <v>#REF!</v>
      </c>
      <c r="BA29" s="52" t="e">
        <f>SUMIF(#REF!,CONCATENATE("c",'1-2～5 (区分別プラン)'!A29),#REF!)</f>
        <v>#REF!</v>
      </c>
      <c r="BB29" s="52" t="e">
        <f t="shared" si="22"/>
        <v>#REF!</v>
      </c>
      <c r="BC29" s="52" t="e">
        <f>SUMIF(#REF!,CONCATENATE("c",'1-2～5 (区分別プラン)'!A29),#REF!)</f>
        <v>#REF!</v>
      </c>
      <c r="BD29" s="71" t="e">
        <f>SUMIF(#REF!,CONCATENATE("c",'1-2～5 (区分別プラン)'!A29),#REF!)</f>
        <v>#REF!</v>
      </c>
      <c r="BI29" s="68">
        <v>31</v>
      </c>
      <c r="BJ29" s="55" t="s">
        <v>24</v>
      </c>
      <c r="BK29" s="84"/>
      <c r="BL29" s="52" t="e">
        <f>COUNTIF(#REF!,CONCATENATE("b",'1-2～5 (区分別プラン)'!A29))</f>
        <v>#REF!</v>
      </c>
      <c r="BM29" s="52" t="e">
        <f>SUMIF(#REF!,CONCATENATE("b",'1-2～5 (区分別プラン)'!A29),#REF!)</f>
        <v>#REF!</v>
      </c>
      <c r="BN29" s="52" t="e">
        <f t="shared" si="23"/>
        <v>#REF!</v>
      </c>
      <c r="BO29" s="52" t="e">
        <f>SUMIF(#REF!,CONCATENATE("b",'1-2～5 (区分別プラン)'!A29),#REF!)+SUMIF(#REF!,CONCATENATE("b",'1-2～5 (区分別プラン)'!A29),#REF!)</f>
        <v>#REF!</v>
      </c>
      <c r="BP29" s="52" t="e">
        <f>SUMIF(#REF!,CONCATENATE("b",'1-2～5 (区分別プラン)'!A29),#REF!)</f>
        <v>#REF!</v>
      </c>
      <c r="BQ29" s="52" t="e">
        <f>SUMIF(#REF!,CONCATENATE("b",'1-2～5 (区分別プラン)'!A29),#REF!)</f>
        <v>#REF!</v>
      </c>
      <c r="BR29" s="52" t="e">
        <f>SUMIF(#REF!,CONCATENATE("b",'1-2～5 (区分別プラン)'!A29),#REF!)</f>
        <v>#REF!</v>
      </c>
      <c r="BS29" s="52" t="e">
        <f>SUMIF(#REF!,CONCATENATE("b",'1-2～5 (区分別プラン)'!A29),#REF!)</f>
        <v>#REF!</v>
      </c>
      <c r="BT29" s="52" t="e">
        <f>SUMIF(#REF!,CONCATENATE("b",'1-2～5 (区分別プラン)'!A29),#REF!)</f>
        <v>#REF!</v>
      </c>
      <c r="BU29" s="52" t="e">
        <f t="shared" si="24"/>
        <v>#REF!</v>
      </c>
      <c r="BV29" s="52" t="e">
        <f>SUMIF(#REF!,CONCATENATE("b",'1-2～5 (区分別プラン)'!A29),#REF!)</f>
        <v>#REF!</v>
      </c>
      <c r="BW29" s="71" t="e">
        <f>SUMIF(#REF!,CONCATENATE("b",'1-2～5 (区分別プラン)'!A29),#REF!)</f>
        <v>#REF!</v>
      </c>
      <c r="CA29" s="68">
        <v>31</v>
      </c>
      <c r="CB29" s="55" t="s">
        <v>24</v>
      </c>
      <c r="CC29" s="84"/>
      <c r="CD29" s="51" t="e">
        <f>COUNTIF(#REF!,CONCATENATE("a",'1-2～5 (区分別プラン)'!A29))</f>
        <v>#REF!</v>
      </c>
      <c r="CE29" s="51" t="e">
        <f>SUMIF(#REF!,CONCATENATE("a",'1-2～5 (区分別プラン)'!A29),#REF!)</f>
        <v>#REF!</v>
      </c>
      <c r="CF29" s="51" t="e">
        <f t="shared" si="25"/>
        <v>#REF!</v>
      </c>
      <c r="CG29" s="51" t="e">
        <f>SUMIF(#REF!,CONCATENATE("a",'1-2～5 (区分別プラン)'!A29),#REF!)+SUMIF(#REF!,CONCATENATE("a",'1-2～5 (区分別プラン)'!A29),#REF!)</f>
        <v>#REF!</v>
      </c>
      <c r="CH29" s="51" t="e">
        <f>SUMIF(#REF!,CONCATENATE("a",'1-2～5 (区分別プラン)'!A29),#REF!)</f>
        <v>#REF!</v>
      </c>
      <c r="CI29" s="51" t="e">
        <f>SUMIF(#REF!,CONCATENATE("a",'1-2～5 (区分別プラン)'!A29),#REF!)</f>
        <v>#REF!</v>
      </c>
      <c r="CJ29" s="51" t="e">
        <f>SUMIF(#REF!,CONCATENATE("a",'1-2～5 (区分別プラン)'!A29),#REF!)</f>
        <v>#REF!</v>
      </c>
      <c r="CK29" s="51" t="e">
        <f>SUMIF(#REF!,CONCATENATE("a",'1-2～5 (区分別プラン)'!A29),#REF!)</f>
        <v>#REF!</v>
      </c>
      <c r="CL29" s="51" t="e">
        <f>SUMIF(#REF!,CONCATENATE("a",'1-2～5 (区分別プラン)'!A29),#REF!)</f>
        <v>#REF!</v>
      </c>
      <c r="CM29" s="51" t="e">
        <f t="shared" si="26"/>
        <v>#REF!</v>
      </c>
      <c r="CN29" s="51" t="e">
        <f>SUMIF(#REF!,CONCATENATE("a",'1-2～5 (区分別プラン)'!A29),#REF!)</f>
        <v>#REF!</v>
      </c>
      <c r="CO29" s="67" t="e">
        <f>SUMIF(#REF!,CONCATENATE("a",'1-2～5 (区分別プラン)'!A29),#REF!)</f>
        <v>#REF!</v>
      </c>
    </row>
    <row r="30" spans="1:93" s="92" customFormat="1" ht="24.75" customHeight="1">
      <c r="A30" s="147">
        <v>32</v>
      </c>
      <c r="B30" s="66" t="e">
        <f>COUNTIF(#REF!,CONCATENATE("d",'1-2～5 (区分別プラン)'!A30))</f>
        <v>#REF!</v>
      </c>
      <c r="C30" s="66" t="e">
        <f>SUMIF(#REF!,CONCATENATE("d",'1-2～5 (区分別プラン)'!A30),#REF!)+SUMIF(#REF!,CONCATENATE("d",'1-2～5 (区分別プラン)'!A30),#REF!)</f>
        <v>#REF!</v>
      </c>
      <c r="D30" s="66" t="e">
        <f t="shared" si="16"/>
        <v>#REF!</v>
      </c>
      <c r="E30" s="66" t="e">
        <f>SUMIF(#REF!,CONCATENATE("d",'1-2～5 (区分別プラン)'!A30),#REF!)+SUMIF(#REF!,CONCATENATE("d",'1-2～5 (区分別プラン)'!A30),#REF!)</f>
        <v>#REF!</v>
      </c>
      <c r="F30" s="66" t="e">
        <f t="shared" si="0"/>
        <v>#REF!</v>
      </c>
      <c r="G30" s="66" t="e">
        <f>SUMIF(#REF!,CONCATENATE("d",'1-2～5 (区分別プラン)'!A30),#REF!)</f>
        <v>#REF!</v>
      </c>
      <c r="H30" s="66" t="e">
        <f>SUMIF(#REF!,CONCATENATE("d",'1-2～5 (区分別プラン)'!A30),#REF!)</f>
        <v>#REF!</v>
      </c>
      <c r="I30" s="66" t="e">
        <f>SUMIF(#REF!,CONCATENATE("d",'1-2～5 (区分別プラン)'!A30),#REF!)</f>
        <v>#REF!</v>
      </c>
      <c r="J30" s="66" t="e">
        <f>SUMIF(#REF!,CONCATENATE("d",'1-2～5 (区分別プラン)'!A30),#REF!)</f>
        <v>#REF!</v>
      </c>
      <c r="K30" s="66" t="e">
        <f>SUMIF(#REF!,CONCATENATE("d",'1-2～5 (区分別プラン)'!A30),#REF!)</f>
        <v>#REF!</v>
      </c>
      <c r="L30" s="66" t="e">
        <f>SUMIF(#REF!,CONCATENATE("d",'1-2～5 (区分別プラン)'!A30),#REF!)</f>
        <v>#REF!</v>
      </c>
      <c r="M30" s="66">
        <v>0</v>
      </c>
      <c r="N30" s="66" t="e">
        <f>SUMIF(#REF!,CONCATENATE("d",'1-2～5 (区分別プラン)'!A30),#REF!)</f>
        <v>#REF!</v>
      </c>
      <c r="O30" s="66" t="e">
        <f>SUMIF(#REF!,CONCATENATE("d",'1-2～5 (区分別プラン)'!A30),#REF!)</f>
        <v>#REF!</v>
      </c>
      <c r="P30" s="66" t="e">
        <f t="shared" si="18"/>
        <v>#REF!</v>
      </c>
      <c r="Q30" s="66" t="e">
        <f>SUMIF(#REF!,CONCATENATE("d",'1-2～5 (区分別プラン)'!A30),#REF!)</f>
        <v>#REF!</v>
      </c>
      <c r="R30" s="66" t="e">
        <f>SUMIF(#REF!,CONCATENATE("d",'1-2～5 (区分別プラン)'!A30),#REF!)</f>
        <v>#REF!</v>
      </c>
      <c r="S30" s="66" t="e">
        <f t="shared" si="19"/>
        <v>#REF!</v>
      </c>
      <c r="T30" s="66" t="e">
        <f>SUMIF(#REF!,CONCATENATE("d",'1-2～5 (区分別プラン)'!A30),#REF!)</f>
        <v>#REF!</v>
      </c>
      <c r="U30" s="51" t="e">
        <f>SUMIF(#REF!,CONCATENATE("d",'1-2～5 (区分別プラン)'!A30),#REF!)</f>
        <v>#REF!</v>
      </c>
      <c r="V30" s="56" t="e">
        <f>SUMIF(#REF!,CONCATENATE("d",'1-2～5 (区分別プラン)'!A30),#REF!)</f>
        <v>#REF!</v>
      </c>
      <c r="W30" s="72" t="e">
        <f>SUMIF(#REF!,CONCATENATE("d",'1-2～5 (区分別プラン)'!A30),#REF!)</f>
        <v>#REF!</v>
      </c>
      <c r="X30" s="147">
        <v>32</v>
      </c>
      <c r="Y30" s="114" t="s">
        <v>23</v>
      </c>
      <c r="Z30" s="115"/>
      <c r="AA30" s="171" t="e">
        <f t="shared" si="20"/>
        <v>#REF!</v>
      </c>
      <c r="AB30" s="171" t="e">
        <f t="shared" si="2"/>
        <v>#REF!</v>
      </c>
      <c r="AC30" s="171" t="e">
        <f t="shared" si="3"/>
        <v>#REF!</v>
      </c>
      <c r="AD30" s="171" t="e">
        <f t="shared" si="4"/>
        <v>#REF!</v>
      </c>
      <c r="AE30" s="171" t="e">
        <f t="shared" si="5"/>
        <v>#REF!</v>
      </c>
      <c r="AF30" s="171" t="e">
        <f t="shared" si="6"/>
        <v>#REF!</v>
      </c>
      <c r="AG30" s="171" t="e">
        <f t="shared" si="7"/>
        <v>#REF!</v>
      </c>
      <c r="AH30" s="171" t="e">
        <f t="shared" si="8"/>
        <v>#REF!</v>
      </c>
      <c r="AI30" s="171" t="e">
        <f t="shared" si="9"/>
        <v>#REF!</v>
      </c>
      <c r="AJ30" s="171" t="e">
        <f t="shared" si="10"/>
        <v>#REF!</v>
      </c>
      <c r="AK30" s="171" t="e">
        <f t="shared" si="11"/>
        <v>#REF!</v>
      </c>
      <c r="AL30" s="171" t="e">
        <f t="shared" si="12"/>
        <v>#REF!</v>
      </c>
      <c r="AM30" s="65"/>
      <c r="AN30" s="65"/>
      <c r="AO30" s="65"/>
      <c r="AP30" s="147">
        <v>32</v>
      </c>
      <c r="AQ30" s="114" t="s">
        <v>23</v>
      </c>
      <c r="AR30" s="115"/>
      <c r="AS30" s="56" t="e">
        <f>COUNTIF(#REF!,CONCATENATE("c",'1-2～5 (区分別プラン)'!A30))</f>
        <v>#REF!</v>
      </c>
      <c r="AT30" s="56" t="e">
        <f>SUMIF(#REF!,CONCATENATE("c",'1-2～5 (区分別プラン)'!A30),#REF!)</f>
        <v>#REF!</v>
      </c>
      <c r="AU30" s="56" t="e">
        <f t="shared" si="21"/>
        <v>#REF!</v>
      </c>
      <c r="AV30" s="56" t="e">
        <f>SUMIF(#REF!,CONCATENATE("c",'1-2～5 (区分別プラン)'!A31),#REF!)+SUMIF(#REF!,CONCATENATE("c",'1-2～5 (区分別プラン)'!A31),#REF!)</f>
        <v>#REF!</v>
      </c>
      <c r="AW30" s="56" t="e">
        <f>SUMIF(#REF!,CONCATENATE("c",'1-2～5 (区分別プラン)'!A30),#REF!)</f>
        <v>#REF!</v>
      </c>
      <c r="AX30" s="56" t="e">
        <f>SUMIF(#REF!,CONCATENATE("c",'1-2～5 (区分別プラン)'!A30),#REF!)</f>
        <v>#REF!</v>
      </c>
      <c r="AY30" s="56" t="e">
        <f>SUMIF(#REF!,CONCATENATE("c",'1-2～5 (区分別プラン)'!A30),#REF!)</f>
        <v>#REF!</v>
      </c>
      <c r="AZ30" s="56" t="e">
        <f>SUMIF(#REF!,CONCATENATE("c",'1-2～5 (区分別プラン)'!A30),#REF!)</f>
        <v>#REF!</v>
      </c>
      <c r="BA30" s="56" t="e">
        <f>SUMIF(#REF!,CONCATENATE("c",'1-2～5 (区分別プラン)'!A30),#REF!)</f>
        <v>#REF!</v>
      </c>
      <c r="BB30" s="56" t="e">
        <f t="shared" si="22"/>
        <v>#REF!</v>
      </c>
      <c r="BC30" s="56" t="e">
        <f>SUMIF(#REF!,CONCATENATE("c",'1-2～5 (区分別プラン)'!A30),#REF!)</f>
        <v>#REF!</v>
      </c>
      <c r="BD30" s="72" t="e">
        <f>SUMIF(#REF!,CONCATENATE("c",'1-2～5 (区分別プラン)'!A30),#REF!)</f>
        <v>#REF!</v>
      </c>
      <c r="BI30" s="147">
        <v>32</v>
      </c>
      <c r="BJ30" s="114" t="s">
        <v>23</v>
      </c>
      <c r="BK30" s="115"/>
      <c r="BL30" s="56" t="e">
        <f>COUNTIF(#REF!,CONCATENATE("b",'1-2～5 (区分別プラン)'!A30))</f>
        <v>#REF!</v>
      </c>
      <c r="BM30" s="56" t="e">
        <f>SUMIF(#REF!,CONCATENATE("b",'1-2～5 (区分別プラン)'!A30),#REF!)</f>
        <v>#REF!</v>
      </c>
      <c r="BN30" s="56" t="e">
        <f t="shared" si="23"/>
        <v>#REF!</v>
      </c>
      <c r="BO30" s="56" t="e">
        <f>SUMIF(#REF!,CONCATENATE("b",'1-2～5 (区分別プラン)'!A30),#REF!)+SUMIF(#REF!,CONCATENATE("b",'1-2～5 (区分別プラン)'!A30),#REF!)</f>
        <v>#REF!</v>
      </c>
      <c r="BP30" s="56" t="e">
        <f>SUMIF(#REF!,CONCATENATE("b",'1-2～5 (区分別プラン)'!A30),#REF!)</f>
        <v>#REF!</v>
      </c>
      <c r="BQ30" s="56" t="e">
        <f>SUMIF(#REF!,CONCATENATE("b",'1-2～5 (区分別プラン)'!A30),#REF!)</f>
        <v>#REF!</v>
      </c>
      <c r="BR30" s="56" t="e">
        <f>SUMIF(#REF!,CONCATENATE("b",'1-2～5 (区分別プラン)'!A30),#REF!)</f>
        <v>#REF!</v>
      </c>
      <c r="BS30" s="56" t="e">
        <f>SUMIF(#REF!,CONCATENATE("b",'1-2～5 (区分別プラン)'!A30),#REF!)</f>
        <v>#REF!</v>
      </c>
      <c r="BT30" s="56" t="e">
        <f>SUMIF(#REF!,CONCATENATE("b",'1-2～5 (区分別プラン)'!A30),#REF!)</f>
        <v>#REF!</v>
      </c>
      <c r="BU30" s="56" t="e">
        <f t="shared" si="24"/>
        <v>#REF!</v>
      </c>
      <c r="BV30" s="56" t="e">
        <f>SUMIF(#REF!,CONCATENATE("b",'1-2～5 (区分別プラン)'!A30),#REF!)</f>
        <v>#REF!</v>
      </c>
      <c r="BW30" s="72" t="e">
        <f>SUMIF(#REF!,CONCATENATE("b",'1-2～5 (区分別プラン)'!A30),#REF!)</f>
        <v>#REF!</v>
      </c>
      <c r="CA30" s="147">
        <v>32</v>
      </c>
      <c r="CB30" s="114" t="s">
        <v>23</v>
      </c>
      <c r="CC30" s="115"/>
      <c r="CD30" s="66" t="e">
        <f>COUNTIF(#REF!,CONCATENATE("a",'1-2～5 (区分別プラン)'!A30))</f>
        <v>#REF!</v>
      </c>
      <c r="CE30" s="66" t="e">
        <f>SUMIF(#REF!,CONCATENATE("a",'1-2～5 (区分別プラン)'!A30),#REF!)</f>
        <v>#REF!</v>
      </c>
      <c r="CF30" s="66" t="e">
        <f t="shared" si="25"/>
        <v>#REF!</v>
      </c>
      <c r="CG30" s="66" t="e">
        <f>SUMIF(#REF!,CONCATENATE("a",'1-2～5 (区分別プラン)'!A30),#REF!)+SUMIF(#REF!,CONCATENATE("a",'1-2～5 (区分別プラン)'!A30),#REF!)</f>
        <v>#REF!</v>
      </c>
      <c r="CH30" s="66" t="e">
        <f>SUMIF(#REF!,CONCATENATE("a",'1-2～5 (区分別プラン)'!A30),#REF!)</f>
        <v>#REF!</v>
      </c>
      <c r="CI30" s="66" t="e">
        <f>SUMIF(#REF!,CONCATENATE("a",'1-2～5 (区分別プラン)'!A30),#REF!)</f>
        <v>#REF!</v>
      </c>
      <c r="CJ30" s="66" t="e">
        <f>SUMIF(#REF!,CONCATENATE("a",'1-2～5 (区分別プラン)'!A30),#REF!)</f>
        <v>#REF!</v>
      </c>
      <c r="CK30" s="66" t="e">
        <f>SUMIF(#REF!,CONCATENATE("a",'1-2～5 (区分別プラン)'!A30),#REF!)</f>
        <v>#REF!</v>
      </c>
      <c r="CL30" s="66" t="e">
        <f>SUMIF(#REF!,CONCATENATE("a",'1-2～5 (区分別プラン)'!A30),#REF!)</f>
        <v>#REF!</v>
      </c>
      <c r="CM30" s="66" t="e">
        <f t="shared" si="26"/>
        <v>#REF!</v>
      </c>
      <c r="CN30" s="66" t="e">
        <f>SUMIF(#REF!,CONCATENATE("a",'1-2～5 (区分別プラン)'!A30),#REF!)</f>
        <v>#REF!</v>
      </c>
      <c r="CO30" s="70" t="e">
        <f>SUMIF(#REF!,CONCATENATE("a",'1-2～5 (区分別プラン)'!A30),#REF!)</f>
        <v>#REF!</v>
      </c>
    </row>
    <row r="31" spans="1:93" s="92" customFormat="1" ht="11.25">
      <c r="A31" s="68"/>
      <c r="B31" s="53"/>
      <c r="C31" s="53"/>
      <c r="D31" s="53"/>
      <c r="E31" s="53"/>
      <c r="F31" s="53"/>
      <c r="G31" s="53"/>
      <c r="H31" s="53"/>
      <c r="I31" s="53"/>
      <c r="J31" s="53"/>
      <c r="K31" s="53"/>
      <c r="L31" s="53"/>
      <c r="M31" s="53"/>
      <c r="N31" s="53"/>
      <c r="O31" s="53"/>
      <c r="P31" s="53"/>
      <c r="Q31" s="53"/>
      <c r="R31" s="53"/>
      <c r="S31" s="53"/>
      <c r="T31" s="53"/>
      <c r="U31" s="53"/>
      <c r="V31" s="65"/>
      <c r="W31" s="65"/>
      <c r="X31" s="68"/>
      <c r="Y31" s="55"/>
      <c r="Z31" s="86"/>
      <c r="AA31" s="65"/>
      <c r="AB31" s="65"/>
      <c r="AC31" s="65"/>
      <c r="AD31" s="65"/>
      <c r="AE31" s="65"/>
      <c r="AF31" s="65"/>
      <c r="AG31" s="65"/>
      <c r="AH31" s="65"/>
      <c r="AI31" s="65"/>
      <c r="AJ31" s="65"/>
      <c r="AK31" s="65"/>
      <c r="AL31" s="65"/>
      <c r="AM31" s="65"/>
      <c r="AN31" s="65"/>
      <c r="AO31" s="65"/>
      <c r="AP31" s="68"/>
      <c r="AQ31" s="55"/>
      <c r="AR31" s="86"/>
      <c r="AS31" s="65"/>
      <c r="AT31" s="65"/>
      <c r="AU31" s="65"/>
      <c r="AV31" s="65"/>
      <c r="AW31" s="65"/>
      <c r="AX31" s="65"/>
      <c r="AY31" s="65"/>
      <c r="AZ31" s="65"/>
      <c r="BA31" s="65"/>
      <c r="BB31" s="65"/>
      <c r="BC31" s="65"/>
      <c r="BD31" s="65"/>
      <c r="BI31" s="68"/>
      <c r="BJ31" s="55"/>
      <c r="BK31" s="86"/>
      <c r="BL31" s="65"/>
      <c r="BM31" s="65"/>
      <c r="BN31" s="65"/>
      <c r="BO31" s="65"/>
      <c r="BP31" s="65"/>
      <c r="BQ31" s="65"/>
      <c r="BR31" s="65"/>
      <c r="BS31" s="65"/>
      <c r="BT31" s="65"/>
      <c r="BU31" s="65"/>
      <c r="BV31" s="65"/>
      <c r="BW31" s="65"/>
      <c r="CA31" s="68"/>
      <c r="CB31" s="55"/>
      <c r="CC31" s="86"/>
      <c r="CD31" s="53"/>
      <c r="CE31" s="53"/>
      <c r="CF31" s="53"/>
      <c r="CG31" s="53"/>
      <c r="CH31" s="53"/>
      <c r="CI31" s="53"/>
      <c r="CJ31" s="53"/>
      <c r="CK31" s="53"/>
      <c r="CL31" s="53"/>
      <c r="CM31" s="53"/>
      <c r="CN31" s="53"/>
      <c r="CO31" s="53"/>
    </row>
    <row r="32" spans="1:93" s="92" customFormat="1" ht="11.25">
      <c r="A32" s="117" t="s">
        <v>22</v>
      </c>
      <c r="B32" s="118"/>
      <c r="C32" s="118"/>
      <c r="D32" s="118"/>
      <c r="E32" s="118"/>
      <c r="F32" s="118"/>
      <c r="G32" s="118"/>
      <c r="H32" s="118"/>
      <c r="I32" s="118"/>
      <c r="J32" s="118"/>
      <c r="K32" s="118"/>
      <c r="L32" s="53"/>
      <c r="M32" s="53"/>
      <c r="N32" s="53"/>
      <c r="O32" s="53"/>
      <c r="P32" s="53"/>
      <c r="Q32" s="53"/>
      <c r="R32" s="53"/>
      <c r="S32" s="53"/>
      <c r="T32" s="53"/>
      <c r="U32" s="53"/>
      <c r="V32" s="65"/>
      <c r="W32" s="148"/>
      <c r="X32" s="117" t="s">
        <v>22</v>
      </c>
      <c r="Y32" s="117"/>
      <c r="Z32" s="117"/>
      <c r="AA32" s="148"/>
      <c r="AB32" s="148"/>
      <c r="AC32" s="148"/>
      <c r="AD32" s="148"/>
      <c r="AE32" s="148"/>
      <c r="AF32" s="148"/>
      <c r="AG32" s="148"/>
      <c r="AH32" s="148"/>
      <c r="AI32" s="148"/>
      <c r="AJ32" s="148"/>
      <c r="AK32" s="148"/>
      <c r="AL32" s="148"/>
      <c r="AM32" s="148"/>
      <c r="AN32" s="148"/>
      <c r="AO32" s="148"/>
      <c r="AP32" s="117" t="s">
        <v>22</v>
      </c>
      <c r="AQ32" s="117"/>
      <c r="AR32" s="117"/>
      <c r="AS32" s="148"/>
      <c r="AT32" s="65"/>
      <c r="AU32" s="65"/>
      <c r="AV32" s="65"/>
      <c r="AW32" s="148"/>
      <c r="AX32" s="148"/>
      <c r="AY32" s="148"/>
      <c r="AZ32" s="148"/>
      <c r="BA32" s="148"/>
      <c r="BB32" s="148"/>
      <c r="BC32" s="65"/>
      <c r="BD32" s="65"/>
      <c r="BI32" s="117" t="s">
        <v>22</v>
      </c>
      <c r="BJ32" s="117"/>
      <c r="BK32" s="117"/>
      <c r="BL32" s="148"/>
      <c r="BM32" s="148"/>
      <c r="BN32" s="148"/>
      <c r="BO32" s="148"/>
      <c r="BP32" s="148"/>
      <c r="BQ32" s="148"/>
      <c r="BR32" s="148"/>
      <c r="BS32" s="148"/>
      <c r="BT32" s="148"/>
      <c r="BU32" s="148"/>
      <c r="BV32" s="65"/>
      <c r="BW32" s="65"/>
      <c r="CA32" s="117" t="s">
        <v>22</v>
      </c>
      <c r="CB32" s="117"/>
      <c r="CC32" s="117"/>
      <c r="CD32" s="118"/>
      <c r="CE32" s="118"/>
      <c r="CF32" s="118"/>
      <c r="CG32" s="118"/>
      <c r="CH32" s="118"/>
      <c r="CI32" s="118"/>
      <c r="CJ32" s="118"/>
      <c r="CK32" s="118"/>
      <c r="CL32" s="118"/>
      <c r="CM32" s="118"/>
      <c r="CN32" s="53"/>
      <c r="CO32" s="53"/>
    </row>
    <row r="33" spans="1:93" s="92" customFormat="1" ht="11.25">
      <c r="A33" s="149"/>
      <c r="B33" s="150"/>
      <c r="C33" s="150"/>
      <c r="D33" s="150"/>
      <c r="E33" s="150"/>
      <c r="F33" s="150"/>
      <c r="G33" s="150"/>
      <c r="H33" s="150"/>
      <c r="I33" s="150"/>
      <c r="J33" s="150"/>
      <c r="K33" s="150"/>
      <c r="L33" s="150"/>
      <c r="M33" s="150"/>
      <c r="N33" s="150"/>
      <c r="O33" s="150"/>
      <c r="P33" s="150"/>
      <c r="Q33" s="150"/>
      <c r="R33" s="150"/>
      <c r="S33" s="150"/>
      <c r="T33" s="150"/>
      <c r="U33" s="150"/>
      <c r="V33" s="151"/>
      <c r="W33" s="152"/>
      <c r="X33" s="149"/>
      <c r="AA33" s="152"/>
      <c r="AB33" s="152"/>
      <c r="AC33" s="152"/>
      <c r="AD33" s="152"/>
      <c r="AE33" s="152"/>
      <c r="AF33" s="152"/>
      <c r="AG33" s="152"/>
      <c r="AH33" s="152"/>
      <c r="AI33" s="152"/>
      <c r="AJ33" s="152"/>
      <c r="AK33" s="152"/>
      <c r="AL33" s="152"/>
      <c r="AM33" s="152"/>
      <c r="AN33" s="152"/>
      <c r="AO33" s="152"/>
      <c r="AP33" s="149"/>
      <c r="AS33" s="151"/>
      <c r="AT33" s="151"/>
      <c r="AU33" s="151"/>
      <c r="AV33" s="151"/>
      <c r="AW33" s="151"/>
      <c r="AX33" s="151"/>
      <c r="AY33" s="151"/>
      <c r="AZ33" s="151"/>
      <c r="BA33" s="151"/>
      <c r="BB33" s="151"/>
      <c r="BC33" s="151"/>
      <c r="BD33" s="152"/>
      <c r="BL33" s="151"/>
      <c r="BM33" s="151"/>
      <c r="BN33" s="151"/>
      <c r="BO33" s="151"/>
      <c r="BP33" s="151"/>
      <c r="BQ33" s="151"/>
      <c r="BR33" s="151"/>
      <c r="BS33" s="151"/>
      <c r="BT33" s="151"/>
      <c r="BU33" s="151"/>
      <c r="BV33" s="151"/>
      <c r="BW33" s="152"/>
      <c r="CD33" s="150"/>
      <c r="CE33" s="150"/>
      <c r="CF33" s="150"/>
      <c r="CG33" s="150"/>
      <c r="CH33" s="150"/>
      <c r="CI33" s="150"/>
      <c r="CJ33" s="150"/>
      <c r="CK33" s="150"/>
      <c r="CL33" s="150"/>
      <c r="CM33" s="150"/>
      <c r="CN33" s="150"/>
      <c r="CO33" s="150"/>
    </row>
    <row r="34" spans="1:93" s="92" customFormat="1" ht="11.25">
      <c r="A34" s="149"/>
      <c r="B34" s="150"/>
      <c r="C34" s="150"/>
      <c r="D34" s="150"/>
      <c r="E34" s="150"/>
      <c r="F34" s="150"/>
      <c r="G34" s="150"/>
      <c r="H34" s="150"/>
      <c r="I34" s="150"/>
      <c r="J34" s="150"/>
      <c r="K34" s="150"/>
      <c r="L34" s="150"/>
      <c r="M34" s="150"/>
      <c r="N34" s="150"/>
      <c r="O34" s="150"/>
      <c r="P34" s="150"/>
      <c r="Q34" s="150"/>
      <c r="R34" s="150"/>
      <c r="S34" s="150"/>
      <c r="T34" s="150"/>
      <c r="U34" s="150"/>
      <c r="V34" s="151"/>
      <c r="W34" s="152"/>
      <c r="X34" s="149"/>
      <c r="AA34" s="152"/>
      <c r="AB34" s="152"/>
      <c r="AC34" s="152"/>
      <c r="AD34" s="152"/>
      <c r="AE34" s="152"/>
      <c r="AF34" s="152"/>
      <c r="AG34" s="152"/>
      <c r="AH34" s="152"/>
      <c r="AI34" s="152"/>
      <c r="AJ34" s="152"/>
      <c r="AK34" s="152"/>
      <c r="AL34" s="152"/>
      <c r="AM34" s="152"/>
      <c r="AN34" s="152"/>
      <c r="AO34" s="152"/>
      <c r="AP34" s="149"/>
      <c r="AS34" s="151"/>
      <c r="AT34" s="151"/>
      <c r="AU34" s="151"/>
      <c r="AV34" s="151"/>
      <c r="AW34" s="151"/>
      <c r="AX34" s="151"/>
      <c r="AY34" s="151"/>
      <c r="AZ34" s="151"/>
      <c r="BA34" s="151"/>
      <c r="BB34" s="151"/>
      <c r="BC34" s="151"/>
      <c r="BD34" s="152"/>
      <c r="BL34" s="151"/>
      <c r="BM34" s="151"/>
      <c r="BN34" s="151"/>
      <c r="BO34" s="151"/>
      <c r="BP34" s="151"/>
      <c r="BQ34" s="151"/>
      <c r="BR34" s="151"/>
      <c r="BS34" s="151"/>
      <c r="BT34" s="151"/>
      <c r="BU34" s="151"/>
      <c r="BV34" s="151"/>
      <c r="BW34" s="152"/>
      <c r="CD34" s="150"/>
      <c r="CE34" s="150"/>
      <c r="CF34" s="150"/>
      <c r="CG34" s="150"/>
      <c r="CH34" s="150"/>
      <c r="CI34" s="150"/>
      <c r="CJ34" s="150"/>
      <c r="CK34" s="150"/>
      <c r="CL34" s="150"/>
      <c r="CM34" s="150"/>
      <c r="CN34" s="150"/>
      <c r="CO34" s="150"/>
    </row>
    <row r="35" spans="1:93" s="92" customFormat="1" ht="11.25">
      <c r="A35" s="149"/>
      <c r="B35" s="150"/>
      <c r="C35" s="150"/>
      <c r="D35" s="150"/>
      <c r="E35" s="150"/>
      <c r="F35" s="150"/>
      <c r="G35" s="150"/>
      <c r="H35" s="150"/>
      <c r="I35" s="150"/>
      <c r="J35" s="150"/>
      <c r="K35" s="150"/>
      <c r="L35" s="150"/>
      <c r="M35" s="150"/>
      <c r="N35" s="150"/>
      <c r="O35" s="150"/>
      <c r="P35" s="150"/>
      <c r="Q35" s="150"/>
      <c r="R35" s="150"/>
      <c r="S35" s="150"/>
      <c r="T35" s="150"/>
      <c r="U35" s="150"/>
      <c r="V35" s="151"/>
      <c r="W35" s="152"/>
      <c r="X35" s="149"/>
      <c r="AA35" s="152"/>
      <c r="AB35" s="152"/>
      <c r="AC35" s="152"/>
      <c r="AD35" s="152"/>
      <c r="AE35" s="152"/>
      <c r="AF35" s="152"/>
      <c r="AG35" s="152"/>
      <c r="AH35" s="152"/>
      <c r="AI35" s="152"/>
      <c r="AJ35" s="152"/>
      <c r="AK35" s="152"/>
      <c r="AL35" s="152"/>
      <c r="AM35" s="152"/>
      <c r="AN35" s="152"/>
      <c r="AO35" s="152"/>
      <c r="AP35" s="149"/>
      <c r="AS35" s="151"/>
      <c r="AT35" s="151"/>
      <c r="AU35" s="151"/>
      <c r="AV35" s="151"/>
      <c r="AW35" s="151"/>
      <c r="AX35" s="151"/>
      <c r="AY35" s="151"/>
      <c r="AZ35" s="151"/>
      <c r="BA35" s="151"/>
      <c r="BB35" s="151"/>
      <c r="BC35" s="151"/>
      <c r="BD35" s="152"/>
      <c r="BL35" s="151"/>
      <c r="BM35" s="151"/>
      <c r="BN35" s="151"/>
      <c r="BO35" s="151"/>
      <c r="BP35" s="151"/>
      <c r="BQ35" s="151"/>
      <c r="BR35" s="151"/>
      <c r="BS35" s="151"/>
      <c r="BT35" s="151"/>
      <c r="BU35" s="151"/>
      <c r="BV35" s="151"/>
      <c r="BW35" s="152"/>
      <c r="CD35" s="150"/>
      <c r="CE35" s="150"/>
      <c r="CF35" s="150"/>
      <c r="CG35" s="150"/>
      <c r="CH35" s="150"/>
      <c r="CI35" s="150"/>
      <c r="CJ35" s="150"/>
      <c r="CK35" s="150"/>
      <c r="CL35" s="150"/>
      <c r="CM35" s="150"/>
      <c r="CN35" s="150"/>
      <c r="CO35" s="150"/>
    </row>
    <row r="36" spans="1:93" s="92" customFormat="1" ht="11.25">
      <c r="A36" s="149"/>
      <c r="B36" s="150"/>
      <c r="C36" s="150"/>
      <c r="D36" s="150"/>
      <c r="E36" s="150"/>
      <c r="F36" s="150"/>
      <c r="G36" s="150"/>
      <c r="H36" s="150"/>
      <c r="I36" s="150"/>
      <c r="J36" s="150"/>
      <c r="K36" s="150"/>
      <c r="L36" s="150"/>
      <c r="M36" s="150"/>
      <c r="N36" s="150"/>
      <c r="O36" s="150"/>
      <c r="P36" s="150"/>
      <c r="Q36" s="150"/>
      <c r="R36" s="150"/>
      <c r="S36" s="150"/>
      <c r="T36" s="150"/>
      <c r="U36" s="150"/>
      <c r="V36" s="151"/>
      <c r="W36" s="152"/>
      <c r="X36" s="149"/>
      <c r="AA36" s="152"/>
      <c r="AB36" s="152"/>
      <c r="AC36" s="152"/>
      <c r="AD36" s="152"/>
      <c r="AE36" s="152"/>
      <c r="AF36" s="152"/>
      <c r="AG36" s="152"/>
      <c r="AH36" s="152"/>
      <c r="AI36" s="152"/>
      <c r="AJ36" s="152"/>
      <c r="AK36" s="152"/>
      <c r="AL36" s="152"/>
      <c r="AM36" s="152"/>
      <c r="AN36" s="152"/>
      <c r="AO36" s="152"/>
      <c r="AP36" s="149"/>
      <c r="AS36" s="151"/>
      <c r="AT36" s="151"/>
      <c r="AU36" s="151"/>
      <c r="AV36" s="151"/>
      <c r="AW36" s="151"/>
      <c r="AX36" s="151"/>
      <c r="AY36" s="151"/>
      <c r="AZ36" s="151"/>
      <c r="BA36" s="151"/>
      <c r="BB36" s="151"/>
      <c r="BC36" s="151"/>
      <c r="BD36" s="152"/>
      <c r="BL36" s="151"/>
      <c r="BM36" s="151"/>
      <c r="BN36" s="151"/>
      <c r="BO36" s="151"/>
      <c r="BP36" s="151"/>
      <c r="BQ36" s="151"/>
      <c r="BR36" s="151"/>
      <c r="BS36" s="151"/>
      <c r="BT36" s="151"/>
      <c r="BU36" s="151"/>
      <c r="BV36" s="151"/>
      <c r="BW36" s="152"/>
      <c r="CD36" s="150"/>
      <c r="CE36" s="150"/>
      <c r="CF36" s="150"/>
      <c r="CG36" s="150"/>
      <c r="CH36" s="150"/>
      <c r="CI36" s="150"/>
      <c r="CJ36" s="150"/>
      <c r="CK36" s="150"/>
      <c r="CL36" s="150"/>
      <c r="CM36" s="150"/>
      <c r="CN36" s="150"/>
      <c r="CO36" s="150"/>
    </row>
    <row r="37" spans="1:93" s="92" customFormat="1" ht="11.25">
      <c r="A37" s="149"/>
      <c r="B37" s="150"/>
      <c r="C37" s="150"/>
      <c r="D37" s="150"/>
      <c r="E37" s="150"/>
      <c r="F37" s="150"/>
      <c r="G37" s="150"/>
      <c r="H37" s="150"/>
      <c r="I37" s="150"/>
      <c r="J37" s="150"/>
      <c r="K37" s="150"/>
      <c r="L37" s="150"/>
      <c r="M37" s="150"/>
      <c r="N37" s="150"/>
      <c r="O37" s="150"/>
      <c r="P37" s="150"/>
      <c r="Q37" s="150"/>
      <c r="R37" s="150"/>
      <c r="S37" s="150"/>
      <c r="T37" s="150"/>
      <c r="U37" s="150"/>
      <c r="V37" s="151"/>
      <c r="W37" s="152"/>
      <c r="X37" s="149"/>
      <c r="AA37" s="152"/>
      <c r="AB37" s="152"/>
      <c r="AC37" s="152"/>
      <c r="AD37" s="152"/>
      <c r="AE37" s="152"/>
      <c r="AF37" s="152"/>
      <c r="AG37" s="152"/>
      <c r="AH37" s="152"/>
      <c r="AI37" s="152"/>
      <c r="AJ37" s="152"/>
      <c r="AK37" s="152"/>
      <c r="AL37" s="152"/>
      <c r="AM37" s="152"/>
      <c r="AN37" s="152"/>
      <c r="AO37" s="152"/>
      <c r="AP37" s="149"/>
      <c r="AS37" s="151"/>
      <c r="AT37" s="151"/>
      <c r="AU37" s="151"/>
      <c r="AV37" s="151"/>
      <c r="AW37" s="151"/>
      <c r="AX37" s="151"/>
      <c r="AY37" s="151"/>
      <c r="AZ37" s="151"/>
      <c r="BA37" s="151"/>
      <c r="BB37" s="151"/>
      <c r="BC37" s="151"/>
      <c r="BD37" s="152"/>
      <c r="BL37" s="151"/>
      <c r="BM37" s="151"/>
      <c r="BN37" s="151"/>
      <c r="BO37" s="151"/>
      <c r="BP37" s="151"/>
      <c r="BQ37" s="151"/>
      <c r="BR37" s="151"/>
      <c r="BS37" s="151"/>
      <c r="BT37" s="151"/>
      <c r="BU37" s="151"/>
      <c r="BV37" s="151"/>
      <c r="BW37" s="152"/>
      <c r="CD37" s="150"/>
      <c r="CE37" s="150"/>
      <c r="CF37" s="150"/>
      <c r="CG37" s="150"/>
      <c r="CH37" s="150"/>
      <c r="CI37" s="150"/>
      <c r="CJ37" s="150"/>
      <c r="CK37" s="150"/>
      <c r="CL37" s="150"/>
      <c r="CM37" s="150"/>
      <c r="CN37" s="150"/>
      <c r="CO37" s="150"/>
    </row>
    <row r="38" spans="1:93" s="92" customFormat="1" ht="11.25">
      <c r="A38" s="149"/>
      <c r="B38" s="150"/>
      <c r="C38" s="150"/>
      <c r="D38" s="150"/>
      <c r="E38" s="150"/>
      <c r="F38" s="150"/>
      <c r="G38" s="150"/>
      <c r="H38" s="150"/>
      <c r="I38" s="150"/>
      <c r="J38" s="150"/>
      <c r="K38" s="150"/>
      <c r="L38" s="150"/>
      <c r="M38" s="150"/>
      <c r="N38" s="150"/>
      <c r="O38" s="150"/>
      <c r="P38" s="150"/>
      <c r="Q38" s="150"/>
      <c r="R38" s="150"/>
      <c r="S38" s="150"/>
      <c r="T38" s="150"/>
      <c r="U38" s="150"/>
      <c r="V38" s="151"/>
      <c r="W38" s="152"/>
      <c r="X38" s="149"/>
      <c r="AA38" s="152"/>
      <c r="AB38" s="152"/>
      <c r="AC38" s="152"/>
      <c r="AD38" s="152"/>
      <c r="AE38" s="152"/>
      <c r="AF38" s="152"/>
      <c r="AG38" s="152"/>
      <c r="AH38" s="152"/>
      <c r="AI38" s="152"/>
      <c r="AJ38" s="152"/>
      <c r="AK38" s="152"/>
      <c r="AL38" s="152"/>
      <c r="AM38" s="152"/>
      <c r="AN38" s="152"/>
      <c r="AO38" s="152"/>
      <c r="AP38" s="149"/>
      <c r="AS38" s="151"/>
      <c r="AT38" s="151"/>
      <c r="AU38" s="151"/>
      <c r="AV38" s="151"/>
      <c r="AW38" s="151"/>
      <c r="AX38" s="151"/>
      <c r="AY38" s="151"/>
      <c r="AZ38" s="151"/>
      <c r="BA38" s="151"/>
      <c r="BB38" s="151"/>
      <c r="BC38" s="151"/>
      <c r="BD38" s="152"/>
      <c r="BL38" s="151"/>
      <c r="BM38" s="151"/>
      <c r="BN38" s="151"/>
      <c r="BO38" s="151"/>
      <c r="BP38" s="151"/>
      <c r="BQ38" s="151"/>
      <c r="BR38" s="151"/>
      <c r="BS38" s="151"/>
      <c r="BT38" s="151"/>
      <c r="BU38" s="151"/>
      <c r="BV38" s="151"/>
      <c r="BW38" s="152"/>
      <c r="CD38" s="150"/>
      <c r="CE38" s="150"/>
      <c r="CF38" s="150"/>
      <c r="CG38" s="150"/>
      <c r="CH38" s="150"/>
      <c r="CI38" s="150"/>
      <c r="CJ38" s="150"/>
      <c r="CK38" s="150"/>
      <c r="CL38" s="150"/>
      <c r="CM38" s="150"/>
      <c r="CN38" s="150"/>
      <c r="CO38" s="150"/>
    </row>
    <row r="39" spans="1:93" s="92" customFormat="1" ht="11.25">
      <c r="A39" s="149"/>
      <c r="B39" s="150"/>
      <c r="C39" s="150"/>
      <c r="D39" s="150"/>
      <c r="E39" s="150"/>
      <c r="F39" s="150"/>
      <c r="G39" s="150"/>
      <c r="H39" s="150"/>
      <c r="I39" s="150"/>
      <c r="J39" s="150"/>
      <c r="K39" s="150"/>
      <c r="L39" s="150"/>
      <c r="M39" s="150"/>
      <c r="N39" s="150"/>
      <c r="O39" s="150"/>
      <c r="P39" s="150"/>
      <c r="Q39" s="150"/>
      <c r="R39" s="150"/>
      <c r="S39" s="150"/>
      <c r="T39" s="150"/>
      <c r="U39" s="150"/>
      <c r="V39" s="151"/>
      <c r="W39" s="152"/>
      <c r="X39" s="149"/>
      <c r="AA39" s="152"/>
      <c r="AB39" s="152"/>
      <c r="AC39" s="152"/>
      <c r="AD39" s="152"/>
      <c r="AE39" s="152"/>
      <c r="AF39" s="152"/>
      <c r="AG39" s="152"/>
      <c r="AH39" s="152"/>
      <c r="AI39" s="152"/>
      <c r="AJ39" s="152"/>
      <c r="AK39" s="152"/>
      <c r="AL39" s="152"/>
      <c r="AM39" s="152"/>
      <c r="AN39" s="152"/>
      <c r="AO39" s="152"/>
      <c r="AP39" s="149"/>
      <c r="AS39" s="151"/>
      <c r="AT39" s="151"/>
      <c r="AU39" s="151"/>
      <c r="AV39" s="151"/>
      <c r="AW39" s="151"/>
      <c r="AX39" s="151"/>
      <c r="AY39" s="151"/>
      <c r="AZ39" s="151"/>
      <c r="BA39" s="151"/>
      <c r="BB39" s="151"/>
      <c r="BC39" s="151"/>
      <c r="BD39" s="152"/>
      <c r="BL39" s="151"/>
      <c r="BM39" s="151"/>
      <c r="BN39" s="151"/>
      <c r="BO39" s="151"/>
      <c r="BP39" s="151"/>
      <c r="BQ39" s="151"/>
      <c r="BR39" s="151"/>
      <c r="BS39" s="151"/>
      <c r="BT39" s="151"/>
      <c r="BU39" s="151"/>
      <c r="BV39" s="151"/>
      <c r="BW39" s="152"/>
      <c r="CD39" s="150"/>
      <c r="CE39" s="150"/>
      <c r="CF39" s="150"/>
      <c r="CG39" s="150"/>
      <c r="CH39" s="150"/>
      <c r="CI39" s="150"/>
      <c r="CJ39" s="150"/>
      <c r="CK39" s="150"/>
      <c r="CL39" s="150"/>
      <c r="CM39" s="150"/>
      <c r="CN39" s="150"/>
      <c r="CO39" s="150"/>
    </row>
    <row r="40" spans="1:93" s="92" customFormat="1" ht="11.25">
      <c r="A40" s="149"/>
      <c r="B40" s="150"/>
      <c r="C40" s="150"/>
      <c r="D40" s="150"/>
      <c r="E40" s="150"/>
      <c r="F40" s="150"/>
      <c r="G40" s="150"/>
      <c r="H40" s="150"/>
      <c r="I40" s="150"/>
      <c r="J40" s="150"/>
      <c r="K40" s="150"/>
      <c r="L40" s="150"/>
      <c r="M40" s="150"/>
      <c r="N40" s="150"/>
      <c r="O40" s="150"/>
      <c r="P40" s="150"/>
      <c r="Q40" s="150"/>
      <c r="R40" s="150"/>
      <c r="S40" s="150"/>
      <c r="T40" s="150"/>
      <c r="U40" s="150"/>
      <c r="V40" s="151"/>
      <c r="W40" s="152"/>
      <c r="X40" s="149"/>
      <c r="AA40" s="152"/>
      <c r="AB40" s="152"/>
      <c r="AC40" s="152"/>
      <c r="AD40" s="152"/>
      <c r="AE40" s="152"/>
      <c r="AF40" s="152"/>
      <c r="AG40" s="152"/>
      <c r="AH40" s="152"/>
      <c r="AI40" s="152"/>
      <c r="AJ40" s="152"/>
      <c r="AK40" s="152"/>
      <c r="AL40" s="152"/>
      <c r="AM40" s="152"/>
      <c r="AN40" s="152"/>
      <c r="AO40" s="152"/>
      <c r="AP40" s="149"/>
      <c r="AS40" s="151"/>
      <c r="AT40" s="151"/>
      <c r="AU40" s="151"/>
      <c r="AV40" s="151"/>
      <c r="AW40" s="151"/>
      <c r="AX40" s="151"/>
      <c r="AY40" s="151"/>
      <c r="AZ40" s="151"/>
      <c r="BA40" s="151"/>
      <c r="BB40" s="151"/>
      <c r="BC40" s="151"/>
      <c r="BD40" s="152"/>
      <c r="BL40" s="151"/>
      <c r="BM40" s="151"/>
      <c r="BN40" s="151"/>
      <c r="BO40" s="151"/>
      <c r="BP40" s="151"/>
      <c r="BQ40" s="151"/>
      <c r="BR40" s="151"/>
      <c r="BS40" s="151"/>
      <c r="BT40" s="151"/>
      <c r="BU40" s="151"/>
      <c r="BV40" s="151"/>
      <c r="BW40" s="152"/>
      <c r="CD40" s="150"/>
      <c r="CE40" s="150"/>
      <c r="CF40" s="150"/>
      <c r="CG40" s="150"/>
      <c r="CH40" s="150"/>
      <c r="CI40" s="150"/>
      <c r="CJ40" s="150"/>
      <c r="CK40" s="150"/>
      <c r="CL40" s="150"/>
      <c r="CM40" s="150"/>
      <c r="CN40" s="150"/>
      <c r="CO40" s="150"/>
    </row>
    <row r="41" spans="1:93" s="92" customFormat="1" ht="11.25">
      <c r="A41" s="149"/>
      <c r="B41" s="150"/>
      <c r="C41" s="150"/>
      <c r="D41" s="150"/>
      <c r="E41" s="150"/>
      <c r="F41" s="150"/>
      <c r="G41" s="150"/>
      <c r="H41" s="150"/>
      <c r="I41" s="150"/>
      <c r="J41" s="150"/>
      <c r="K41" s="150"/>
      <c r="L41" s="150"/>
      <c r="M41" s="150"/>
      <c r="N41" s="150"/>
      <c r="O41" s="150"/>
      <c r="P41" s="150"/>
      <c r="Q41" s="150"/>
      <c r="R41" s="150"/>
      <c r="S41" s="150"/>
      <c r="T41" s="150"/>
      <c r="U41" s="150"/>
      <c r="V41" s="151"/>
      <c r="W41" s="152"/>
      <c r="X41" s="149"/>
      <c r="AA41" s="152"/>
      <c r="AB41" s="152"/>
      <c r="AC41" s="152"/>
      <c r="AD41" s="152"/>
      <c r="AE41" s="152"/>
      <c r="AF41" s="152"/>
      <c r="AG41" s="152"/>
      <c r="AH41" s="152"/>
      <c r="AI41" s="152"/>
      <c r="AJ41" s="152"/>
      <c r="AK41" s="152"/>
      <c r="AL41" s="152"/>
      <c r="AM41" s="152"/>
      <c r="AN41" s="152"/>
      <c r="AO41" s="152"/>
      <c r="AP41" s="149"/>
      <c r="AS41" s="151"/>
      <c r="AT41" s="151"/>
      <c r="AU41" s="151"/>
      <c r="AV41" s="151"/>
      <c r="AW41" s="151"/>
      <c r="AX41" s="151"/>
      <c r="AY41" s="151"/>
      <c r="AZ41" s="151"/>
      <c r="BA41" s="151"/>
      <c r="BB41" s="151"/>
      <c r="BC41" s="151"/>
      <c r="BD41" s="152"/>
      <c r="BL41" s="151"/>
      <c r="BM41" s="151"/>
      <c r="BN41" s="151"/>
      <c r="BO41" s="151"/>
      <c r="BP41" s="151"/>
      <c r="BQ41" s="151"/>
      <c r="BR41" s="151"/>
      <c r="BS41" s="151"/>
      <c r="BT41" s="151"/>
      <c r="BU41" s="151"/>
      <c r="BV41" s="151"/>
      <c r="BW41" s="152"/>
      <c r="CD41" s="150"/>
      <c r="CE41" s="150"/>
      <c r="CF41" s="150"/>
      <c r="CG41" s="150"/>
      <c r="CH41" s="150"/>
      <c r="CI41" s="150"/>
      <c r="CJ41" s="150"/>
      <c r="CK41" s="150"/>
      <c r="CL41" s="150"/>
      <c r="CM41" s="150"/>
      <c r="CN41" s="150"/>
      <c r="CO41" s="150"/>
    </row>
    <row r="42" spans="1:93" s="92" customFormat="1" ht="11.25">
      <c r="A42" s="149"/>
      <c r="B42" s="150"/>
      <c r="C42" s="150"/>
      <c r="D42" s="150"/>
      <c r="E42" s="150"/>
      <c r="F42" s="150"/>
      <c r="G42" s="150"/>
      <c r="H42" s="150"/>
      <c r="I42" s="150"/>
      <c r="J42" s="150"/>
      <c r="K42" s="150"/>
      <c r="L42" s="150"/>
      <c r="M42" s="150"/>
      <c r="N42" s="150"/>
      <c r="O42" s="150"/>
      <c r="P42" s="150"/>
      <c r="Q42" s="150"/>
      <c r="R42" s="150"/>
      <c r="S42" s="150"/>
      <c r="T42" s="150"/>
      <c r="U42" s="150"/>
      <c r="V42" s="151"/>
      <c r="W42" s="152"/>
      <c r="X42" s="149"/>
      <c r="AA42" s="152"/>
      <c r="AB42" s="152"/>
      <c r="AC42" s="152"/>
      <c r="AD42" s="152"/>
      <c r="AE42" s="152"/>
      <c r="AF42" s="152"/>
      <c r="AG42" s="152"/>
      <c r="AH42" s="152"/>
      <c r="AI42" s="152"/>
      <c r="AJ42" s="152"/>
      <c r="AK42" s="152"/>
      <c r="AL42" s="152"/>
      <c r="AM42" s="152"/>
      <c r="AN42" s="152"/>
      <c r="AO42" s="152"/>
      <c r="AP42" s="149"/>
      <c r="AS42" s="151"/>
      <c r="AT42" s="151"/>
      <c r="AU42" s="151"/>
      <c r="AV42" s="151"/>
      <c r="AW42" s="151"/>
      <c r="AX42" s="151"/>
      <c r="AY42" s="151"/>
      <c r="AZ42" s="151"/>
      <c r="BA42" s="151"/>
      <c r="BB42" s="151"/>
      <c r="BC42" s="151"/>
      <c r="BD42" s="152"/>
      <c r="BL42" s="151"/>
      <c r="BM42" s="151"/>
      <c r="BN42" s="151"/>
      <c r="BO42" s="151"/>
      <c r="BP42" s="151"/>
      <c r="BQ42" s="151"/>
      <c r="BR42" s="151"/>
      <c r="BS42" s="151"/>
      <c r="BT42" s="151"/>
      <c r="BU42" s="151"/>
      <c r="BV42" s="151"/>
      <c r="BW42" s="152"/>
      <c r="CD42" s="150"/>
      <c r="CE42" s="150"/>
      <c r="CF42" s="150"/>
      <c r="CG42" s="150"/>
      <c r="CH42" s="150"/>
      <c r="CI42" s="150"/>
      <c r="CJ42" s="150"/>
      <c r="CK42" s="150"/>
      <c r="CL42" s="150"/>
      <c r="CM42" s="150"/>
      <c r="CN42" s="150"/>
      <c r="CO42" s="150"/>
    </row>
    <row r="43" spans="1:93" s="92" customFormat="1" ht="11.25">
      <c r="A43" s="149"/>
      <c r="B43" s="150"/>
      <c r="C43" s="150"/>
      <c r="D43" s="150"/>
      <c r="E43" s="150"/>
      <c r="F43" s="150"/>
      <c r="G43" s="150"/>
      <c r="H43" s="150"/>
      <c r="I43" s="150"/>
      <c r="J43" s="150"/>
      <c r="K43" s="150"/>
      <c r="L43" s="150"/>
      <c r="M43" s="150"/>
      <c r="N43" s="150"/>
      <c r="O43" s="150"/>
      <c r="P43" s="150"/>
      <c r="Q43" s="150"/>
      <c r="R43" s="150"/>
      <c r="S43" s="150"/>
      <c r="T43" s="150"/>
      <c r="U43" s="150"/>
      <c r="V43" s="151"/>
      <c r="W43" s="152"/>
      <c r="X43" s="149"/>
      <c r="AA43" s="152"/>
      <c r="AB43" s="152"/>
      <c r="AC43" s="152"/>
      <c r="AD43" s="152"/>
      <c r="AE43" s="152"/>
      <c r="AF43" s="152"/>
      <c r="AG43" s="152"/>
      <c r="AH43" s="152"/>
      <c r="AI43" s="152"/>
      <c r="AJ43" s="152"/>
      <c r="AK43" s="152"/>
      <c r="AL43" s="152"/>
      <c r="AM43" s="152"/>
      <c r="AN43" s="152"/>
      <c r="AO43" s="152"/>
      <c r="AP43" s="149"/>
      <c r="AS43" s="151"/>
      <c r="AT43" s="151"/>
      <c r="AU43" s="151"/>
      <c r="AV43" s="151"/>
      <c r="AW43" s="151"/>
      <c r="AX43" s="151"/>
      <c r="AY43" s="151"/>
      <c r="AZ43" s="151"/>
      <c r="BA43" s="151"/>
      <c r="BB43" s="151"/>
      <c r="BC43" s="151"/>
      <c r="BD43" s="152"/>
      <c r="BL43" s="151"/>
      <c r="BM43" s="151"/>
      <c r="BN43" s="151"/>
      <c r="BO43" s="151"/>
      <c r="BP43" s="151"/>
      <c r="BQ43" s="151"/>
      <c r="BR43" s="151"/>
      <c r="BS43" s="151"/>
      <c r="BT43" s="151"/>
      <c r="BU43" s="151"/>
      <c r="BV43" s="151"/>
      <c r="BW43" s="152"/>
      <c r="CD43" s="150"/>
      <c r="CE43" s="150"/>
      <c r="CF43" s="150"/>
      <c r="CG43" s="150"/>
      <c r="CH43" s="150"/>
      <c r="CI43" s="150"/>
      <c r="CJ43" s="150"/>
      <c r="CK43" s="150"/>
      <c r="CL43" s="150"/>
      <c r="CM43" s="150"/>
      <c r="CN43" s="150"/>
      <c r="CO43" s="150"/>
    </row>
    <row r="44" spans="1:93" s="92" customFormat="1" ht="11.25">
      <c r="A44" s="149"/>
      <c r="B44" s="150"/>
      <c r="C44" s="150"/>
      <c r="D44" s="150"/>
      <c r="E44" s="150"/>
      <c r="F44" s="150"/>
      <c r="G44" s="150"/>
      <c r="H44" s="150"/>
      <c r="I44" s="150"/>
      <c r="J44" s="150"/>
      <c r="K44" s="150"/>
      <c r="L44" s="150"/>
      <c r="M44" s="150"/>
      <c r="N44" s="150"/>
      <c r="O44" s="150"/>
      <c r="P44" s="150"/>
      <c r="Q44" s="150"/>
      <c r="R44" s="150"/>
      <c r="S44" s="150"/>
      <c r="T44" s="150"/>
      <c r="U44" s="150"/>
      <c r="V44" s="151"/>
      <c r="W44" s="152"/>
      <c r="X44" s="149"/>
      <c r="AA44" s="152"/>
      <c r="AB44" s="152"/>
      <c r="AC44" s="152"/>
      <c r="AD44" s="152"/>
      <c r="AE44" s="152"/>
      <c r="AF44" s="152"/>
      <c r="AG44" s="152"/>
      <c r="AH44" s="152"/>
      <c r="AI44" s="152"/>
      <c r="AJ44" s="152"/>
      <c r="AK44" s="152"/>
      <c r="AL44" s="152"/>
      <c r="AM44" s="152"/>
      <c r="AN44" s="152"/>
      <c r="AO44" s="152"/>
      <c r="AP44" s="149"/>
      <c r="AS44" s="151"/>
      <c r="AT44" s="151"/>
      <c r="AU44" s="151"/>
      <c r="AV44" s="151"/>
      <c r="AW44" s="151"/>
      <c r="AX44" s="151"/>
      <c r="AY44" s="151"/>
      <c r="AZ44" s="151"/>
      <c r="BA44" s="151"/>
      <c r="BB44" s="151"/>
      <c r="BC44" s="151"/>
      <c r="BD44" s="152"/>
      <c r="BL44" s="151"/>
      <c r="BM44" s="151"/>
      <c r="BN44" s="151"/>
      <c r="BO44" s="151"/>
      <c r="BP44" s="151"/>
      <c r="BQ44" s="151"/>
      <c r="BR44" s="151"/>
      <c r="BS44" s="151"/>
      <c r="BT44" s="151"/>
      <c r="BU44" s="151"/>
      <c r="BV44" s="151"/>
      <c r="BW44" s="152"/>
      <c r="CD44" s="150"/>
      <c r="CE44" s="150"/>
      <c r="CF44" s="150"/>
      <c r="CG44" s="150"/>
      <c r="CH44" s="150"/>
      <c r="CI44" s="150"/>
      <c r="CJ44" s="150"/>
      <c r="CK44" s="150"/>
      <c r="CL44" s="150"/>
      <c r="CM44" s="150"/>
      <c r="CN44" s="150"/>
      <c r="CO44" s="150"/>
    </row>
    <row r="45" spans="1:93" s="92" customFormat="1" ht="11.25">
      <c r="A45" s="149"/>
      <c r="B45" s="150"/>
      <c r="C45" s="150"/>
      <c r="D45" s="150"/>
      <c r="E45" s="150"/>
      <c r="F45" s="150"/>
      <c r="G45" s="150"/>
      <c r="H45" s="150"/>
      <c r="I45" s="150"/>
      <c r="J45" s="150"/>
      <c r="K45" s="150"/>
      <c r="L45" s="150"/>
      <c r="M45" s="150"/>
      <c r="N45" s="150"/>
      <c r="O45" s="150"/>
      <c r="P45" s="150"/>
      <c r="Q45" s="150"/>
      <c r="R45" s="150"/>
      <c r="S45" s="150"/>
      <c r="T45" s="150"/>
      <c r="U45" s="150"/>
      <c r="V45" s="151"/>
      <c r="W45" s="152"/>
      <c r="X45" s="149"/>
      <c r="AA45" s="152"/>
      <c r="AB45" s="152"/>
      <c r="AC45" s="152"/>
      <c r="AD45" s="152"/>
      <c r="AE45" s="152"/>
      <c r="AF45" s="152"/>
      <c r="AG45" s="152"/>
      <c r="AH45" s="152"/>
      <c r="AI45" s="152"/>
      <c r="AJ45" s="152"/>
      <c r="AK45" s="152"/>
      <c r="AL45" s="152"/>
      <c r="AM45" s="152"/>
      <c r="AN45" s="152"/>
      <c r="AO45" s="152"/>
      <c r="AP45" s="149"/>
      <c r="AS45" s="151"/>
      <c r="AT45" s="151"/>
      <c r="AU45" s="151"/>
      <c r="AV45" s="151"/>
      <c r="AW45" s="151"/>
      <c r="AX45" s="151"/>
      <c r="AY45" s="151"/>
      <c r="AZ45" s="151"/>
      <c r="BA45" s="151"/>
      <c r="BB45" s="151"/>
      <c r="BC45" s="151"/>
      <c r="BD45" s="152"/>
      <c r="BL45" s="151"/>
      <c r="BM45" s="151"/>
      <c r="BN45" s="151"/>
      <c r="BO45" s="151"/>
      <c r="BP45" s="151"/>
      <c r="BQ45" s="151"/>
      <c r="BR45" s="151"/>
      <c r="BS45" s="151"/>
      <c r="BT45" s="151"/>
      <c r="BU45" s="151"/>
      <c r="BV45" s="151"/>
      <c r="BW45" s="152"/>
      <c r="CD45" s="150"/>
      <c r="CE45" s="150"/>
      <c r="CF45" s="150"/>
      <c r="CG45" s="150"/>
      <c r="CH45" s="150"/>
      <c r="CI45" s="150"/>
      <c r="CJ45" s="150"/>
      <c r="CK45" s="150"/>
      <c r="CL45" s="150"/>
      <c r="CM45" s="150"/>
      <c r="CN45" s="150"/>
      <c r="CO45" s="150"/>
    </row>
    <row r="46" spans="1:93" s="92" customFormat="1" ht="11.25">
      <c r="A46" s="149"/>
      <c r="B46" s="150"/>
      <c r="C46" s="150"/>
      <c r="D46" s="150"/>
      <c r="E46" s="150"/>
      <c r="F46" s="150"/>
      <c r="G46" s="150"/>
      <c r="H46" s="150"/>
      <c r="I46" s="150"/>
      <c r="J46" s="150"/>
      <c r="K46" s="150"/>
      <c r="L46" s="150"/>
      <c r="M46" s="150"/>
      <c r="N46" s="150"/>
      <c r="O46" s="150"/>
      <c r="P46" s="150"/>
      <c r="Q46" s="150"/>
      <c r="R46" s="150"/>
      <c r="S46" s="150"/>
      <c r="T46" s="150"/>
      <c r="U46" s="150"/>
      <c r="V46" s="151"/>
      <c r="W46" s="152"/>
      <c r="X46" s="149"/>
      <c r="AA46" s="152"/>
      <c r="AB46" s="152"/>
      <c r="AC46" s="152"/>
      <c r="AD46" s="152"/>
      <c r="AE46" s="152"/>
      <c r="AF46" s="152"/>
      <c r="AG46" s="152"/>
      <c r="AH46" s="152"/>
      <c r="AI46" s="152"/>
      <c r="AJ46" s="152"/>
      <c r="AK46" s="152"/>
      <c r="AL46" s="152"/>
      <c r="AM46" s="152"/>
      <c r="AN46" s="152"/>
      <c r="AO46" s="152"/>
      <c r="AP46" s="149"/>
      <c r="AS46" s="151"/>
      <c r="AT46" s="151"/>
      <c r="AU46" s="151"/>
      <c r="AV46" s="151"/>
      <c r="AW46" s="151"/>
      <c r="AX46" s="151"/>
      <c r="AY46" s="151"/>
      <c r="AZ46" s="151"/>
      <c r="BA46" s="151"/>
      <c r="BB46" s="151"/>
      <c r="BC46" s="151"/>
      <c r="BD46" s="152"/>
      <c r="BL46" s="151"/>
      <c r="BM46" s="151"/>
      <c r="BN46" s="151"/>
      <c r="BO46" s="151"/>
      <c r="BP46" s="151"/>
      <c r="BQ46" s="151"/>
      <c r="BR46" s="151"/>
      <c r="BS46" s="151"/>
      <c r="BT46" s="151"/>
      <c r="BU46" s="151"/>
      <c r="BV46" s="151"/>
      <c r="BW46" s="152"/>
      <c r="CD46" s="150"/>
      <c r="CE46" s="150"/>
      <c r="CF46" s="150"/>
      <c r="CG46" s="150"/>
      <c r="CH46" s="150"/>
      <c r="CI46" s="150"/>
      <c r="CJ46" s="150"/>
      <c r="CK46" s="150"/>
      <c r="CL46" s="150"/>
      <c r="CM46" s="150"/>
      <c r="CN46" s="150"/>
      <c r="CO46" s="150"/>
    </row>
    <row r="47" spans="1:93" s="92" customFormat="1" ht="11.25">
      <c r="A47" s="149"/>
      <c r="B47" s="150"/>
      <c r="C47" s="150"/>
      <c r="D47" s="150"/>
      <c r="E47" s="150"/>
      <c r="F47" s="150"/>
      <c r="G47" s="150"/>
      <c r="H47" s="150"/>
      <c r="I47" s="150"/>
      <c r="J47" s="150"/>
      <c r="K47" s="150"/>
      <c r="L47" s="150"/>
      <c r="M47" s="150"/>
      <c r="N47" s="150"/>
      <c r="O47" s="150"/>
      <c r="P47" s="150"/>
      <c r="Q47" s="150"/>
      <c r="R47" s="150"/>
      <c r="S47" s="150"/>
      <c r="T47" s="150"/>
      <c r="U47" s="150"/>
      <c r="V47" s="151"/>
      <c r="W47" s="152"/>
      <c r="X47" s="149"/>
      <c r="AA47" s="152"/>
      <c r="AB47" s="152"/>
      <c r="AC47" s="152"/>
      <c r="AD47" s="152"/>
      <c r="AE47" s="152"/>
      <c r="AF47" s="152"/>
      <c r="AG47" s="152"/>
      <c r="AH47" s="152"/>
      <c r="AI47" s="152"/>
      <c r="AJ47" s="152"/>
      <c r="AK47" s="152"/>
      <c r="AL47" s="152"/>
      <c r="AM47" s="152"/>
      <c r="AN47" s="152"/>
      <c r="AO47" s="152"/>
      <c r="AP47" s="149"/>
      <c r="AS47" s="151"/>
      <c r="AT47" s="151"/>
      <c r="AU47" s="151"/>
      <c r="AV47" s="151"/>
      <c r="AW47" s="151"/>
      <c r="AX47" s="151"/>
      <c r="AY47" s="151"/>
      <c r="AZ47" s="151"/>
      <c r="BA47" s="151"/>
      <c r="BB47" s="151"/>
      <c r="BC47" s="151"/>
      <c r="BD47" s="152"/>
      <c r="BL47" s="151"/>
      <c r="BM47" s="151"/>
      <c r="BN47" s="151"/>
      <c r="BO47" s="151"/>
      <c r="BP47" s="151"/>
      <c r="BQ47" s="151"/>
      <c r="BR47" s="151"/>
      <c r="BS47" s="151"/>
      <c r="BT47" s="151"/>
      <c r="BU47" s="151"/>
      <c r="BV47" s="151"/>
      <c r="BW47" s="152"/>
      <c r="CD47" s="150"/>
      <c r="CE47" s="150"/>
      <c r="CF47" s="150"/>
      <c r="CG47" s="150"/>
      <c r="CH47" s="150"/>
      <c r="CI47" s="150"/>
      <c r="CJ47" s="150"/>
      <c r="CK47" s="150"/>
      <c r="CL47" s="150"/>
      <c r="CM47" s="150"/>
      <c r="CN47" s="150"/>
      <c r="CO47" s="150"/>
    </row>
    <row r="48" spans="1:93" s="92" customFormat="1" ht="11.25">
      <c r="A48" s="149"/>
      <c r="B48" s="150"/>
      <c r="C48" s="150"/>
      <c r="D48" s="150"/>
      <c r="E48" s="150"/>
      <c r="F48" s="150"/>
      <c r="G48" s="150"/>
      <c r="H48" s="150"/>
      <c r="I48" s="150"/>
      <c r="J48" s="150"/>
      <c r="K48" s="150"/>
      <c r="L48" s="150"/>
      <c r="M48" s="150"/>
      <c r="N48" s="150"/>
      <c r="O48" s="150"/>
      <c r="P48" s="150"/>
      <c r="Q48" s="150"/>
      <c r="R48" s="150"/>
      <c r="S48" s="150"/>
      <c r="T48" s="150"/>
      <c r="U48" s="150"/>
      <c r="V48" s="151"/>
      <c r="W48" s="152"/>
      <c r="X48" s="149"/>
      <c r="AA48" s="152"/>
      <c r="AB48" s="152"/>
      <c r="AC48" s="152"/>
      <c r="AD48" s="152"/>
      <c r="AE48" s="152"/>
      <c r="AF48" s="152"/>
      <c r="AG48" s="152"/>
      <c r="AH48" s="152"/>
      <c r="AI48" s="152"/>
      <c r="AJ48" s="152"/>
      <c r="AK48" s="152"/>
      <c r="AL48" s="152"/>
      <c r="AM48" s="152"/>
      <c r="AN48" s="152"/>
      <c r="AO48" s="152"/>
      <c r="AP48" s="149"/>
      <c r="AS48" s="151"/>
      <c r="AT48" s="151"/>
      <c r="AU48" s="151"/>
      <c r="AV48" s="151"/>
      <c r="AW48" s="151"/>
      <c r="AX48" s="151"/>
      <c r="AY48" s="151"/>
      <c r="AZ48" s="151"/>
      <c r="BA48" s="151"/>
      <c r="BB48" s="151"/>
      <c r="BC48" s="151"/>
      <c r="BD48" s="152"/>
      <c r="BL48" s="151"/>
      <c r="BM48" s="151"/>
      <c r="BN48" s="151"/>
      <c r="BO48" s="151"/>
      <c r="BP48" s="151"/>
      <c r="BQ48" s="151"/>
      <c r="BR48" s="151"/>
      <c r="BS48" s="151"/>
      <c r="BT48" s="151"/>
      <c r="BU48" s="151"/>
      <c r="BV48" s="151"/>
      <c r="BW48" s="152"/>
      <c r="CD48" s="150"/>
      <c r="CE48" s="150"/>
      <c r="CF48" s="150"/>
      <c r="CG48" s="150"/>
      <c r="CH48" s="150"/>
      <c r="CI48" s="150"/>
      <c r="CJ48" s="150"/>
      <c r="CK48" s="150"/>
      <c r="CL48" s="150"/>
      <c r="CM48" s="150"/>
      <c r="CN48" s="150"/>
      <c r="CO48" s="150"/>
    </row>
    <row r="49" spans="1:93" s="92" customFormat="1" ht="11.25">
      <c r="A49" s="149"/>
      <c r="B49" s="150"/>
      <c r="C49" s="150"/>
      <c r="D49" s="150"/>
      <c r="E49" s="150"/>
      <c r="F49" s="150"/>
      <c r="G49" s="150"/>
      <c r="H49" s="150"/>
      <c r="I49" s="150"/>
      <c r="J49" s="150"/>
      <c r="K49" s="150"/>
      <c r="L49" s="150"/>
      <c r="M49" s="150"/>
      <c r="N49" s="150"/>
      <c r="O49" s="150"/>
      <c r="P49" s="150"/>
      <c r="Q49" s="150"/>
      <c r="R49" s="150"/>
      <c r="S49" s="150"/>
      <c r="T49" s="150"/>
      <c r="U49" s="150"/>
      <c r="V49" s="151"/>
      <c r="W49" s="152"/>
      <c r="X49" s="149"/>
      <c r="AA49" s="152"/>
      <c r="AB49" s="152"/>
      <c r="AC49" s="152"/>
      <c r="AD49" s="152"/>
      <c r="AE49" s="152"/>
      <c r="AF49" s="152"/>
      <c r="AG49" s="152"/>
      <c r="AH49" s="152"/>
      <c r="AI49" s="152"/>
      <c r="AJ49" s="152"/>
      <c r="AK49" s="152"/>
      <c r="AL49" s="152"/>
      <c r="AM49" s="152"/>
      <c r="AN49" s="152"/>
      <c r="AO49" s="152"/>
      <c r="AP49" s="149"/>
      <c r="AS49" s="151"/>
      <c r="AT49" s="151"/>
      <c r="AU49" s="151"/>
      <c r="AV49" s="151"/>
      <c r="AW49" s="151"/>
      <c r="AX49" s="151"/>
      <c r="AY49" s="151"/>
      <c r="AZ49" s="151"/>
      <c r="BA49" s="151"/>
      <c r="BB49" s="151"/>
      <c r="BC49" s="151"/>
      <c r="BD49" s="152"/>
      <c r="BL49" s="151"/>
      <c r="BM49" s="151"/>
      <c r="BN49" s="151"/>
      <c r="BO49" s="151"/>
      <c r="BP49" s="151"/>
      <c r="BQ49" s="151"/>
      <c r="BR49" s="151"/>
      <c r="BS49" s="151"/>
      <c r="BT49" s="151"/>
      <c r="BU49" s="151"/>
      <c r="BV49" s="151"/>
      <c r="BW49" s="152"/>
      <c r="CD49" s="150"/>
      <c r="CE49" s="150"/>
      <c r="CF49" s="150"/>
      <c r="CG49" s="150"/>
      <c r="CH49" s="150"/>
      <c r="CI49" s="150"/>
      <c r="CJ49" s="150"/>
      <c r="CK49" s="150"/>
      <c r="CL49" s="150"/>
      <c r="CM49" s="150"/>
      <c r="CN49" s="150"/>
      <c r="CO49" s="150"/>
    </row>
    <row r="50" spans="1:93" s="92" customFormat="1" ht="11.25">
      <c r="A50" s="149"/>
      <c r="B50" s="150"/>
      <c r="C50" s="150"/>
      <c r="D50" s="150"/>
      <c r="E50" s="150"/>
      <c r="F50" s="150"/>
      <c r="G50" s="150"/>
      <c r="H50" s="150"/>
      <c r="I50" s="150"/>
      <c r="J50" s="150"/>
      <c r="K50" s="150"/>
      <c r="L50" s="150"/>
      <c r="M50" s="150"/>
      <c r="N50" s="150"/>
      <c r="O50" s="150"/>
      <c r="P50" s="150"/>
      <c r="Q50" s="150"/>
      <c r="R50" s="150"/>
      <c r="S50" s="150"/>
      <c r="T50" s="150"/>
      <c r="U50" s="150"/>
      <c r="V50" s="151"/>
      <c r="W50" s="152"/>
      <c r="X50" s="149"/>
      <c r="AA50" s="152"/>
      <c r="AB50" s="152"/>
      <c r="AC50" s="152"/>
      <c r="AD50" s="152"/>
      <c r="AE50" s="152"/>
      <c r="AF50" s="152"/>
      <c r="AG50" s="152"/>
      <c r="AH50" s="152"/>
      <c r="AI50" s="152"/>
      <c r="AJ50" s="152"/>
      <c r="AK50" s="152"/>
      <c r="AL50" s="152"/>
      <c r="AM50" s="152"/>
      <c r="AN50" s="152"/>
      <c r="AO50" s="152"/>
      <c r="AP50" s="149"/>
      <c r="AS50" s="151"/>
      <c r="AT50" s="151"/>
      <c r="AU50" s="151"/>
      <c r="AV50" s="151"/>
      <c r="AW50" s="151"/>
      <c r="AX50" s="151"/>
      <c r="AY50" s="151"/>
      <c r="AZ50" s="151"/>
      <c r="BA50" s="151"/>
      <c r="BB50" s="151"/>
      <c r="BC50" s="151"/>
      <c r="BD50" s="152"/>
      <c r="BL50" s="151"/>
      <c r="BM50" s="151"/>
      <c r="BN50" s="151"/>
      <c r="BO50" s="151"/>
      <c r="BP50" s="151"/>
      <c r="BQ50" s="151"/>
      <c r="BR50" s="151"/>
      <c r="BS50" s="151"/>
      <c r="BT50" s="151"/>
      <c r="BU50" s="151"/>
      <c r="BV50" s="151"/>
      <c r="BW50" s="152"/>
      <c r="CD50" s="150"/>
      <c r="CE50" s="150"/>
      <c r="CF50" s="150"/>
      <c r="CG50" s="150"/>
      <c r="CH50" s="150"/>
      <c r="CI50" s="150"/>
      <c r="CJ50" s="150"/>
      <c r="CK50" s="150"/>
      <c r="CL50" s="150"/>
      <c r="CM50" s="150"/>
      <c r="CN50" s="150"/>
      <c r="CO50" s="150"/>
    </row>
    <row r="51" spans="1:93" s="92" customFormat="1" ht="11.25">
      <c r="A51" s="149"/>
      <c r="B51" s="150"/>
      <c r="C51" s="150"/>
      <c r="D51" s="150"/>
      <c r="E51" s="150"/>
      <c r="F51" s="150"/>
      <c r="G51" s="150"/>
      <c r="H51" s="150"/>
      <c r="I51" s="150"/>
      <c r="J51" s="150"/>
      <c r="K51" s="150"/>
      <c r="L51" s="150"/>
      <c r="M51" s="150"/>
      <c r="N51" s="150"/>
      <c r="O51" s="150"/>
      <c r="P51" s="150"/>
      <c r="Q51" s="150"/>
      <c r="R51" s="150"/>
      <c r="S51" s="150"/>
      <c r="T51" s="150"/>
      <c r="U51" s="150"/>
      <c r="V51" s="151"/>
      <c r="W51" s="152"/>
      <c r="X51" s="149"/>
      <c r="AA51" s="152"/>
      <c r="AB51" s="152"/>
      <c r="AC51" s="152"/>
      <c r="AD51" s="152"/>
      <c r="AE51" s="152"/>
      <c r="AF51" s="152"/>
      <c r="AG51" s="152"/>
      <c r="AH51" s="152"/>
      <c r="AI51" s="152"/>
      <c r="AJ51" s="152"/>
      <c r="AK51" s="152"/>
      <c r="AL51" s="152"/>
      <c r="AM51" s="152"/>
      <c r="AN51" s="152"/>
      <c r="AO51" s="152"/>
      <c r="AP51" s="149"/>
      <c r="AS51" s="151"/>
      <c r="AT51" s="151"/>
      <c r="AU51" s="151"/>
      <c r="AV51" s="151"/>
      <c r="AW51" s="151"/>
      <c r="AX51" s="151"/>
      <c r="AY51" s="151"/>
      <c r="AZ51" s="151"/>
      <c r="BA51" s="151"/>
      <c r="BB51" s="151"/>
      <c r="BC51" s="151"/>
      <c r="BD51" s="152"/>
      <c r="BL51" s="151"/>
      <c r="BM51" s="151"/>
      <c r="BN51" s="151"/>
      <c r="BO51" s="151"/>
      <c r="BP51" s="151"/>
      <c r="BQ51" s="151"/>
      <c r="BR51" s="151"/>
      <c r="BS51" s="151"/>
      <c r="BT51" s="151"/>
      <c r="BU51" s="151"/>
      <c r="BV51" s="151"/>
      <c r="BW51" s="152"/>
      <c r="CD51" s="150"/>
      <c r="CE51" s="150"/>
      <c r="CF51" s="150"/>
      <c r="CG51" s="150"/>
      <c r="CH51" s="150"/>
      <c r="CI51" s="150"/>
      <c r="CJ51" s="150"/>
      <c r="CK51" s="150"/>
      <c r="CL51" s="150"/>
      <c r="CM51" s="150"/>
      <c r="CN51" s="150"/>
      <c r="CO51" s="150"/>
    </row>
    <row r="52" spans="1:93" s="92" customFormat="1" ht="11.25">
      <c r="A52" s="149"/>
      <c r="B52" s="150"/>
      <c r="C52" s="150"/>
      <c r="D52" s="150"/>
      <c r="E52" s="150"/>
      <c r="F52" s="150"/>
      <c r="G52" s="150"/>
      <c r="H52" s="150"/>
      <c r="I52" s="150"/>
      <c r="J52" s="150"/>
      <c r="K52" s="150"/>
      <c r="L52" s="150"/>
      <c r="M52" s="150"/>
      <c r="N52" s="150"/>
      <c r="O52" s="150"/>
      <c r="P52" s="150"/>
      <c r="Q52" s="150"/>
      <c r="R52" s="150"/>
      <c r="S52" s="150"/>
      <c r="T52" s="150"/>
      <c r="U52" s="150"/>
      <c r="V52" s="151"/>
      <c r="W52" s="152"/>
      <c r="X52" s="149"/>
      <c r="AA52" s="152"/>
      <c r="AB52" s="152"/>
      <c r="AC52" s="152"/>
      <c r="AD52" s="152"/>
      <c r="AE52" s="152"/>
      <c r="AF52" s="152"/>
      <c r="AG52" s="152"/>
      <c r="AH52" s="152"/>
      <c r="AI52" s="152"/>
      <c r="AJ52" s="152"/>
      <c r="AK52" s="152"/>
      <c r="AL52" s="152"/>
      <c r="AM52" s="152"/>
      <c r="AN52" s="152"/>
      <c r="AO52" s="152"/>
      <c r="AP52" s="149"/>
      <c r="AS52" s="151"/>
      <c r="AT52" s="151"/>
      <c r="AU52" s="151"/>
      <c r="AV52" s="151"/>
      <c r="AW52" s="151"/>
      <c r="AX52" s="151"/>
      <c r="AY52" s="151"/>
      <c r="AZ52" s="151"/>
      <c r="BA52" s="151"/>
      <c r="BB52" s="151"/>
      <c r="BC52" s="151"/>
      <c r="BD52" s="152"/>
      <c r="BL52" s="151"/>
      <c r="BM52" s="151"/>
      <c r="BN52" s="151"/>
      <c r="BO52" s="151"/>
      <c r="BP52" s="151"/>
      <c r="BQ52" s="151"/>
      <c r="BR52" s="151"/>
      <c r="BS52" s="151"/>
      <c r="BT52" s="151"/>
      <c r="BU52" s="151"/>
      <c r="BV52" s="151"/>
      <c r="BW52" s="152"/>
      <c r="CD52" s="150"/>
      <c r="CE52" s="150"/>
      <c r="CF52" s="150"/>
      <c r="CG52" s="150"/>
      <c r="CH52" s="150"/>
      <c r="CI52" s="150"/>
      <c r="CJ52" s="150"/>
      <c r="CK52" s="150"/>
      <c r="CL52" s="150"/>
      <c r="CM52" s="150"/>
      <c r="CN52" s="150"/>
      <c r="CO52" s="150"/>
    </row>
    <row r="53" spans="1:93" s="92" customFormat="1" ht="11.25">
      <c r="A53" s="149"/>
      <c r="B53" s="150"/>
      <c r="C53" s="150"/>
      <c r="D53" s="150"/>
      <c r="E53" s="150"/>
      <c r="F53" s="150"/>
      <c r="G53" s="150"/>
      <c r="H53" s="150"/>
      <c r="I53" s="150"/>
      <c r="J53" s="150"/>
      <c r="K53" s="150"/>
      <c r="L53" s="150"/>
      <c r="M53" s="150"/>
      <c r="N53" s="150"/>
      <c r="O53" s="150"/>
      <c r="P53" s="150"/>
      <c r="Q53" s="150"/>
      <c r="R53" s="150"/>
      <c r="S53" s="150"/>
      <c r="T53" s="150"/>
      <c r="U53" s="150"/>
      <c r="V53" s="151"/>
      <c r="W53" s="152"/>
      <c r="X53" s="149"/>
      <c r="AA53" s="152"/>
      <c r="AB53" s="152"/>
      <c r="AC53" s="152"/>
      <c r="AD53" s="152"/>
      <c r="AE53" s="152"/>
      <c r="AF53" s="152"/>
      <c r="AG53" s="152"/>
      <c r="AH53" s="152"/>
      <c r="AI53" s="152"/>
      <c r="AJ53" s="152"/>
      <c r="AK53" s="152"/>
      <c r="AL53" s="152"/>
      <c r="AM53" s="152"/>
      <c r="AN53" s="152"/>
      <c r="AO53" s="152"/>
      <c r="AP53" s="149"/>
      <c r="AS53" s="151"/>
      <c r="AT53" s="151"/>
      <c r="AU53" s="151"/>
      <c r="AV53" s="151"/>
      <c r="AW53" s="151"/>
      <c r="AX53" s="151"/>
      <c r="AY53" s="151"/>
      <c r="AZ53" s="151"/>
      <c r="BA53" s="151"/>
      <c r="BB53" s="151"/>
      <c r="BC53" s="151"/>
      <c r="BD53" s="152"/>
      <c r="BL53" s="151"/>
      <c r="BM53" s="151"/>
      <c r="BN53" s="151"/>
      <c r="BO53" s="151"/>
      <c r="BP53" s="151"/>
      <c r="BQ53" s="151"/>
      <c r="BR53" s="151"/>
      <c r="BS53" s="151"/>
      <c r="BT53" s="151"/>
      <c r="BU53" s="151"/>
      <c r="BV53" s="151"/>
      <c r="BW53" s="152"/>
      <c r="CD53" s="150"/>
      <c r="CE53" s="150"/>
      <c r="CF53" s="150"/>
      <c r="CG53" s="150"/>
      <c r="CH53" s="150"/>
      <c r="CI53" s="150"/>
      <c r="CJ53" s="150"/>
      <c r="CK53" s="150"/>
      <c r="CL53" s="150"/>
      <c r="CM53" s="150"/>
      <c r="CN53" s="150"/>
      <c r="CO53" s="150"/>
    </row>
    <row r="54" spans="1:93" s="92" customFormat="1" ht="11.25">
      <c r="A54" s="149"/>
      <c r="B54" s="150"/>
      <c r="C54" s="150"/>
      <c r="D54" s="150"/>
      <c r="E54" s="150"/>
      <c r="F54" s="150"/>
      <c r="G54" s="150"/>
      <c r="H54" s="150"/>
      <c r="I54" s="150"/>
      <c r="J54" s="150"/>
      <c r="K54" s="150"/>
      <c r="L54" s="150"/>
      <c r="M54" s="150"/>
      <c r="N54" s="150"/>
      <c r="O54" s="150"/>
      <c r="P54" s="150"/>
      <c r="Q54" s="150"/>
      <c r="R54" s="150"/>
      <c r="S54" s="150"/>
      <c r="T54" s="150"/>
      <c r="U54" s="150"/>
      <c r="V54" s="151"/>
      <c r="W54" s="152"/>
      <c r="X54" s="149"/>
      <c r="AA54" s="152"/>
      <c r="AB54" s="152"/>
      <c r="AC54" s="152"/>
      <c r="AD54" s="152"/>
      <c r="AE54" s="152"/>
      <c r="AF54" s="152"/>
      <c r="AG54" s="152"/>
      <c r="AH54" s="152"/>
      <c r="AI54" s="152"/>
      <c r="AJ54" s="152"/>
      <c r="AK54" s="152"/>
      <c r="AL54" s="152"/>
      <c r="AM54" s="152"/>
      <c r="AN54" s="152"/>
      <c r="AO54" s="152"/>
      <c r="AP54" s="149"/>
      <c r="AS54" s="151"/>
      <c r="AT54" s="151"/>
      <c r="AU54" s="151"/>
      <c r="AV54" s="151"/>
      <c r="AW54" s="151"/>
      <c r="AX54" s="151"/>
      <c r="AY54" s="151"/>
      <c r="AZ54" s="151"/>
      <c r="BA54" s="151"/>
      <c r="BB54" s="151"/>
      <c r="BC54" s="151"/>
      <c r="BD54" s="152"/>
      <c r="BL54" s="151"/>
      <c r="BM54" s="151"/>
      <c r="BN54" s="151"/>
      <c r="BO54" s="151"/>
      <c r="BP54" s="151"/>
      <c r="BQ54" s="151"/>
      <c r="BR54" s="151"/>
      <c r="BS54" s="151"/>
      <c r="BT54" s="151"/>
      <c r="BU54" s="151"/>
      <c r="BV54" s="151"/>
      <c r="BW54" s="152"/>
      <c r="CD54" s="150"/>
      <c r="CE54" s="150"/>
      <c r="CF54" s="150"/>
      <c r="CG54" s="150"/>
      <c r="CH54" s="150"/>
      <c r="CI54" s="150"/>
      <c r="CJ54" s="150"/>
      <c r="CK54" s="150"/>
      <c r="CL54" s="150"/>
      <c r="CM54" s="150"/>
      <c r="CN54" s="150"/>
      <c r="CO54" s="150"/>
    </row>
    <row r="55" spans="1:93" s="92" customFormat="1" ht="11.25">
      <c r="A55" s="149"/>
      <c r="B55" s="150"/>
      <c r="C55" s="150"/>
      <c r="D55" s="150"/>
      <c r="E55" s="150"/>
      <c r="F55" s="150"/>
      <c r="G55" s="150"/>
      <c r="H55" s="150"/>
      <c r="I55" s="150"/>
      <c r="J55" s="150"/>
      <c r="K55" s="150"/>
      <c r="L55" s="150"/>
      <c r="M55" s="150"/>
      <c r="N55" s="150"/>
      <c r="O55" s="150"/>
      <c r="P55" s="150"/>
      <c r="Q55" s="150"/>
      <c r="R55" s="150"/>
      <c r="S55" s="150"/>
      <c r="T55" s="150"/>
      <c r="U55" s="150"/>
      <c r="V55" s="151"/>
      <c r="W55" s="152"/>
      <c r="X55" s="149"/>
      <c r="AA55" s="152"/>
      <c r="AB55" s="152"/>
      <c r="AC55" s="152"/>
      <c r="AD55" s="152"/>
      <c r="AE55" s="152"/>
      <c r="AF55" s="152"/>
      <c r="AG55" s="152"/>
      <c r="AH55" s="152"/>
      <c r="AI55" s="152"/>
      <c r="AJ55" s="152"/>
      <c r="AK55" s="152"/>
      <c r="AL55" s="152"/>
      <c r="AM55" s="152"/>
      <c r="AN55" s="152"/>
      <c r="AO55" s="152"/>
      <c r="AP55" s="149"/>
      <c r="AS55" s="151"/>
      <c r="AT55" s="151"/>
      <c r="AU55" s="151"/>
      <c r="AV55" s="151"/>
      <c r="AW55" s="151"/>
      <c r="AX55" s="151"/>
      <c r="AY55" s="151"/>
      <c r="AZ55" s="151"/>
      <c r="BA55" s="151"/>
      <c r="BB55" s="151"/>
      <c r="BC55" s="151"/>
      <c r="BD55" s="152"/>
      <c r="BL55" s="151"/>
      <c r="BM55" s="151"/>
      <c r="BN55" s="151"/>
      <c r="BO55" s="151"/>
      <c r="BP55" s="151"/>
      <c r="BQ55" s="151"/>
      <c r="BR55" s="151"/>
      <c r="BS55" s="151"/>
      <c r="BT55" s="151"/>
      <c r="BU55" s="151"/>
      <c r="BV55" s="151"/>
      <c r="BW55" s="152"/>
      <c r="CD55" s="150"/>
      <c r="CE55" s="150"/>
      <c r="CF55" s="150"/>
      <c r="CG55" s="150"/>
      <c r="CH55" s="150"/>
      <c r="CI55" s="150"/>
      <c r="CJ55" s="150"/>
      <c r="CK55" s="150"/>
      <c r="CL55" s="150"/>
      <c r="CM55" s="150"/>
      <c r="CN55" s="150"/>
      <c r="CO55" s="150"/>
    </row>
    <row r="56" spans="1:93" s="92" customFormat="1" ht="11.25">
      <c r="A56" s="149"/>
      <c r="B56" s="150"/>
      <c r="C56" s="150"/>
      <c r="D56" s="150"/>
      <c r="E56" s="150"/>
      <c r="F56" s="150"/>
      <c r="G56" s="150"/>
      <c r="H56" s="150"/>
      <c r="I56" s="150"/>
      <c r="J56" s="150"/>
      <c r="K56" s="150"/>
      <c r="L56" s="150"/>
      <c r="M56" s="150"/>
      <c r="N56" s="150"/>
      <c r="O56" s="150"/>
      <c r="P56" s="150"/>
      <c r="Q56" s="150"/>
      <c r="R56" s="150"/>
      <c r="S56" s="150"/>
      <c r="T56" s="150"/>
      <c r="U56" s="150"/>
      <c r="V56" s="151"/>
      <c r="W56" s="152"/>
      <c r="X56" s="149"/>
      <c r="AA56" s="152"/>
      <c r="AB56" s="152"/>
      <c r="AC56" s="152"/>
      <c r="AD56" s="152"/>
      <c r="AE56" s="152"/>
      <c r="AF56" s="152"/>
      <c r="AG56" s="152"/>
      <c r="AH56" s="152"/>
      <c r="AI56" s="152"/>
      <c r="AJ56" s="152"/>
      <c r="AK56" s="152"/>
      <c r="AL56" s="152"/>
      <c r="AM56" s="152"/>
      <c r="AN56" s="152"/>
      <c r="AO56" s="152"/>
      <c r="AP56" s="149"/>
      <c r="AS56" s="151"/>
      <c r="AT56" s="151"/>
      <c r="AU56" s="151"/>
      <c r="AV56" s="151"/>
      <c r="AW56" s="151"/>
      <c r="AX56" s="151"/>
      <c r="AY56" s="151"/>
      <c r="AZ56" s="151"/>
      <c r="BA56" s="151"/>
      <c r="BB56" s="151"/>
      <c r="BC56" s="151"/>
      <c r="BD56" s="152"/>
      <c r="BL56" s="151"/>
      <c r="BM56" s="151"/>
      <c r="BN56" s="151"/>
      <c r="BO56" s="151"/>
      <c r="BP56" s="151"/>
      <c r="BQ56" s="151"/>
      <c r="BR56" s="151"/>
      <c r="BS56" s="151"/>
      <c r="BT56" s="151"/>
      <c r="BU56" s="151"/>
      <c r="BV56" s="151"/>
      <c r="BW56" s="152"/>
      <c r="CD56" s="150"/>
      <c r="CE56" s="150"/>
      <c r="CF56" s="150"/>
      <c r="CG56" s="150"/>
      <c r="CH56" s="150"/>
      <c r="CI56" s="150"/>
      <c r="CJ56" s="150"/>
      <c r="CK56" s="150"/>
      <c r="CL56" s="150"/>
      <c r="CM56" s="150"/>
      <c r="CN56" s="150"/>
      <c r="CO56" s="150"/>
    </row>
    <row r="57" spans="1:93" s="92" customFormat="1" ht="11.25">
      <c r="A57" s="149"/>
      <c r="B57" s="150"/>
      <c r="C57" s="150"/>
      <c r="D57" s="150"/>
      <c r="E57" s="150"/>
      <c r="F57" s="150"/>
      <c r="G57" s="150"/>
      <c r="H57" s="150"/>
      <c r="I57" s="150"/>
      <c r="J57" s="150"/>
      <c r="K57" s="150"/>
      <c r="L57" s="150"/>
      <c r="M57" s="150"/>
      <c r="N57" s="150"/>
      <c r="O57" s="150"/>
      <c r="P57" s="150"/>
      <c r="Q57" s="150"/>
      <c r="R57" s="150"/>
      <c r="S57" s="150"/>
      <c r="T57" s="150"/>
      <c r="U57" s="150"/>
      <c r="V57" s="151"/>
      <c r="W57" s="152"/>
      <c r="X57" s="149"/>
      <c r="AA57" s="152"/>
      <c r="AB57" s="152"/>
      <c r="AC57" s="152"/>
      <c r="AD57" s="152"/>
      <c r="AE57" s="152"/>
      <c r="AF57" s="152"/>
      <c r="AG57" s="152"/>
      <c r="AH57" s="152"/>
      <c r="AI57" s="152"/>
      <c r="AJ57" s="152"/>
      <c r="AK57" s="152"/>
      <c r="AL57" s="152"/>
      <c r="AM57" s="152"/>
      <c r="AN57" s="152"/>
      <c r="AO57" s="152"/>
      <c r="AP57" s="149"/>
      <c r="AS57" s="151"/>
      <c r="AT57" s="151"/>
      <c r="AU57" s="151"/>
      <c r="AV57" s="151"/>
      <c r="AW57" s="151"/>
      <c r="AX57" s="151"/>
      <c r="AY57" s="151"/>
      <c r="AZ57" s="151"/>
      <c r="BA57" s="151"/>
      <c r="BB57" s="151"/>
      <c r="BC57" s="151"/>
      <c r="BD57" s="152"/>
      <c r="BL57" s="151"/>
      <c r="BM57" s="151"/>
      <c r="BN57" s="151"/>
      <c r="BO57" s="151"/>
      <c r="BP57" s="151"/>
      <c r="BQ57" s="151"/>
      <c r="BR57" s="151"/>
      <c r="BS57" s="151"/>
      <c r="BT57" s="151"/>
      <c r="BU57" s="151"/>
      <c r="BV57" s="151"/>
      <c r="BW57" s="152"/>
      <c r="CD57" s="150"/>
      <c r="CE57" s="150"/>
      <c r="CF57" s="150"/>
      <c r="CG57" s="150"/>
      <c r="CH57" s="150"/>
      <c r="CI57" s="150"/>
      <c r="CJ57" s="150"/>
      <c r="CK57" s="150"/>
      <c r="CL57" s="150"/>
      <c r="CM57" s="150"/>
      <c r="CN57" s="150"/>
      <c r="CO57" s="150"/>
    </row>
    <row r="58" spans="1:93" s="92" customFormat="1" ht="11.25">
      <c r="A58" s="149"/>
      <c r="B58" s="150"/>
      <c r="C58" s="150"/>
      <c r="D58" s="150"/>
      <c r="E58" s="150"/>
      <c r="F58" s="150"/>
      <c r="G58" s="150"/>
      <c r="H58" s="150"/>
      <c r="I58" s="150"/>
      <c r="J58" s="150"/>
      <c r="K58" s="150"/>
      <c r="L58" s="150"/>
      <c r="M58" s="150"/>
      <c r="N58" s="150"/>
      <c r="O58" s="150"/>
      <c r="P58" s="150"/>
      <c r="Q58" s="150"/>
      <c r="R58" s="150"/>
      <c r="S58" s="150"/>
      <c r="T58" s="150"/>
      <c r="U58" s="150"/>
      <c r="V58" s="151"/>
      <c r="W58" s="152"/>
      <c r="X58" s="149"/>
      <c r="AA58" s="152"/>
      <c r="AB58" s="152"/>
      <c r="AC58" s="152"/>
      <c r="AD58" s="152"/>
      <c r="AE58" s="152"/>
      <c r="AF58" s="152"/>
      <c r="AG58" s="152"/>
      <c r="AH58" s="152"/>
      <c r="AI58" s="152"/>
      <c r="AJ58" s="152"/>
      <c r="AK58" s="152"/>
      <c r="AL58" s="152"/>
      <c r="AM58" s="152"/>
      <c r="AN58" s="152"/>
      <c r="AO58" s="152"/>
      <c r="AP58" s="149"/>
      <c r="AS58" s="151"/>
      <c r="AT58" s="151"/>
      <c r="AU58" s="151"/>
      <c r="AV58" s="151"/>
      <c r="AW58" s="151"/>
      <c r="AX58" s="151"/>
      <c r="AY58" s="151"/>
      <c r="AZ58" s="151"/>
      <c r="BA58" s="151"/>
      <c r="BB58" s="151"/>
      <c r="BC58" s="151"/>
      <c r="BD58" s="152"/>
      <c r="BL58" s="151"/>
      <c r="BM58" s="151"/>
      <c r="BN58" s="151"/>
      <c r="BO58" s="151"/>
      <c r="BP58" s="151"/>
      <c r="BQ58" s="151"/>
      <c r="BR58" s="151"/>
      <c r="BS58" s="151"/>
      <c r="BT58" s="151"/>
      <c r="BU58" s="151"/>
      <c r="BV58" s="151"/>
      <c r="BW58" s="152"/>
      <c r="CD58" s="150"/>
      <c r="CE58" s="150"/>
      <c r="CF58" s="150"/>
      <c r="CG58" s="150"/>
      <c r="CH58" s="150"/>
      <c r="CI58" s="150"/>
      <c r="CJ58" s="150"/>
      <c r="CK58" s="150"/>
      <c r="CL58" s="150"/>
      <c r="CM58" s="150"/>
      <c r="CN58" s="150"/>
      <c r="CO58" s="150"/>
    </row>
    <row r="59" spans="1:93" s="92" customFormat="1" ht="11.25">
      <c r="A59" s="149"/>
      <c r="B59" s="150"/>
      <c r="C59" s="150"/>
      <c r="D59" s="150"/>
      <c r="E59" s="150"/>
      <c r="F59" s="150"/>
      <c r="G59" s="150"/>
      <c r="H59" s="150"/>
      <c r="I59" s="150"/>
      <c r="J59" s="150"/>
      <c r="K59" s="150"/>
      <c r="L59" s="150"/>
      <c r="M59" s="150"/>
      <c r="N59" s="150"/>
      <c r="O59" s="150"/>
      <c r="P59" s="150"/>
      <c r="Q59" s="150"/>
      <c r="R59" s="150"/>
      <c r="S59" s="150"/>
      <c r="T59" s="150"/>
      <c r="U59" s="150"/>
      <c r="V59" s="151"/>
      <c r="W59" s="152"/>
      <c r="X59" s="149"/>
      <c r="AA59" s="152"/>
      <c r="AB59" s="152"/>
      <c r="AC59" s="152"/>
      <c r="AD59" s="152"/>
      <c r="AE59" s="152"/>
      <c r="AF59" s="152"/>
      <c r="AG59" s="152"/>
      <c r="AH59" s="152"/>
      <c r="AI59" s="152"/>
      <c r="AJ59" s="152"/>
      <c r="AK59" s="152"/>
      <c r="AL59" s="152"/>
      <c r="AM59" s="152"/>
      <c r="AN59" s="152"/>
      <c r="AO59" s="152"/>
      <c r="AP59" s="149"/>
      <c r="AS59" s="151"/>
      <c r="AT59" s="151"/>
      <c r="AU59" s="151"/>
      <c r="AV59" s="151"/>
      <c r="AW59" s="151"/>
      <c r="AX59" s="151"/>
      <c r="AY59" s="151"/>
      <c r="AZ59" s="151"/>
      <c r="BA59" s="151"/>
      <c r="BB59" s="151"/>
      <c r="BC59" s="151"/>
      <c r="BD59" s="152"/>
      <c r="BL59" s="151"/>
      <c r="BM59" s="151"/>
      <c r="BN59" s="151"/>
      <c r="BO59" s="151"/>
      <c r="BP59" s="151"/>
      <c r="BQ59" s="151"/>
      <c r="BR59" s="151"/>
      <c r="BS59" s="151"/>
      <c r="BT59" s="151"/>
      <c r="BU59" s="151"/>
      <c r="BV59" s="151"/>
      <c r="BW59" s="152"/>
      <c r="CD59" s="150"/>
      <c r="CE59" s="150"/>
      <c r="CF59" s="150"/>
      <c r="CG59" s="150"/>
      <c r="CH59" s="150"/>
      <c r="CI59" s="150"/>
      <c r="CJ59" s="150"/>
      <c r="CK59" s="150"/>
      <c r="CL59" s="150"/>
      <c r="CM59" s="150"/>
      <c r="CN59" s="150"/>
      <c r="CO59" s="150"/>
    </row>
    <row r="60" spans="1:93" s="92" customFormat="1" ht="11.25">
      <c r="A60" s="149"/>
      <c r="B60" s="150"/>
      <c r="C60" s="150"/>
      <c r="D60" s="150"/>
      <c r="E60" s="150"/>
      <c r="F60" s="150"/>
      <c r="G60" s="150"/>
      <c r="H60" s="150"/>
      <c r="I60" s="150"/>
      <c r="J60" s="150"/>
      <c r="K60" s="150"/>
      <c r="L60" s="150"/>
      <c r="M60" s="150"/>
      <c r="N60" s="150"/>
      <c r="O60" s="150"/>
      <c r="P60" s="150"/>
      <c r="Q60" s="150"/>
      <c r="R60" s="150"/>
      <c r="S60" s="150"/>
      <c r="T60" s="150"/>
      <c r="U60" s="150"/>
      <c r="V60" s="151"/>
      <c r="W60" s="152"/>
      <c r="X60" s="149"/>
      <c r="AA60" s="152"/>
      <c r="AB60" s="152"/>
      <c r="AC60" s="152"/>
      <c r="AD60" s="152"/>
      <c r="AE60" s="152"/>
      <c r="AF60" s="152"/>
      <c r="AG60" s="152"/>
      <c r="AH60" s="152"/>
      <c r="AI60" s="152"/>
      <c r="AJ60" s="152"/>
      <c r="AK60" s="152"/>
      <c r="AL60" s="152"/>
      <c r="AM60" s="152"/>
      <c r="AN60" s="152"/>
      <c r="AO60" s="152"/>
      <c r="AP60" s="149"/>
      <c r="AS60" s="151"/>
      <c r="AT60" s="151"/>
      <c r="AU60" s="151"/>
      <c r="AV60" s="151"/>
      <c r="AW60" s="151"/>
      <c r="AX60" s="151"/>
      <c r="AY60" s="151"/>
      <c r="AZ60" s="151"/>
      <c r="BA60" s="151"/>
      <c r="BB60" s="151"/>
      <c r="BC60" s="151"/>
      <c r="BD60" s="152"/>
      <c r="BL60" s="151"/>
      <c r="BM60" s="151"/>
      <c r="BN60" s="151"/>
      <c r="BO60" s="151"/>
      <c r="BP60" s="151"/>
      <c r="BQ60" s="151"/>
      <c r="BR60" s="151"/>
      <c r="BS60" s="151"/>
      <c r="BT60" s="151"/>
      <c r="BU60" s="151"/>
      <c r="BV60" s="151"/>
      <c r="BW60" s="152"/>
      <c r="CD60" s="150"/>
      <c r="CE60" s="150"/>
      <c r="CF60" s="150"/>
      <c r="CG60" s="150"/>
      <c r="CH60" s="150"/>
      <c r="CI60" s="150"/>
      <c r="CJ60" s="150"/>
      <c r="CK60" s="150"/>
      <c r="CL60" s="150"/>
      <c r="CM60" s="150"/>
      <c r="CN60" s="150"/>
      <c r="CO60" s="150"/>
    </row>
    <row r="61" spans="1:93" s="92" customFormat="1" ht="11.25">
      <c r="A61" s="149"/>
      <c r="B61" s="150"/>
      <c r="C61" s="150"/>
      <c r="D61" s="150"/>
      <c r="E61" s="150"/>
      <c r="F61" s="150"/>
      <c r="G61" s="150"/>
      <c r="H61" s="150"/>
      <c r="I61" s="150"/>
      <c r="J61" s="150"/>
      <c r="K61" s="150"/>
      <c r="L61" s="150"/>
      <c r="M61" s="150"/>
      <c r="N61" s="150"/>
      <c r="O61" s="150"/>
      <c r="P61" s="150"/>
      <c r="Q61" s="150"/>
      <c r="R61" s="150"/>
      <c r="S61" s="150"/>
      <c r="T61" s="150"/>
      <c r="U61" s="150"/>
      <c r="V61" s="151"/>
      <c r="W61" s="152"/>
      <c r="X61" s="149"/>
      <c r="AA61" s="152"/>
      <c r="AB61" s="152"/>
      <c r="AC61" s="152"/>
      <c r="AD61" s="152"/>
      <c r="AE61" s="152"/>
      <c r="AF61" s="152"/>
      <c r="AG61" s="152"/>
      <c r="AH61" s="152"/>
      <c r="AI61" s="152"/>
      <c r="AJ61" s="152"/>
      <c r="AK61" s="152"/>
      <c r="AL61" s="152"/>
      <c r="AM61" s="152"/>
      <c r="AN61" s="152"/>
      <c r="AO61" s="152"/>
      <c r="AP61" s="149"/>
      <c r="AS61" s="151"/>
      <c r="AT61" s="151"/>
      <c r="AU61" s="151"/>
      <c r="AV61" s="151"/>
      <c r="AW61" s="151"/>
      <c r="AX61" s="151"/>
      <c r="AY61" s="151"/>
      <c r="AZ61" s="151"/>
      <c r="BA61" s="151"/>
      <c r="BB61" s="151"/>
      <c r="BC61" s="151"/>
      <c r="BD61" s="152"/>
      <c r="BL61" s="151"/>
      <c r="BM61" s="151"/>
      <c r="BN61" s="151"/>
      <c r="BO61" s="151"/>
      <c r="BP61" s="151"/>
      <c r="BQ61" s="151"/>
      <c r="BR61" s="151"/>
      <c r="BS61" s="151"/>
      <c r="BT61" s="151"/>
      <c r="BU61" s="151"/>
      <c r="BV61" s="151"/>
      <c r="BW61" s="152"/>
      <c r="CD61" s="150"/>
      <c r="CE61" s="150"/>
      <c r="CF61" s="150"/>
      <c r="CG61" s="150"/>
      <c r="CH61" s="150"/>
      <c r="CI61" s="150"/>
      <c r="CJ61" s="150"/>
      <c r="CK61" s="150"/>
      <c r="CL61" s="150"/>
      <c r="CM61" s="150"/>
      <c r="CN61" s="150"/>
      <c r="CO61" s="150"/>
    </row>
    <row r="62" spans="1:93" s="92" customFormat="1" ht="11.25">
      <c r="A62" s="149"/>
      <c r="B62" s="150"/>
      <c r="C62" s="150"/>
      <c r="D62" s="150"/>
      <c r="E62" s="150"/>
      <c r="F62" s="150"/>
      <c r="G62" s="150"/>
      <c r="H62" s="150"/>
      <c r="I62" s="150"/>
      <c r="J62" s="150"/>
      <c r="K62" s="150"/>
      <c r="L62" s="150"/>
      <c r="M62" s="150"/>
      <c r="N62" s="150"/>
      <c r="O62" s="150"/>
      <c r="P62" s="150"/>
      <c r="Q62" s="150"/>
      <c r="R62" s="150"/>
      <c r="S62" s="150"/>
      <c r="T62" s="150"/>
      <c r="U62" s="150"/>
      <c r="V62" s="151"/>
      <c r="W62" s="152"/>
      <c r="X62" s="149"/>
      <c r="AA62" s="152"/>
      <c r="AB62" s="152"/>
      <c r="AC62" s="152"/>
      <c r="AD62" s="152"/>
      <c r="AE62" s="152"/>
      <c r="AF62" s="152"/>
      <c r="AG62" s="152"/>
      <c r="AH62" s="152"/>
      <c r="AI62" s="152"/>
      <c r="AJ62" s="152"/>
      <c r="AK62" s="152"/>
      <c r="AL62" s="152"/>
      <c r="AM62" s="152"/>
      <c r="AN62" s="152"/>
      <c r="AO62" s="152"/>
      <c r="AP62" s="149"/>
      <c r="AS62" s="151"/>
      <c r="AT62" s="151"/>
      <c r="AU62" s="151"/>
      <c r="AV62" s="151"/>
      <c r="AW62" s="151"/>
      <c r="AX62" s="151"/>
      <c r="AY62" s="151"/>
      <c r="AZ62" s="151"/>
      <c r="BA62" s="151"/>
      <c r="BB62" s="151"/>
      <c r="BC62" s="151"/>
      <c r="BD62" s="152"/>
      <c r="BL62" s="151"/>
      <c r="BM62" s="151"/>
      <c r="BN62" s="151"/>
      <c r="BO62" s="151"/>
      <c r="BP62" s="151"/>
      <c r="BQ62" s="151"/>
      <c r="BR62" s="151"/>
      <c r="BS62" s="151"/>
      <c r="BT62" s="151"/>
      <c r="BU62" s="151"/>
      <c r="BV62" s="151"/>
      <c r="BW62" s="152"/>
      <c r="CD62" s="150"/>
      <c r="CE62" s="150"/>
      <c r="CF62" s="150"/>
      <c r="CG62" s="150"/>
      <c r="CH62" s="150"/>
      <c r="CI62" s="150"/>
      <c r="CJ62" s="150"/>
      <c r="CK62" s="150"/>
      <c r="CL62" s="150"/>
      <c r="CM62" s="150"/>
      <c r="CN62" s="150"/>
      <c r="CO62" s="150"/>
    </row>
    <row r="63" spans="1:93" s="92" customFormat="1" ht="11.25">
      <c r="A63" s="149"/>
      <c r="B63" s="150"/>
      <c r="C63" s="150"/>
      <c r="D63" s="150"/>
      <c r="E63" s="150"/>
      <c r="F63" s="150"/>
      <c r="G63" s="150"/>
      <c r="H63" s="150"/>
      <c r="I63" s="150"/>
      <c r="J63" s="150"/>
      <c r="K63" s="150"/>
      <c r="L63" s="150"/>
      <c r="M63" s="150"/>
      <c r="N63" s="150"/>
      <c r="O63" s="150"/>
      <c r="P63" s="150"/>
      <c r="Q63" s="150"/>
      <c r="R63" s="150"/>
      <c r="S63" s="150"/>
      <c r="T63" s="150"/>
      <c r="U63" s="150"/>
      <c r="V63" s="151"/>
      <c r="W63" s="152"/>
      <c r="X63" s="149"/>
      <c r="AA63" s="152"/>
      <c r="AB63" s="152"/>
      <c r="AC63" s="152"/>
      <c r="AD63" s="152"/>
      <c r="AE63" s="152"/>
      <c r="AF63" s="152"/>
      <c r="AG63" s="152"/>
      <c r="AH63" s="152"/>
      <c r="AI63" s="152"/>
      <c r="AJ63" s="152"/>
      <c r="AK63" s="152"/>
      <c r="AL63" s="152"/>
      <c r="AM63" s="152"/>
      <c r="AN63" s="152"/>
      <c r="AO63" s="152"/>
      <c r="AP63" s="149"/>
      <c r="AS63" s="151"/>
      <c r="AT63" s="151"/>
      <c r="AU63" s="151"/>
      <c r="AV63" s="151"/>
      <c r="AW63" s="151"/>
      <c r="AX63" s="151"/>
      <c r="AY63" s="151"/>
      <c r="AZ63" s="151"/>
      <c r="BA63" s="151"/>
      <c r="BB63" s="151"/>
      <c r="BC63" s="151"/>
      <c r="BD63" s="152"/>
      <c r="BL63" s="151"/>
      <c r="BM63" s="151"/>
      <c r="BN63" s="151"/>
      <c r="BO63" s="151"/>
      <c r="BP63" s="151"/>
      <c r="BQ63" s="151"/>
      <c r="BR63" s="151"/>
      <c r="BS63" s="151"/>
      <c r="BT63" s="151"/>
      <c r="BU63" s="151"/>
      <c r="BV63" s="151"/>
      <c r="BW63" s="152"/>
      <c r="CD63" s="150"/>
      <c r="CE63" s="150"/>
      <c r="CF63" s="150"/>
      <c r="CG63" s="150"/>
      <c r="CH63" s="150"/>
      <c r="CI63" s="150"/>
      <c r="CJ63" s="150"/>
      <c r="CK63" s="150"/>
      <c r="CL63" s="150"/>
      <c r="CM63" s="150"/>
      <c r="CN63" s="150"/>
      <c r="CO63" s="150"/>
    </row>
    <row r="64" spans="1:93" s="92" customFormat="1" ht="11.25">
      <c r="A64" s="149"/>
      <c r="B64" s="150"/>
      <c r="C64" s="150"/>
      <c r="D64" s="150"/>
      <c r="E64" s="150"/>
      <c r="F64" s="150"/>
      <c r="G64" s="150"/>
      <c r="H64" s="150"/>
      <c r="I64" s="150"/>
      <c r="J64" s="150"/>
      <c r="K64" s="150"/>
      <c r="L64" s="150"/>
      <c r="M64" s="150"/>
      <c r="N64" s="150"/>
      <c r="O64" s="150"/>
      <c r="P64" s="150"/>
      <c r="Q64" s="150"/>
      <c r="R64" s="150"/>
      <c r="S64" s="150"/>
      <c r="T64" s="150"/>
      <c r="U64" s="150"/>
      <c r="V64" s="151"/>
      <c r="W64" s="152"/>
      <c r="X64" s="149"/>
      <c r="AA64" s="152"/>
      <c r="AB64" s="152"/>
      <c r="AC64" s="152"/>
      <c r="AD64" s="152"/>
      <c r="AE64" s="152"/>
      <c r="AF64" s="152"/>
      <c r="AG64" s="152"/>
      <c r="AH64" s="152"/>
      <c r="AI64" s="152"/>
      <c r="AJ64" s="152"/>
      <c r="AK64" s="152"/>
      <c r="AL64" s="152"/>
      <c r="AM64" s="152"/>
      <c r="AN64" s="152"/>
      <c r="AO64" s="152"/>
      <c r="AP64" s="149"/>
      <c r="AS64" s="151"/>
      <c r="AT64" s="151"/>
      <c r="AU64" s="151"/>
      <c r="AV64" s="151"/>
      <c r="AW64" s="151"/>
      <c r="AX64" s="151"/>
      <c r="AY64" s="151"/>
      <c r="AZ64" s="151"/>
      <c r="BA64" s="151"/>
      <c r="BB64" s="151"/>
      <c r="BC64" s="151"/>
      <c r="BD64" s="152"/>
      <c r="BL64" s="151"/>
      <c r="BM64" s="151"/>
      <c r="BN64" s="151"/>
      <c r="BO64" s="151"/>
      <c r="BP64" s="151"/>
      <c r="BQ64" s="151"/>
      <c r="BR64" s="151"/>
      <c r="BS64" s="151"/>
      <c r="BT64" s="151"/>
      <c r="BU64" s="151"/>
      <c r="BV64" s="151"/>
      <c r="BW64" s="152"/>
      <c r="CD64" s="150"/>
      <c r="CE64" s="150"/>
      <c r="CF64" s="150"/>
      <c r="CG64" s="150"/>
      <c r="CH64" s="150"/>
      <c r="CI64" s="150"/>
      <c r="CJ64" s="150"/>
      <c r="CK64" s="150"/>
      <c r="CL64" s="150"/>
      <c r="CM64" s="150"/>
      <c r="CN64" s="150"/>
      <c r="CO64" s="150"/>
    </row>
    <row r="65" spans="1:93" s="92" customFormat="1" ht="11.25">
      <c r="A65" s="149"/>
      <c r="B65" s="150"/>
      <c r="C65" s="150"/>
      <c r="D65" s="150"/>
      <c r="E65" s="150"/>
      <c r="F65" s="150"/>
      <c r="G65" s="150"/>
      <c r="H65" s="150"/>
      <c r="I65" s="150"/>
      <c r="J65" s="150"/>
      <c r="K65" s="150"/>
      <c r="L65" s="150"/>
      <c r="M65" s="150"/>
      <c r="N65" s="150"/>
      <c r="O65" s="150"/>
      <c r="P65" s="150"/>
      <c r="Q65" s="150"/>
      <c r="R65" s="150"/>
      <c r="S65" s="150"/>
      <c r="T65" s="150"/>
      <c r="U65" s="150"/>
      <c r="V65" s="151"/>
      <c r="W65" s="152"/>
      <c r="X65" s="149"/>
      <c r="AA65" s="152"/>
      <c r="AB65" s="152"/>
      <c r="AC65" s="152"/>
      <c r="AD65" s="152"/>
      <c r="AE65" s="152"/>
      <c r="AF65" s="152"/>
      <c r="AG65" s="152"/>
      <c r="AH65" s="152"/>
      <c r="AI65" s="152"/>
      <c r="AJ65" s="152"/>
      <c r="AK65" s="152"/>
      <c r="AL65" s="152"/>
      <c r="AM65" s="152"/>
      <c r="AN65" s="152"/>
      <c r="AO65" s="152"/>
      <c r="AP65" s="149"/>
      <c r="AS65" s="151"/>
      <c r="AT65" s="151"/>
      <c r="AU65" s="151"/>
      <c r="AV65" s="151"/>
      <c r="AW65" s="151"/>
      <c r="AX65" s="151"/>
      <c r="AY65" s="151"/>
      <c r="AZ65" s="151"/>
      <c r="BA65" s="151"/>
      <c r="BB65" s="151"/>
      <c r="BC65" s="151"/>
      <c r="BD65" s="152"/>
      <c r="BL65" s="151"/>
      <c r="BM65" s="151"/>
      <c r="BN65" s="151"/>
      <c r="BO65" s="151"/>
      <c r="BP65" s="151"/>
      <c r="BQ65" s="151"/>
      <c r="BR65" s="151"/>
      <c r="BS65" s="151"/>
      <c r="BT65" s="151"/>
      <c r="BU65" s="151"/>
      <c r="BV65" s="151"/>
      <c r="BW65" s="152"/>
      <c r="CD65" s="150"/>
      <c r="CE65" s="150"/>
      <c r="CF65" s="150"/>
      <c r="CG65" s="150"/>
      <c r="CH65" s="150"/>
      <c r="CI65" s="150"/>
      <c r="CJ65" s="150"/>
      <c r="CK65" s="150"/>
      <c r="CL65" s="150"/>
      <c r="CM65" s="150"/>
      <c r="CN65" s="150"/>
      <c r="CO65" s="150"/>
    </row>
    <row r="66" spans="1:93" s="92" customFormat="1" ht="11.25">
      <c r="A66" s="149"/>
      <c r="B66" s="150"/>
      <c r="C66" s="150"/>
      <c r="D66" s="150"/>
      <c r="E66" s="150"/>
      <c r="F66" s="150"/>
      <c r="G66" s="150"/>
      <c r="H66" s="150"/>
      <c r="I66" s="150"/>
      <c r="J66" s="150"/>
      <c r="K66" s="150"/>
      <c r="L66" s="150"/>
      <c r="M66" s="150"/>
      <c r="N66" s="150"/>
      <c r="O66" s="150"/>
      <c r="P66" s="150"/>
      <c r="Q66" s="150"/>
      <c r="R66" s="150"/>
      <c r="S66" s="150"/>
      <c r="T66" s="150"/>
      <c r="U66" s="150"/>
      <c r="V66" s="151"/>
      <c r="W66" s="152"/>
      <c r="X66" s="149"/>
      <c r="AA66" s="152"/>
      <c r="AB66" s="152"/>
      <c r="AC66" s="152"/>
      <c r="AD66" s="152"/>
      <c r="AE66" s="152"/>
      <c r="AF66" s="152"/>
      <c r="AG66" s="152"/>
      <c r="AH66" s="152"/>
      <c r="AI66" s="152"/>
      <c r="AJ66" s="152"/>
      <c r="AK66" s="152"/>
      <c r="AL66" s="152"/>
      <c r="AM66" s="152"/>
      <c r="AN66" s="152"/>
      <c r="AO66" s="152"/>
      <c r="AP66" s="149"/>
      <c r="AS66" s="151"/>
      <c r="AT66" s="151"/>
      <c r="AU66" s="151"/>
      <c r="AV66" s="151"/>
      <c r="AW66" s="151"/>
      <c r="AX66" s="151"/>
      <c r="AY66" s="151"/>
      <c r="AZ66" s="151"/>
      <c r="BA66" s="151"/>
      <c r="BB66" s="151"/>
      <c r="BC66" s="151"/>
      <c r="BD66" s="152"/>
      <c r="BL66" s="151"/>
      <c r="BM66" s="151"/>
      <c r="BN66" s="151"/>
      <c r="BO66" s="151"/>
      <c r="BP66" s="151"/>
      <c r="BQ66" s="151"/>
      <c r="BR66" s="151"/>
      <c r="BS66" s="151"/>
      <c r="BT66" s="151"/>
      <c r="BU66" s="151"/>
      <c r="BV66" s="151"/>
      <c r="BW66" s="152"/>
      <c r="CD66" s="150"/>
      <c r="CE66" s="150"/>
      <c r="CF66" s="150"/>
      <c r="CG66" s="150"/>
      <c r="CH66" s="150"/>
      <c r="CI66" s="150"/>
      <c r="CJ66" s="150"/>
      <c r="CK66" s="150"/>
      <c r="CL66" s="150"/>
      <c r="CM66" s="150"/>
      <c r="CN66" s="150"/>
      <c r="CO66" s="150"/>
    </row>
    <row r="67" spans="1:93" s="92" customFormat="1" ht="11.25">
      <c r="A67" s="149"/>
      <c r="B67" s="150"/>
      <c r="C67" s="150"/>
      <c r="D67" s="150"/>
      <c r="E67" s="150"/>
      <c r="F67" s="150"/>
      <c r="G67" s="150"/>
      <c r="H67" s="150"/>
      <c r="I67" s="150"/>
      <c r="J67" s="150"/>
      <c r="K67" s="150"/>
      <c r="L67" s="150"/>
      <c r="M67" s="150"/>
      <c r="N67" s="150"/>
      <c r="O67" s="150"/>
      <c r="P67" s="150"/>
      <c r="Q67" s="150"/>
      <c r="R67" s="150"/>
      <c r="S67" s="150"/>
      <c r="T67" s="150"/>
      <c r="U67" s="150"/>
      <c r="V67" s="151"/>
      <c r="W67" s="152"/>
      <c r="X67" s="149"/>
      <c r="AA67" s="152"/>
      <c r="AB67" s="152"/>
      <c r="AC67" s="152"/>
      <c r="AD67" s="152"/>
      <c r="AE67" s="152"/>
      <c r="AF67" s="152"/>
      <c r="AG67" s="152"/>
      <c r="AH67" s="152"/>
      <c r="AI67" s="152"/>
      <c r="AJ67" s="152"/>
      <c r="AK67" s="152"/>
      <c r="AL67" s="152"/>
      <c r="AM67" s="152"/>
      <c r="AN67" s="152"/>
      <c r="AO67" s="152"/>
      <c r="AP67" s="149"/>
      <c r="AS67" s="151"/>
      <c r="AT67" s="151"/>
      <c r="AU67" s="151"/>
      <c r="AV67" s="151"/>
      <c r="AW67" s="151"/>
      <c r="AX67" s="151"/>
      <c r="AY67" s="151"/>
      <c r="AZ67" s="151"/>
      <c r="BA67" s="151"/>
      <c r="BB67" s="151"/>
      <c r="BC67" s="151"/>
      <c r="BD67" s="152"/>
      <c r="BL67" s="151"/>
      <c r="BM67" s="151"/>
      <c r="BN67" s="151"/>
      <c r="BO67" s="151"/>
      <c r="BP67" s="151"/>
      <c r="BQ67" s="151"/>
      <c r="BR67" s="151"/>
      <c r="BS67" s="151"/>
      <c r="BT67" s="151"/>
      <c r="BU67" s="151"/>
      <c r="BV67" s="151"/>
      <c r="BW67" s="152"/>
      <c r="CD67" s="150"/>
      <c r="CE67" s="150"/>
      <c r="CF67" s="150"/>
      <c r="CG67" s="150"/>
      <c r="CH67" s="150"/>
      <c r="CI67" s="150"/>
      <c r="CJ67" s="150"/>
      <c r="CK67" s="150"/>
      <c r="CL67" s="150"/>
      <c r="CM67" s="150"/>
      <c r="CN67" s="150"/>
      <c r="CO67" s="150"/>
    </row>
    <row r="68" spans="1:93" s="92" customFormat="1" ht="11.25">
      <c r="A68" s="149"/>
      <c r="B68" s="150"/>
      <c r="C68" s="150"/>
      <c r="D68" s="150"/>
      <c r="E68" s="150"/>
      <c r="F68" s="150"/>
      <c r="G68" s="150"/>
      <c r="H68" s="150"/>
      <c r="I68" s="150"/>
      <c r="J68" s="150"/>
      <c r="K68" s="150"/>
      <c r="L68" s="150"/>
      <c r="M68" s="150"/>
      <c r="N68" s="150"/>
      <c r="O68" s="150"/>
      <c r="P68" s="150"/>
      <c r="Q68" s="150"/>
      <c r="R68" s="150"/>
      <c r="S68" s="150"/>
      <c r="T68" s="150"/>
      <c r="U68" s="150"/>
      <c r="V68" s="151"/>
      <c r="W68" s="152"/>
      <c r="X68" s="149"/>
      <c r="AA68" s="152"/>
      <c r="AB68" s="152"/>
      <c r="AC68" s="152"/>
      <c r="AD68" s="152"/>
      <c r="AE68" s="152"/>
      <c r="AF68" s="152"/>
      <c r="AG68" s="152"/>
      <c r="AH68" s="152"/>
      <c r="AI68" s="152"/>
      <c r="AJ68" s="152"/>
      <c r="AK68" s="152"/>
      <c r="AL68" s="152"/>
      <c r="AM68" s="152"/>
      <c r="AN68" s="152"/>
      <c r="AO68" s="152"/>
      <c r="AP68" s="149"/>
      <c r="AS68" s="151"/>
      <c r="AT68" s="151"/>
      <c r="AU68" s="151"/>
      <c r="AV68" s="151"/>
      <c r="AW68" s="151"/>
      <c r="AX68" s="151"/>
      <c r="AY68" s="151"/>
      <c r="AZ68" s="151"/>
      <c r="BA68" s="151"/>
      <c r="BB68" s="151"/>
      <c r="BC68" s="151"/>
      <c r="BD68" s="152"/>
      <c r="BL68" s="151"/>
      <c r="BM68" s="151"/>
      <c r="BN68" s="151"/>
      <c r="BO68" s="151"/>
      <c r="BP68" s="151"/>
      <c r="BQ68" s="151"/>
      <c r="BR68" s="151"/>
      <c r="BS68" s="151"/>
      <c r="BT68" s="151"/>
      <c r="BU68" s="151"/>
      <c r="BV68" s="151"/>
      <c r="BW68" s="152"/>
      <c r="CD68" s="150"/>
      <c r="CE68" s="150"/>
      <c r="CF68" s="150"/>
      <c r="CG68" s="150"/>
      <c r="CH68" s="150"/>
      <c r="CI68" s="150"/>
      <c r="CJ68" s="150"/>
      <c r="CK68" s="150"/>
      <c r="CL68" s="150"/>
      <c r="CM68" s="150"/>
      <c r="CN68" s="150"/>
      <c r="CO68" s="150"/>
    </row>
    <row r="69" spans="1:93" s="92" customFormat="1" ht="11.25">
      <c r="A69" s="149"/>
      <c r="B69" s="150"/>
      <c r="C69" s="150"/>
      <c r="D69" s="150"/>
      <c r="E69" s="150"/>
      <c r="F69" s="150"/>
      <c r="G69" s="150"/>
      <c r="H69" s="150"/>
      <c r="I69" s="150"/>
      <c r="J69" s="150"/>
      <c r="K69" s="150"/>
      <c r="L69" s="150"/>
      <c r="M69" s="150"/>
      <c r="N69" s="150"/>
      <c r="O69" s="150"/>
      <c r="P69" s="150"/>
      <c r="Q69" s="150"/>
      <c r="R69" s="150"/>
      <c r="S69" s="150"/>
      <c r="T69" s="150"/>
      <c r="U69" s="150"/>
      <c r="V69" s="151"/>
      <c r="W69" s="152"/>
      <c r="X69" s="149"/>
      <c r="AA69" s="152"/>
      <c r="AB69" s="152"/>
      <c r="AC69" s="152"/>
      <c r="AD69" s="152"/>
      <c r="AE69" s="152"/>
      <c r="AF69" s="152"/>
      <c r="AG69" s="152"/>
      <c r="AH69" s="152"/>
      <c r="AI69" s="152"/>
      <c r="AJ69" s="152"/>
      <c r="AK69" s="152"/>
      <c r="AL69" s="152"/>
      <c r="AM69" s="152"/>
      <c r="AN69" s="152"/>
      <c r="AO69" s="152"/>
      <c r="AP69" s="149"/>
      <c r="AS69" s="151"/>
      <c r="AT69" s="151"/>
      <c r="AU69" s="151"/>
      <c r="AV69" s="151"/>
      <c r="AW69" s="151"/>
      <c r="AX69" s="151"/>
      <c r="AY69" s="151"/>
      <c r="AZ69" s="151"/>
      <c r="BA69" s="151"/>
      <c r="BB69" s="151"/>
      <c r="BC69" s="151"/>
      <c r="BD69" s="152"/>
      <c r="BL69" s="151"/>
      <c r="BM69" s="151"/>
      <c r="BN69" s="151"/>
      <c r="BO69" s="151"/>
      <c r="BP69" s="151"/>
      <c r="BQ69" s="151"/>
      <c r="BR69" s="151"/>
      <c r="BS69" s="151"/>
      <c r="BT69" s="151"/>
      <c r="BU69" s="151"/>
      <c r="BV69" s="151"/>
      <c r="BW69" s="152"/>
      <c r="CD69" s="150"/>
      <c r="CE69" s="150"/>
      <c r="CF69" s="150"/>
      <c r="CG69" s="150"/>
      <c r="CH69" s="150"/>
      <c r="CI69" s="150"/>
      <c r="CJ69" s="150"/>
      <c r="CK69" s="150"/>
      <c r="CL69" s="150"/>
      <c r="CM69" s="150"/>
      <c r="CN69" s="150"/>
      <c r="CO69" s="150"/>
    </row>
    <row r="70" spans="1:93" s="92" customFormat="1" ht="11.25">
      <c r="A70" s="149"/>
      <c r="B70" s="150"/>
      <c r="C70" s="150"/>
      <c r="D70" s="150"/>
      <c r="E70" s="150"/>
      <c r="F70" s="150"/>
      <c r="G70" s="150"/>
      <c r="H70" s="150"/>
      <c r="I70" s="150"/>
      <c r="J70" s="150"/>
      <c r="K70" s="150"/>
      <c r="L70" s="150"/>
      <c r="M70" s="150"/>
      <c r="N70" s="150"/>
      <c r="O70" s="150"/>
      <c r="P70" s="150"/>
      <c r="Q70" s="150"/>
      <c r="R70" s="150"/>
      <c r="S70" s="150"/>
      <c r="T70" s="150"/>
      <c r="U70" s="150"/>
      <c r="V70" s="151"/>
      <c r="W70" s="152"/>
      <c r="X70" s="149"/>
      <c r="AA70" s="152"/>
      <c r="AB70" s="152"/>
      <c r="AC70" s="152"/>
      <c r="AD70" s="152"/>
      <c r="AE70" s="152"/>
      <c r="AF70" s="152"/>
      <c r="AG70" s="152"/>
      <c r="AH70" s="152"/>
      <c r="AI70" s="152"/>
      <c r="AJ70" s="152"/>
      <c r="AK70" s="152"/>
      <c r="AL70" s="152"/>
      <c r="AM70" s="152"/>
      <c r="AN70" s="152"/>
      <c r="AO70" s="152"/>
      <c r="AP70" s="149"/>
      <c r="AS70" s="151"/>
      <c r="AT70" s="151"/>
      <c r="AU70" s="151"/>
      <c r="AV70" s="151"/>
      <c r="AW70" s="151"/>
      <c r="AX70" s="151"/>
      <c r="AY70" s="151"/>
      <c r="AZ70" s="151"/>
      <c r="BA70" s="151"/>
      <c r="BB70" s="151"/>
      <c r="BC70" s="151"/>
      <c r="BD70" s="152"/>
      <c r="BL70" s="151"/>
      <c r="BM70" s="151"/>
      <c r="BN70" s="151"/>
      <c r="BO70" s="151"/>
      <c r="BP70" s="151"/>
      <c r="BQ70" s="151"/>
      <c r="BR70" s="151"/>
      <c r="BS70" s="151"/>
      <c r="BT70" s="151"/>
      <c r="BU70" s="151"/>
      <c r="BV70" s="151"/>
      <c r="BW70" s="152"/>
      <c r="CD70" s="150"/>
      <c r="CE70" s="150"/>
      <c r="CF70" s="150"/>
      <c r="CG70" s="150"/>
      <c r="CH70" s="150"/>
      <c r="CI70" s="150"/>
      <c r="CJ70" s="150"/>
      <c r="CK70" s="150"/>
      <c r="CL70" s="150"/>
      <c r="CM70" s="150"/>
      <c r="CN70" s="150"/>
      <c r="CO70" s="150"/>
    </row>
    <row r="71" spans="1:93" s="92" customFormat="1" ht="11.25">
      <c r="A71" s="149"/>
      <c r="B71" s="150"/>
      <c r="C71" s="150"/>
      <c r="D71" s="150"/>
      <c r="E71" s="150"/>
      <c r="F71" s="150"/>
      <c r="G71" s="150"/>
      <c r="H71" s="150"/>
      <c r="I71" s="150"/>
      <c r="J71" s="150"/>
      <c r="K71" s="150"/>
      <c r="L71" s="150"/>
      <c r="M71" s="150"/>
      <c r="N71" s="150"/>
      <c r="O71" s="150"/>
      <c r="P71" s="150"/>
      <c r="Q71" s="150"/>
      <c r="R71" s="150"/>
      <c r="S71" s="150"/>
      <c r="T71" s="150"/>
      <c r="U71" s="150"/>
      <c r="V71" s="151"/>
      <c r="W71" s="152"/>
      <c r="X71" s="149"/>
      <c r="AA71" s="152"/>
      <c r="AB71" s="152"/>
      <c r="AC71" s="152"/>
      <c r="AD71" s="152"/>
      <c r="AE71" s="152"/>
      <c r="AF71" s="152"/>
      <c r="AG71" s="152"/>
      <c r="AH71" s="152"/>
      <c r="AI71" s="152"/>
      <c r="AJ71" s="152"/>
      <c r="AK71" s="152"/>
      <c r="AL71" s="152"/>
      <c r="AM71" s="152"/>
      <c r="AN71" s="152"/>
      <c r="AO71" s="152"/>
      <c r="AP71" s="149"/>
      <c r="AS71" s="151"/>
      <c r="AT71" s="151"/>
      <c r="AU71" s="151"/>
      <c r="AV71" s="151"/>
      <c r="AW71" s="151"/>
      <c r="AX71" s="151"/>
      <c r="AY71" s="151"/>
      <c r="AZ71" s="151"/>
      <c r="BA71" s="151"/>
      <c r="BB71" s="151"/>
      <c r="BC71" s="151"/>
      <c r="BD71" s="152"/>
      <c r="BL71" s="151"/>
      <c r="BM71" s="151"/>
      <c r="BN71" s="151"/>
      <c r="BO71" s="151"/>
      <c r="BP71" s="151"/>
      <c r="BQ71" s="151"/>
      <c r="BR71" s="151"/>
      <c r="BS71" s="151"/>
      <c r="BT71" s="151"/>
      <c r="BU71" s="151"/>
      <c r="BV71" s="151"/>
      <c r="BW71" s="152"/>
      <c r="CD71" s="150"/>
      <c r="CE71" s="150"/>
      <c r="CF71" s="150"/>
      <c r="CG71" s="150"/>
      <c r="CH71" s="150"/>
      <c r="CI71" s="150"/>
      <c r="CJ71" s="150"/>
      <c r="CK71" s="150"/>
      <c r="CL71" s="150"/>
      <c r="CM71" s="150"/>
      <c r="CN71" s="150"/>
      <c r="CO71" s="150"/>
    </row>
    <row r="72" spans="1:93" s="92" customFormat="1" ht="11.25">
      <c r="A72" s="149"/>
      <c r="B72" s="150"/>
      <c r="C72" s="150"/>
      <c r="D72" s="150"/>
      <c r="E72" s="150"/>
      <c r="F72" s="150"/>
      <c r="G72" s="150"/>
      <c r="H72" s="150"/>
      <c r="I72" s="150"/>
      <c r="J72" s="150"/>
      <c r="K72" s="150"/>
      <c r="L72" s="150"/>
      <c r="M72" s="150"/>
      <c r="N72" s="150"/>
      <c r="O72" s="150"/>
      <c r="P72" s="150"/>
      <c r="Q72" s="150"/>
      <c r="R72" s="150"/>
      <c r="S72" s="150"/>
      <c r="T72" s="150"/>
      <c r="U72" s="150"/>
      <c r="V72" s="151"/>
      <c r="W72" s="152"/>
      <c r="X72" s="149"/>
      <c r="AA72" s="152"/>
      <c r="AB72" s="152"/>
      <c r="AC72" s="152"/>
      <c r="AD72" s="152"/>
      <c r="AE72" s="152"/>
      <c r="AF72" s="152"/>
      <c r="AG72" s="152"/>
      <c r="AH72" s="152"/>
      <c r="AI72" s="152"/>
      <c r="AJ72" s="152"/>
      <c r="AK72" s="152"/>
      <c r="AL72" s="152"/>
      <c r="AM72" s="152"/>
      <c r="AN72" s="152"/>
      <c r="AO72" s="152"/>
      <c r="AP72" s="149"/>
      <c r="AS72" s="151"/>
      <c r="AT72" s="151"/>
      <c r="AU72" s="151"/>
      <c r="AV72" s="151"/>
      <c r="AW72" s="151"/>
      <c r="AX72" s="151"/>
      <c r="AY72" s="151"/>
      <c r="AZ72" s="151"/>
      <c r="BA72" s="151"/>
      <c r="BB72" s="151"/>
      <c r="BC72" s="151"/>
      <c r="BD72" s="152"/>
      <c r="BL72" s="151"/>
      <c r="BM72" s="151"/>
      <c r="BN72" s="151"/>
      <c r="BO72" s="151"/>
      <c r="BP72" s="151"/>
      <c r="BQ72" s="151"/>
      <c r="BR72" s="151"/>
      <c r="BS72" s="151"/>
      <c r="BT72" s="151"/>
      <c r="BU72" s="151"/>
      <c r="BV72" s="151"/>
      <c r="BW72" s="152"/>
      <c r="CD72" s="150"/>
      <c r="CE72" s="150"/>
      <c r="CF72" s="150"/>
      <c r="CG72" s="150"/>
      <c r="CH72" s="150"/>
      <c r="CI72" s="150"/>
      <c r="CJ72" s="150"/>
      <c r="CK72" s="150"/>
      <c r="CL72" s="150"/>
      <c r="CM72" s="150"/>
      <c r="CN72" s="150"/>
      <c r="CO72" s="150"/>
    </row>
    <row r="73" spans="1:93" s="92" customFormat="1" ht="11.25">
      <c r="A73" s="149"/>
      <c r="B73" s="150"/>
      <c r="C73" s="150"/>
      <c r="D73" s="150"/>
      <c r="E73" s="150"/>
      <c r="F73" s="150"/>
      <c r="G73" s="150"/>
      <c r="H73" s="150"/>
      <c r="I73" s="150"/>
      <c r="J73" s="150"/>
      <c r="K73" s="150"/>
      <c r="L73" s="150"/>
      <c r="M73" s="150"/>
      <c r="N73" s="150"/>
      <c r="O73" s="150"/>
      <c r="P73" s="150"/>
      <c r="Q73" s="150"/>
      <c r="R73" s="150"/>
      <c r="S73" s="150"/>
      <c r="T73" s="150"/>
      <c r="U73" s="150"/>
      <c r="V73" s="151"/>
      <c r="W73" s="152"/>
      <c r="X73" s="149"/>
      <c r="AA73" s="152"/>
      <c r="AB73" s="152"/>
      <c r="AC73" s="152"/>
      <c r="AD73" s="152"/>
      <c r="AE73" s="152"/>
      <c r="AF73" s="152"/>
      <c r="AG73" s="152"/>
      <c r="AH73" s="152"/>
      <c r="AI73" s="152"/>
      <c r="AJ73" s="152"/>
      <c r="AK73" s="152"/>
      <c r="AL73" s="152"/>
      <c r="AM73" s="152"/>
      <c r="AN73" s="152"/>
      <c r="AO73" s="152"/>
      <c r="AP73" s="149"/>
      <c r="AS73" s="151"/>
      <c r="AT73" s="151"/>
      <c r="AU73" s="151"/>
      <c r="AV73" s="151"/>
      <c r="AW73" s="151"/>
      <c r="AX73" s="151"/>
      <c r="AY73" s="151"/>
      <c r="AZ73" s="151"/>
      <c r="BA73" s="151"/>
      <c r="BB73" s="151"/>
      <c r="BC73" s="151"/>
      <c r="BD73" s="152"/>
      <c r="BL73" s="151"/>
      <c r="BM73" s="151"/>
      <c r="BN73" s="151"/>
      <c r="BO73" s="151"/>
      <c r="BP73" s="151"/>
      <c r="BQ73" s="151"/>
      <c r="BR73" s="151"/>
      <c r="BS73" s="151"/>
      <c r="BT73" s="151"/>
      <c r="BU73" s="151"/>
      <c r="BV73" s="151"/>
      <c r="BW73" s="152"/>
      <c r="CD73" s="150"/>
      <c r="CE73" s="150"/>
      <c r="CF73" s="150"/>
      <c r="CG73" s="150"/>
      <c r="CH73" s="150"/>
      <c r="CI73" s="150"/>
      <c r="CJ73" s="150"/>
      <c r="CK73" s="150"/>
      <c r="CL73" s="150"/>
      <c r="CM73" s="150"/>
      <c r="CN73" s="150"/>
      <c r="CO73" s="150"/>
    </row>
    <row r="74" spans="1:93" s="92" customFormat="1" ht="11.25">
      <c r="A74" s="149"/>
      <c r="B74" s="150"/>
      <c r="C74" s="150"/>
      <c r="D74" s="150"/>
      <c r="E74" s="150"/>
      <c r="F74" s="150"/>
      <c r="G74" s="150"/>
      <c r="H74" s="150"/>
      <c r="I74" s="150"/>
      <c r="J74" s="150"/>
      <c r="K74" s="150"/>
      <c r="L74" s="150"/>
      <c r="M74" s="150"/>
      <c r="N74" s="150"/>
      <c r="O74" s="150"/>
      <c r="P74" s="150"/>
      <c r="Q74" s="150"/>
      <c r="R74" s="150"/>
      <c r="S74" s="150"/>
      <c r="T74" s="150"/>
      <c r="U74" s="150"/>
      <c r="V74" s="151"/>
      <c r="W74" s="152"/>
      <c r="X74" s="149"/>
      <c r="AA74" s="152"/>
      <c r="AB74" s="152"/>
      <c r="AC74" s="152"/>
      <c r="AD74" s="152"/>
      <c r="AE74" s="152"/>
      <c r="AF74" s="152"/>
      <c r="AG74" s="152"/>
      <c r="AH74" s="152"/>
      <c r="AI74" s="152"/>
      <c r="AJ74" s="152"/>
      <c r="AK74" s="152"/>
      <c r="AL74" s="152"/>
      <c r="AM74" s="152"/>
      <c r="AN74" s="152"/>
      <c r="AO74" s="152"/>
      <c r="AP74" s="149"/>
      <c r="AS74" s="151"/>
      <c r="AT74" s="151"/>
      <c r="AU74" s="151"/>
      <c r="AV74" s="151"/>
      <c r="AW74" s="151"/>
      <c r="AX74" s="151"/>
      <c r="AY74" s="151"/>
      <c r="AZ74" s="151"/>
      <c r="BA74" s="151"/>
      <c r="BB74" s="151"/>
      <c r="BC74" s="151"/>
      <c r="BD74" s="152"/>
      <c r="BL74" s="151"/>
      <c r="BM74" s="151"/>
      <c r="BN74" s="151"/>
      <c r="BO74" s="151"/>
      <c r="BP74" s="151"/>
      <c r="BQ74" s="151"/>
      <c r="BR74" s="151"/>
      <c r="BS74" s="151"/>
      <c r="BT74" s="151"/>
      <c r="BU74" s="151"/>
      <c r="BV74" s="151"/>
      <c r="BW74" s="152"/>
      <c r="CD74" s="150"/>
      <c r="CE74" s="150"/>
      <c r="CF74" s="150"/>
      <c r="CG74" s="150"/>
      <c r="CH74" s="150"/>
      <c r="CI74" s="150"/>
      <c r="CJ74" s="150"/>
      <c r="CK74" s="150"/>
      <c r="CL74" s="150"/>
      <c r="CM74" s="150"/>
      <c r="CN74" s="150"/>
      <c r="CO74" s="150"/>
    </row>
    <row r="75" spans="1:93" s="92" customFormat="1" ht="11.25">
      <c r="A75" s="149"/>
      <c r="B75" s="150"/>
      <c r="C75" s="150"/>
      <c r="D75" s="150"/>
      <c r="E75" s="150"/>
      <c r="F75" s="150"/>
      <c r="G75" s="150"/>
      <c r="H75" s="150"/>
      <c r="I75" s="150"/>
      <c r="J75" s="150"/>
      <c r="K75" s="150"/>
      <c r="L75" s="150"/>
      <c r="M75" s="150"/>
      <c r="N75" s="150"/>
      <c r="O75" s="150"/>
      <c r="P75" s="150"/>
      <c r="Q75" s="150"/>
      <c r="R75" s="150"/>
      <c r="S75" s="150"/>
      <c r="T75" s="150"/>
      <c r="U75" s="150"/>
      <c r="V75" s="151"/>
      <c r="W75" s="152"/>
      <c r="X75" s="149"/>
      <c r="AA75" s="152"/>
      <c r="AB75" s="152"/>
      <c r="AC75" s="152"/>
      <c r="AD75" s="152"/>
      <c r="AE75" s="152"/>
      <c r="AF75" s="152"/>
      <c r="AG75" s="152"/>
      <c r="AH75" s="152"/>
      <c r="AI75" s="152"/>
      <c r="AJ75" s="152"/>
      <c r="AK75" s="152"/>
      <c r="AL75" s="152"/>
      <c r="AM75" s="152"/>
      <c r="AN75" s="152"/>
      <c r="AO75" s="152"/>
      <c r="AP75" s="149"/>
      <c r="AS75" s="151"/>
      <c r="AT75" s="151"/>
      <c r="AU75" s="151"/>
      <c r="AV75" s="151"/>
      <c r="AW75" s="151"/>
      <c r="AX75" s="151"/>
      <c r="AY75" s="151"/>
      <c r="AZ75" s="151"/>
      <c r="BA75" s="151"/>
      <c r="BB75" s="151"/>
      <c r="BC75" s="151"/>
      <c r="BD75" s="152"/>
      <c r="BL75" s="151"/>
      <c r="BM75" s="151"/>
      <c r="BN75" s="151"/>
      <c r="BO75" s="151"/>
      <c r="BP75" s="151"/>
      <c r="BQ75" s="151"/>
      <c r="BR75" s="151"/>
      <c r="BS75" s="151"/>
      <c r="BT75" s="151"/>
      <c r="BU75" s="151"/>
      <c r="BV75" s="151"/>
      <c r="BW75" s="152"/>
      <c r="CD75" s="150"/>
      <c r="CE75" s="150"/>
      <c r="CF75" s="150"/>
      <c r="CG75" s="150"/>
      <c r="CH75" s="150"/>
      <c r="CI75" s="150"/>
      <c r="CJ75" s="150"/>
      <c r="CK75" s="150"/>
      <c r="CL75" s="150"/>
      <c r="CM75" s="150"/>
      <c r="CN75" s="150"/>
      <c r="CO75" s="150"/>
    </row>
    <row r="76" spans="1:93" s="92" customFormat="1" ht="11.25">
      <c r="A76" s="149"/>
      <c r="B76" s="150"/>
      <c r="C76" s="150"/>
      <c r="D76" s="150"/>
      <c r="E76" s="150"/>
      <c r="F76" s="150"/>
      <c r="G76" s="150"/>
      <c r="H76" s="150"/>
      <c r="I76" s="150"/>
      <c r="J76" s="150"/>
      <c r="K76" s="150"/>
      <c r="L76" s="150"/>
      <c r="M76" s="150"/>
      <c r="N76" s="150"/>
      <c r="O76" s="150"/>
      <c r="P76" s="150"/>
      <c r="Q76" s="150"/>
      <c r="R76" s="150"/>
      <c r="S76" s="150"/>
      <c r="T76" s="150"/>
      <c r="U76" s="150"/>
      <c r="V76" s="151"/>
      <c r="W76" s="152"/>
      <c r="X76" s="149"/>
      <c r="AA76" s="152"/>
      <c r="AB76" s="152"/>
      <c r="AC76" s="152"/>
      <c r="AD76" s="152"/>
      <c r="AE76" s="152"/>
      <c r="AF76" s="152"/>
      <c r="AG76" s="152"/>
      <c r="AH76" s="152"/>
      <c r="AI76" s="152"/>
      <c r="AJ76" s="152"/>
      <c r="AK76" s="152"/>
      <c r="AL76" s="152"/>
      <c r="AM76" s="152"/>
      <c r="AN76" s="152"/>
      <c r="AO76" s="152"/>
      <c r="AP76" s="149"/>
      <c r="AS76" s="151"/>
      <c r="AT76" s="151"/>
      <c r="AU76" s="151"/>
      <c r="AV76" s="151"/>
      <c r="AW76" s="151"/>
      <c r="AX76" s="151"/>
      <c r="AY76" s="151"/>
      <c r="AZ76" s="151"/>
      <c r="BA76" s="151"/>
      <c r="BB76" s="151"/>
      <c r="BC76" s="151"/>
      <c r="BD76" s="152"/>
      <c r="BL76" s="151"/>
      <c r="BM76" s="151"/>
      <c r="BN76" s="151"/>
      <c r="BO76" s="151"/>
      <c r="BP76" s="151"/>
      <c r="BQ76" s="151"/>
      <c r="BR76" s="151"/>
      <c r="BS76" s="151"/>
      <c r="BT76" s="151"/>
      <c r="BU76" s="151"/>
      <c r="BV76" s="151"/>
      <c r="BW76" s="152"/>
      <c r="CD76" s="150"/>
      <c r="CE76" s="150"/>
      <c r="CF76" s="150"/>
      <c r="CG76" s="150"/>
      <c r="CH76" s="150"/>
      <c r="CI76" s="150"/>
      <c r="CJ76" s="150"/>
      <c r="CK76" s="150"/>
      <c r="CL76" s="150"/>
      <c r="CM76" s="150"/>
      <c r="CN76" s="150"/>
      <c r="CO76" s="150"/>
    </row>
    <row r="77" spans="1:93" s="92" customFormat="1" ht="11.25">
      <c r="A77" s="149"/>
      <c r="B77" s="150"/>
      <c r="C77" s="150"/>
      <c r="D77" s="150"/>
      <c r="E77" s="150"/>
      <c r="F77" s="150"/>
      <c r="G77" s="150"/>
      <c r="H77" s="150"/>
      <c r="I77" s="150"/>
      <c r="J77" s="150"/>
      <c r="K77" s="150"/>
      <c r="L77" s="150"/>
      <c r="M77" s="150"/>
      <c r="N77" s="150"/>
      <c r="O77" s="150"/>
      <c r="P77" s="150"/>
      <c r="Q77" s="150"/>
      <c r="R77" s="150"/>
      <c r="S77" s="150"/>
      <c r="T77" s="150"/>
      <c r="U77" s="150"/>
      <c r="V77" s="151"/>
      <c r="W77" s="152"/>
      <c r="X77" s="149"/>
      <c r="AA77" s="152"/>
      <c r="AB77" s="152"/>
      <c r="AC77" s="152"/>
      <c r="AD77" s="152"/>
      <c r="AE77" s="152"/>
      <c r="AF77" s="152"/>
      <c r="AG77" s="152"/>
      <c r="AH77" s="152"/>
      <c r="AI77" s="152"/>
      <c r="AJ77" s="152"/>
      <c r="AK77" s="152"/>
      <c r="AL77" s="152"/>
      <c r="AM77" s="152"/>
      <c r="AN77" s="152"/>
      <c r="AO77" s="152"/>
      <c r="AP77" s="149"/>
      <c r="AS77" s="151"/>
      <c r="AT77" s="151"/>
      <c r="AU77" s="151"/>
      <c r="AV77" s="151"/>
      <c r="AW77" s="151"/>
      <c r="AX77" s="151"/>
      <c r="AY77" s="151"/>
      <c r="AZ77" s="151"/>
      <c r="BA77" s="151"/>
      <c r="BB77" s="151"/>
      <c r="BC77" s="151"/>
      <c r="BD77" s="152"/>
      <c r="BL77" s="151"/>
      <c r="BM77" s="151"/>
      <c r="BN77" s="151"/>
      <c r="BO77" s="151"/>
      <c r="BP77" s="151"/>
      <c r="BQ77" s="151"/>
      <c r="BR77" s="151"/>
      <c r="BS77" s="151"/>
      <c r="BT77" s="151"/>
      <c r="BU77" s="151"/>
      <c r="BV77" s="151"/>
      <c r="BW77" s="152"/>
      <c r="CD77" s="150"/>
      <c r="CE77" s="150"/>
      <c r="CF77" s="150"/>
      <c r="CG77" s="150"/>
      <c r="CH77" s="150"/>
      <c r="CI77" s="150"/>
      <c r="CJ77" s="150"/>
      <c r="CK77" s="150"/>
      <c r="CL77" s="150"/>
      <c r="CM77" s="150"/>
      <c r="CN77" s="150"/>
      <c r="CO77" s="150"/>
    </row>
    <row r="78" spans="1:93" s="92" customFormat="1" ht="11.25">
      <c r="A78" s="149"/>
      <c r="B78" s="150"/>
      <c r="C78" s="150"/>
      <c r="D78" s="150"/>
      <c r="E78" s="150"/>
      <c r="F78" s="150"/>
      <c r="G78" s="150"/>
      <c r="H78" s="150"/>
      <c r="I78" s="150"/>
      <c r="J78" s="150"/>
      <c r="K78" s="150"/>
      <c r="L78" s="150"/>
      <c r="M78" s="150"/>
      <c r="N78" s="150"/>
      <c r="O78" s="150"/>
      <c r="P78" s="150"/>
      <c r="Q78" s="150"/>
      <c r="R78" s="150"/>
      <c r="S78" s="150"/>
      <c r="T78" s="150"/>
      <c r="U78" s="150"/>
      <c r="V78" s="151"/>
      <c r="W78" s="152"/>
      <c r="X78" s="149"/>
      <c r="AA78" s="152"/>
      <c r="AB78" s="152"/>
      <c r="AC78" s="152"/>
      <c r="AD78" s="152"/>
      <c r="AE78" s="152"/>
      <c r="AF78" s="152"/>
      <c r="AG78" s="152"/>
      <c r="AH78" s="152"/>
      <c r="AI78" s="152"/>
      <c r="AJ78" s="152"/>
      <c r="AK78" s="152"/>
      <c r="AL78" s="152"/>
      <c r="AM78" s="152"/>
      <c r="AN78" s="152"/>
      <c r="AO78" s="152"/>
      <c r="AP78" s="149"/>
      <c r="AS78" s="151"/>
      <c r="AT78" s="151"/>
      <c r="AU78" s="151"/>
      <c r="AV78" s="151"/>
      <c r="AW78" s="151"/>
      <c r="AX78" s="151"/>
      <c r="AY78" s="151"/>
      <c r="AZ78" s="151"/>
      <c r="BA78" s="151"/>
      <c r="BB78" s="151"/>
      <c r="BC78" s="151"/>
      <c r="BD78" s="152"/>
      <c r="BL78" s="151"/>
      <c r="BM78" s="151"/>
      <c r="BN78" s="151"/>
      <c r="BO78" s="151"/>
      <c r="BP78" s="151"/>
      <c r="BQ78" s="151"/>
      <c r="BR78" s="151"/>
      <c r="BS78" s="151"/>
      <c r="BT78" s="151"/>
      <c r="BU78" s="151"/>
      <c r="BV78" s="151"/>
      <c r="BW78" s="152"/>
      <c r="CD78" s="150"/>
      <c r="CE78" s="150"/>
      <c r="CF78" s="150"/>
      <c r="CG78" s="150"/>
      <c r="CH78" s="150"/>
      <c r="CI78" s="150"/>
      <c r="CJ78" s="150"/>
      <c r="CK78" s="150"/>
      <c r="CL78" s="150"/>
      <c r="CM78" s="150"/>
      <c r="CN78" s="150"/>
      <c r="CO78" s="150"/>
    </row>
    <row r="79" spans="1:93" s="92" customFormat="1" ht="11.25">
      <c r="A79" s="149"/>
      <c r="B79" s="150"/>
      <c r="C79" s="150"/>
      <c r="D79" s="150"/>
      <c r="E79" s="150"/>
      <c r="F79" s="150"/>
      <c r="G79" s="150"/>
      <c r="H79" s="150"/>
      <c r="I79" s="150"/>
      <c r="J79" s="150"/>
      <c r="K79" s="150"/>
      <c r="L79" s="150"/>
      <c r="M79" s="150"/>
      <c r="N79" s="150"/>
      <c r="O79" s="150"/>
      <c r="P79" s="150"/>
      <c r="Q79" s="150"/>
      <c r="R79" s="150"/>
      <c r="S79" s="150"/>
      <c r="T79" s="150"/>
      <c r="U79" s="150"/>
      <c r="V79" s="151"/>
      <c r="W79" s="152"/>
      <c r="X79" s="149"/>
      <c r="AA79" s="152"/>
      <c r="AB79" s="152"/>
      <c r="AC79" s="152"/>
      <c r="AD79" s="152"/>
      <c r="AE79" s="152"/>
      <c r="AF79" s="152"/>
      <c r="AG79" s="152"/>
      <c r="AH79" s="152"/>
      <c r="AI79" s="152"/>
      <c r="AJ79" s="152"/>
      <c r="AK79" s="152"/>
      <c r="AL79" s="152"/>
      <c r="AM79" s="152"/>
      <c r="AN79" s="152"/>
      <c r="AO79" s="152"/>
      <c r="AP79" s="149"/>
      <c r="AS79" s="151"/>
      <c r="AT79" s="151"/>
      <c r="AU79" s="151"/>
      <c r="AV79" s="151"/>
      <c r="AW79" s="151"/>
      <c r="AX79" s="151"/>
      <c r="AY79" s="151"/>
      <c r="AZ79" s="151"/>
      <c r="BA79" s="151"/>
      <c r="BB79" s="151"/>
      <c r="BC79" s="151"/>
      <c r="BD79" s="152"/>
      <c r="BL79" s="151"/>
      <c r="BM79" s="151"/>
      <c r="BN79" s="151"/>
      <c r="BO79" s="151"/>
      <c r="BP79" s="151"/>
      <c r="BQ79" s="151"/>
      <c r="BR79" s="151"/>
      <c r="BS79" s="151"/>
      <c r="BT79" s="151"/>
      <c r="BU79" s="151"/>
      <c r="BV79" s="151"/>
      <c r="BW79" s="152"/>
      <c r="CD79" s="150"/>
      <c r="CE79" s="150"/>
      <c r="CF79" s="150"/>
      <c r="CG79" s="150"/>
      <c r="CH79" s="150"/>
      <c r="CI79" s="150"/>
      <c r="CJ79" s="150"/>
      <c r="CK79" s="150"/>
      <c r="CL79" s="150"/>
      <c r="CM79" s="150"/>
      <c r="CN79" s="150"/>
      <c r="CO79" s="150"/>
    </row>
    <row r="80" spans="1:93" s="92" customFormat="1" ht="11.25">
      <c r="A80" s="149"/>
      <c r="B80" s="150"/>
      <c r="C80" s="150"/>
      <c r="D80" s="150"/>
      <c r="E80" s="150"/>
      <c r="F80" s="150"/>
      <c r="G80" s="150"/>
      <c r="H80" s="150"/>
      <c r="I80" s="150"/>
      <c r="J80" s="150"/>
      <c r="K80" s="150"/>
      <c r="L80" s="150"/>
      <c r="M80" s="150"/>
      <c r="N80" s="150"/>
      <c r="O80" s="150"/>
      <c r="P80" s="150"/>
      <c r="Q80" s="150"/>
      <c r="R80" s="150"/>
      <c r="S80" s="150"/>
      <c r="T80" s="150"/>
      <c r="U80" s="150"/>
      <c r="V80" s="151"/>
      <c r="W80" s="152"/>
      <c r="X80" s="149"/>
      <c r="AA80" s="152"/>
      <c r="AB80" s="152"/>
      <c r="AC80" s="152"/>
      <c r="AD80" s="152"/>
      <c r="AE80" s="152"/>
      <c r="AF80" s="152"/>
      <c r="AG80" s="152"/>
      <c r="AH80" s="152"/>
      <c r="AI80" s="152"/>
      <c r="AJ80" s="152"/>
      <c r="AK80" s="152"/>
      <c r="AL80" s="152"/>
      <c r="AM80" s="152"/>
      <c r="AN80" s="152"/>
      <c r="AO80" s="152"/>
      <c r="AP80" s="149"/>
      <c r="AS80" s="151"/>
      <c r="AT80" s="151"/>
      <c r="AU80" s="151"/>
      <c r="AV80" s="151"/>
      <c r="AW80" s="151"/>
      <c r="AX80" s="151"/>
      <c r="AY80" s="151"/>
      <c r="AZ80" s="151"/>
      <c r="BA80" s="151"/>
      <c r="BB80" s="151"/>
      <c r="BC80" s="151"/>
      <c r="BD80" s="152"/>
      <c r="BL80" s="151"/>
      <c r="BM80" s="151"/>
      <c r="BN80" s="151"/>
      <c r="BO80" s="151"/>
      <c r="BP80" s="151"/>
      <c r="BQ80" s="151"/>
      <c r="BR80" s="151"/>
      <c r="BS80" s="151"/>
      <c r="BT80" s="151"/>
      <c r="BU80" s="151"/>
      <c r="BV80" s="151"/>
      <c r="BW80" s="152"/>
      <c r="CD80" s="150"/>
      <c r="CE80" s="150"/>
      <c r="CF80" s="150"/>
      <c r="CG80" s="150"/>
      <c r="CH80" s="150"/>
      <c r="CI80" s="150"/>
      <c r="CJ80" s="150"/>
      <c r="CK80" s="150"/>
      <c r="CL80" s="150"/>
      <c r="CM80" s="150"/>
      <c r="CN80" s="150"/>
      <c r="CO80" s="150"/>
    </row>
    <row r="81" spans="1:93" s="92" customFormat="1" ht="11.25">
      <c r="A81" s="149"/>
      <c r="B81" s="150"/>
      <c r="C81" s="150"/>
      <c r="D81" s="150"/>
      <c r="E81" s="150"/>
      <c r="F81" s="150"/>
      <c r="G81" s="150"/>
      <c r="H81" s="150"/>
      <c r="I81" s="150"/>
      <c r="J81" s="150"/>
      <c r="K81" s="150"/>
      <c r="L81" s="150"/>
      <c r="M81" s="150"/>
      <c r="N81" s="150"/>
      <c r="O81" s="150"/>
      <c r="P81" s="150"/>
      <c r="Q81" s="150"/>
      <c r="R81" s="150"/>
      <c r="S81" s="150"/>
      <c r="T81" s="150"/>
      <c r="U81" s="150"/>
      <c r="V81" s="151"/>
      <c r="W81" s="152"/>
      <c r="X81" s="149"/>
      <c r="AA81" s="152"/>
      <c r="AB81" s="152"/>
      <c r="AC81" s="152"/>
      <c r="AD81" s="152"/>
      <c r="AE81" s="152"/>
      <c r="AF81" s="152"/>
      <c r="AG81" s="152"/>
      <c r="AH81" s="152"/>
      <c r="AI81" s="152"/>
      <c r="AJ81" s="152"/>
      <c r="AK81" s="152"/>
      <c r="AL81" s="152"/>
      <c r="AM81" s="152"/>
      <c r="AN81" s="152"/>
      <c r="AO81" s="152"/>
      <c r="AP81" s="149"/>
      <c r="AS81" s="151"/>
      <c r="AT81" s="151"/>
      <c r="AU81" s="151"/>
      <c r="AV81" s="151"/>
      <c r="AW81" s="151"/>
      <c r="AX81" s="151"/>
      <c r="AY81" s="151"/>
      <c r="AZ81" s="151"/>
      <c r="BA81" s="151"/>
      <c r="BB81" s="151"/>
      <c r="BC81" s="151"/>
      <c r="BD81" s="152"/>
      <c r="BL81" s="151"/>
      <c r="BM81" s="151"/>
      <c r="BN81" s="151"/>
      <c r="BO81" s="151"/>
      <c r="BP81" s="151"/>
      <c r="BQ81" s="151"/>
      <c r="BR81" s="151"/>
      <c r="BS81" s="151"/>
      <c r="BT81" s="151"/>
      <c r="BU81" s="151"/>
      <c r="BV81" s="151"/>
      <c r="BW81" s="152"/>
      <c r="CD81" s="150"/>
      <c r="CE81" s="150"/>
      <c r="CF81" s="150"/>
      <c r="CG81" s="150"/>
      <c r="CH81" s="150"/>
      <c r="CI81" s="150"/>
      <c r="CJ81" s="150"/>
      <c r="CK81" s="150"/>
      <c r="CL81" s="150"/>
      <c r="CM81" s="150"/>
      <c r="CN81" s="150"/>
      <c r="CO81" s="150"/>
    </row>
    <row r="82" spans="1:93" s="92" customFormat="1" ht="11.25">
      <c r="A82" s="149"/>
      <c r="B82" s="150"/>
      <c r="C82" s="150"/>
      <c r="D82" s="150"/>
      <c r="E82" s="150"/>
      <c r="F82" s="150"/>
      <c r="G82" s="150"/>
      <c r="H82" s="150"/>
      <c r="I82" s="150"/>
      <c r="J82" s="150"/>
      <c r="K82" s="150"/>
      <c r="L82" s="150"/>
      <c r="M82" s="150"/>
      <c r="N82" s="150"/>
      <c r="O82" s="150"/>
      <c r="P82" s="150"/>
      <c r="Q82" s="150"/>
      <c r="R82" s="150"/>
      <c r="S82" s="150"/>
      <c r="T82" s="150"/>
      <c r="U82" s="150"/>
      <c r="V82" s="151"/>
      <c r="W82" s="152"/>
      <c r="X82" s="149"/>
      <c r="AA82" s="152"/>
      <c r="AB82" s="152"/>
      <c r="AC82" s="152"/>
      <c r="AD82" s="152"/>
      <c r="AE82" s="152"/>
      <c r="AF82" s="152"/>
      <c r="AG82" s="152"/>
      <c r="AH82" s="152"/>
      <c r="AI82" s="152"/>
      <c r="AJ82" s="152"/>
      <c r="AK82" s="152"/>
      <c r="AL82" s="152"/>
      <c r="AM82" s="152"/>
      <c r="AN82" s="152"/>
      <c r="AO82" s="152"/>
      <c r="AP82" s="149"/>
      <c r="AS82" s="151"/>
      <c r="AT82" s="151"/>
      <c r="AU82" s="151"/>
      <c r="AV82" s="151"/>
      <c r="AW82" s="151"/>
      <c r="AX82" s="151"/>
      <c r="AY82" s="151"/>
      <c r="AZ82" s="151"/>
      <c r="BA82" s="151"/>
      <c r="BB82" s="151"/>
      <c r="BC82" s="151"/>
      <c r="BD82" s="152"/>
      <c r="BL82" s="151"/>
      <c r="BM82" s="151"/>
      <c r="BN82" s="151"/>
      <c r="BO82" s="151"/>
      <c r="BP82" s="151"/>
      <c r="BQ82" s="151"/>
      <c r="BR82" s="151"/>
      <c r="BS82" s="151"/>
      <c r="BT82" s="151"/>
      <c r="BU82" s="151"/>
      <c r="BV82" s="151"/>
      <c r="BW82" s="152"/>
      <c r="CD82" s="150"/>
      <c r="CE82" s="150"/>
      <c r="CF82" s="150"/>
      <c r="CG82" s="150"/>
      <c r="CH82" s="150"/>
      <c r="CI82" s="150"/>
      <c r="CJ82" s="150"/>
      <c r="CK82" s="150"/>
      <c r="CL82" s="150"/>
      <c r="CM82" s="150"/>
      <c r="CN82" s="150"/>
      <c r="CO82" s="150"/>
    </row>
    <row r="83" spans="1:93" s="92" customFormat="1" ht="11.25">
      <c r="A83" s="149"/>
      <c r="B83" s="150"/>
      <c r="C83" s="150"/>
      <c r="D83" s="150"/>
      <c r="E83" s="150"/>
      <c r="F83" s="150"/>
      <c r="G83" s="150"/>
      <c r="H83" s="150"/>
      <c r="I83" s="150"/>
      <c r="J83" s="150"/>
      <c r="K83" s="150"/>
      <c r="L83" s="150"/>
      <c r="M83" s="150"/>
      <c r="N83" s="150"/>
      <c r="O83" s="150"/>
      <c r="P83" s="150"/>
      <c r="Q83" s="150"/>
      <c r="R83" s="150"/>
      <c r="S83" s="150"/>
      <c r="T83" s="150"/>
      <c r="U83" s="150"/>
      <c r="V83" s="151"/>
      <c r="W83" s="152"/>
      <c r="X83" s="149"/>
      <c r="AA83" s="152"/>
      <c r="AB83" s="152"/>
      <c r="AC83" s="152"/>
      <c r="AD83" s="152"/>
      <c r="AE83" s="152"/>
      <c r="AF83" s="152"/>
      <c r="AG83" s="152"/>
      <c r="AH83" s="152"/>
      <c r="AI83" s="152"/>
      <c r="AJ83" s="152"/>
      <c r="AK83" s="152"/>
      <c r="AL83" s="152"/>
      <c r="AM83" s="152"/>
      <c r="AN83" s="152"/>
      <c r="AO83" s="152"/>
      <c r="AP83" s="149"/>
      <c r="AS83" s="151"/>
      <c r="AT83" s="151"/>
      <c r="AU83" s="151"/>
      <c r="AV83" s="151"/>
      <c r="AW83" s="151"/>
      <c r="AX83" s="151"/>
      <c r="AY83" s="151"/>
      <c r="AZ83" s="151"/>
      <c r="BA83" s="151"/>
      <c r="BB83" s="151"/>
      <c r="BC83" s="151"/>
      <c r="BD83" s="152"/>
      <c r="BL83" s="151"/>
      <c r="BM83" s="151"/>
      <c r="BN83" s="151"/>
      <c r="BO83" s="151"/>
      <c r="BP83" s="151"/>
      <c r="BQ83" s="151"/>
      <c r="BR83" s="151"/>
      <c r="BS83" s="151"/>
      <c r="BT83" s="151"/>
      <c r="BU83" s="151"/>
      <c r="BV83" s="151"/>
      <c r="BW83" s="152"/>
      <c r="CD83" s="150"/>
      <c r="CE83" s="150"/>
      <c r="CF83" s="150"/>
      <c r="CG83" s="150"/>
      <c r="CH83" s="150"/>
      <c r="CI83" s="150"/>
      <c r="CJ83" s="150"/>
      <c r="CK83" s="150"/>
      <c r="CL83" s="150"/>
      <c r="CM83" s="150"/>
      <c r="CN83" s="150"/>
      <c r="CO83" s="150"/>
    </row>
    <row r="84" spans="1:93" s="92" customFormat="1" ht="11.25">
      <c r="A84" s="149"/>
      <c r="B84" s="150"/>
      <c r="C84" s="150"/>
      <c r="D84" s="150"/>
      <c r="E84" s="150"/>
      <c r="F84" s="150"/>
      <c r="G84" s="150"/>
      <c r="H84" s="150"/>
      <c r="I84" s="150"/>
      <c r="J84" s="150"/>
      <c r="K84" s="150"/>
      <c r="L84" s="150"/>
      <c r="M84" s="150"/>
      <c r="N84" s="150"/>
      <c r="O84" s="150"/>
      <c r="P84" s="150"/>
      <c r="Q84" s="150"/>
      <c r="R84" s="150"/>
      <c r="S84" s="150"/>
      <c r="T84" s="150"/>
      <c r="U84" s="150"/>
      <c r="V84" s="151"/>
      <c r="W84" s="152"/>
      <c r="X84" s="149"/>
      <c r="AA84" s="152"/>
      <c r="AB84" s="152"/>
      <c r="AC84" s="152"/>
      <c r="AD84" s="152"/>
      <c r="AE84" s="152"/>
      <c r="AF84" s="152"/>
      <c r="AG84" s="152"/>
      <c r="AH84" s="152"/>
      <c r="AI84" s="152"/>
      <c r="AJ84" s="152"/>
      <c r="AK84" s="152"/>
      <c r="AL84" s="152"/>
      <c r="AM84" s="152"/>
      <c r="AN84" s="152"/>
      <c r="AO84" s="152"/>
      <c r="AP84" s="149"/>
      <c r="AS84" s="151"/>
      <c r="AT84" s="151"/>
      <c r="AU84" s="151"/>
      <c r="AV84" s="151"/>
      <c r="AW84" s="151"/>
      <c r="AX84" s="151"/>
      <c r="AY84" s="151"/>
      <c r="AZ84" s="151"/>
      <c r="BA84" s="151"/>
      <c r="BB84" s="151"/>
      <c r="BC84" s="151"/>
      <c r="BD84" s="152"/>
      <c r="BL84" s="151"/>
      <c r="BM84" s="151"/>
      <c r="BN84" s="151"/>
      <c r="BO84" s="151"/>
      <c r="BP84" s="151"/>
      <c r="BQ84" s="151"/>
      <c r="BR84" s="151"/>
      <c r="BS84" s="151"/>
      <c r="BT84" s="151"/>
      <c r="BU84" s="151"/>
      <c r="BV84" s="151"/>
      <c r="BW84" s="152"/>
      <c r="CD84" s="150"/>
      <c r="CE84" s="150"/>
      <c r="CF84" s="150"/>
      <c r="CG84" s="150"/>
      <c r="CH84" s="150"/>
      <c r="CI84" s="150"/>
      <c r="CJ84" s="150"/>
      <c r="CK84" s="150"/>
      <c r="CL84" s="150"/>
      <c r="CM84" s="150"/>
      <c r="CN84" s="150"/>
      <c r="CO84" s="150"/>
    </row>
    <row r="85" spans="1:93" s="92" customFormat="1" ht="11.25">
      <c r="A85" s="149"/>
      <c r="B85" s="150"/>
      <c r="C85" s="150"/>
      <c r="D85" s="150"/>
      <c r="E85" s="150"/>
      <c r="F85" s="150"/>
      <c r="G85" s="150"/>
      <c r="H85" s="150"/>
      <c r="I85" s="150"/>
      <c r="J85" s="150"/>
      <c r="K85" s="150"/>
      <c r="L85" s="150"/>
      <c r="M85" s="150"/>
      <c r="N85" s="150"/>
      <c r="O85" s="150"/>
      <c r="P85" s="150"/>
      <c r="Q85" s="150"/>
      <c r="R85" s="150"/>
      <c r="S85" s="150"/>
      <c r="T85" s="150"/>
      <c r="U85" s="150"/>
      <c r="V85" s="151"/>
      <c r="W85" s="152"/>
      <c r="X85" s="149"/>
      <c r="AA85" s="152"/>
      <c r="AB85" s="152"/>
      <c r="AC85" s="152"/>
      <c r="AD85" s="152"/>
      <c r="AE85" s="152"/>
      <c r="AF85" s="152"/>
      <c r="AG85" s="152"/>
      <c r="AH85" s="152"/>
      <c r="AI85" s="152"/>
      <c r="AJ85" s="152"/>
      <c r="AK85" s="152"/>
      <c r="AL85" s="152"/>
      <c r="AM85" s="152"/>
      <c r="AN85" s="152"/>
      <c r="AO85" s="152"/>
      <c r="AP85" s="149"/>
      <c r="AS85" s="151"/>
      <c r="AT85" s="151"/>
      <c r="AU85" s="151"/>
      <c r="AV85" s="151"/>
      <c r="AW85" s="151"/>
      <c r="AX85" s="151"/>
      <c r="AY85" s="151"/>
      <c r="AZ85" s="151"/>
      <c r="BA85" s="151"/>
      <c r="BB85" s="151"/>
      <c r="BC85" s="151"/>
      <c r="BD85" s="152"/>
      <c r="BL85" s="151"/>
      <c r="BM85" s="151"/>
      <c r="BN85" s="151"/>
      <c r="BO85" s="151"/>
      <c r="BP85" s="151"/>
      <c r="BQ85" s="151"/>
      <c r="BR85" s="151"/>
      <c r="BS85" s="151"/>
      <c r="BT85" s="151"/>
      <c r="BU85" s="151"/>
      <c r="BV85" s="151"/>
      <c r="BW85" s="152"/>
      <c r="CD85" s="150"/>
      <c r="CE85" s="150"/>
      <c r="CF85" s="150"/>
      <c r="CG85" s="150"/>
      <c r="CH85" s="150"/>
      <c r="CI85" s="150"/>
      <c r="CJ85" s="150"/>
      <c r="CK85" s="150"/>
      <c r="CL85" s="150"/>
      <c r="CM85" s="150"/>
      <c r="CN85" s="150"/>
      <c r="CO85" s="150"/>
    </row>
  </sheetData>
  <sheetProtection/>
  <autoFilter ref="A6:CW30"/>
  <mergeCells count="83">
    <mergeCell ref="BB4:BB5"/>
    <mergeCell ref="BC3:BC5"/>
    <mergeCell ref="BD3:BD5"/>
    <mergeCell ref="BI3:BK5"/>
    <mergeCell ref="BR4:BR5"/>
    <mergeCell ref="BN4:BN5"/>
    <mergeCell ref="BO4:BO5"/>
    <mergeCell ref="BQ4:BQ5"/>
    <mergeCell ref="BM4:BM5"/>
    <mergeCell ref="AS3:AS5"/>
    <mergeCell ref="AT4:AT5"/>
    <mergeCell ref="AU4:AU5"/>
    <mergeCell ref="BW3:BW5"/>
    <mergeCell ref="BT4:BT5"/>
    <mergeCell ref="BU4:BU5"/>
    <mergeCell ref="BM3:BO3"/>
    <mergeCell ref="BP3:BP5"/>
    <mergeCell ref="BQ3:BU3"/>
    <mergeCell ref="BL3:BL5"/>
    <mergeCell ref="BV3:BV5"/>
    <mergeCell ref="AV4:AV5"/>
    <mergeCell ref="AT3:AV3"/>
    <mergeCell ref="AW3:AW5"/>
    <mergeCell ref="AX4:AX5"/>
    <mergeCell ref="AX3:BB3"/>
    <mergeCell ref="AY4:AY5"/>
    <mergeCell ref="AZ4:AZ5"/>
    <mergeCell ref="BA4:BA5"/>
    <mergeCell ref="BS4:BS5"/>
    <mergeCell ref="A3:A5"/>
    <mergeCell ref="C3:E3"/>
    <mergeCell ref="C4:C5"/>
    <mergeCell ref="D4:D5"/>
    <mergeCell ref="E4:E5"/>
    <mergeCell ref="F3:H3"/>
    <mergeCell ref="F4:F5"/>
    <mergeCell ref="G4:G5"/>
    <mergeCell ref="V3:V5"/>
    <mergeCell ref="N3:N5"/>
    <mergeCell ref="O3:O5"/>
    <mergeCell ref="P3:U3"/>
    <mergeCell ref="P4:R4"/>
    <mergeCell ref="S4:U4"/>
    <mergeCell ref="W3:W5"/>
    <mergeCell ref="M4:M5"/>
    <mergeCell ref="AP3:AR5"/>
    <mergeCell ref="B3:B5"/>
    <mergeCell ref="H4:H5"/>
    <mergeCell ref="I4:I5"/>
    <mergeCell ref="J4:J5"/>
    <mergeCell ref="K4:K5"/>
    <mergeCell ref="L4:L5"/>
    <mergeCell ref="I3:M3"/>
    <mergeCell ref="X3:Z5"/>
    <mergeCell ref="AA3:AA5"/>
    <mergeCell ref="AB3:AD3"/>
    <mergeCell ref="AE3:AE5"/>
    <mergeCell ref="AB4:AB5"/>
    <mergeCell ref="AC4:AC5"/>
    <mergeCell ref="CA3:CC5"/>
    <mergeCell ref="CD3:CD5"/>
    <mergeCell ref="CE3:CG3"/>
    <mergeCell ref="CH3:CH5"/>
    <mergeCell ref="CE4:CE5"/>
    <mergeCell ref="CF4:CF5"/>
    <mergeCell ref="CG4:CG5"/>
    <mergeCell ref="CI4:CI5"/>
    <mergeCell ref="CM4:CM5"/>
    <mergeCell ref="CI3:CM3"/>
    <mergeCell ref="CN3:CN5"/>
    <mergeCell ref="CO3:CO5"/>
    <mergeCell ref="CJ4:CJ5"/>
    <mergeCell ref="CK4:CK5"/>
    <mergeCell ref="CL4:CL5"/>
    <mergeCell ref="AL3:AL5"/>
    <mergeCell ref="AG4:AG5"/>
    <mergeCell ref="AH4:AH5"/>
    <mergeCell ref="AI4:AI5"/>
    <mergeCell ref="AD4:AD5"/>
    <mergeCell ref="AF4:AF5"/>
    <mergeCell ref="AJ4:AJ5"/>
    <mergeCell ref="AF3:AJ3"/>
    <mergeCell ref="AK3:AK5"/>
  </mergeCells>
  <conditionalFormatting sqref="A1:IV65536">
    <cfRule type="cellIs" priority="1" dxfId="0" operator="equal" stopIfTrue="1">
      <formula>"X"</formula>
    </cfRule>
    <cfRule type="cellIs" priority="2" dxfId="100" operator="equal" stopIfTrue="1">
      <formula>0</formula>
    </cfRule>
  </conditionalFormatting>
  <printOptions horizontalCentered="1"/>
  <pageMargins left="0.5905511811023623" right="0.5905511811023623" top="0.984251968503937" bottom="0.984251968503937" header="0"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L105"/>
  <sheetViews>
    <sheetView zoomScale="80" zoomScaleNormal="80" zoomScaleSheetLayoutView="80" zoomScalePageLayoutView="0" workbookViewId="0" topLeftCell="A1">
      <selection activeCell="J16" sqref="J16"/>
    </sheetView>
  </sheetViews>
  <sheetFormatPr defaultColWidth="9.00390625" defaultRowHeight="13.5"/>
  <cols>
    <col min="1" max="1" width="3.125" style="15" customWidth="1"/>
    <col min="2" max="2" width="6.625" style="2" customWidth="1"/>
    <col min="3" max="3" width="9.875" style="2" customWidth="1"/>
    <col min="4" max="4" width="8.375" style="28" customWidth="1"/>
    <col min="5" max="6" width="9.125" style="2" customWidth="1"/>
    <col min="7" max="7" width="9.75390625" style="2" customWidth="1"/>
    <col min="8" max="8" width="9.75390625" style="2" hidden="1" customWidth="1"/>
    <col min="9" max="10" width="9.125" style="2" customWidth="1"/>
    <col min="11" max="11" width="8.625" style="212" customWidth="1"/>
    <col min="12" max="16384" width="9.00390625" style="212" customWidth="1"/>
  </cols>
  <sheetData>
    <row r="1" spans="1:10" s="210" customFormat="1" ht="22.5" customHeight="1">
      <c r="A1" s="194"/>
      <c r="B1" s="195"/>
      <c r="C1" s="196"/>
      <c r="D1" s="201"/>
      <c r="E1" s="196"/>
      <c r="F1" s="196"/>
      <c r="G1" s="196"/>
      <c r="H1" s="196"/>
      <c r="I1" s="196"/>
      <c r="J1" s="196"/>
    </row>
    <row r="2" spans="1:2" ht="22.5" customHeight="1">
      <c r="A2" s="184" t="s">
        <v>236</v>
      </c>
      <c r="B2" s="1"/>
    </row>
    <row r="3" spans="1:12" s="213" customFormat="1" ht="23.25" customHeight="1">
      <c r="A3" s="674" t="s">
        <v>11</v>
      </c>
      <c r="B3" s="674"/>
      <c r="C3" s="705" t="s">
        <v>360</v>
      </c>
      <c r="D3" s="706"/>
      <c r="E3" s="706"/>
      <c r="F3" s="707"/>
      <c r="G3" s="708" t="s">
        <v>270</v>
      </c>
      <c r="H3" s="709"/>
      <c r="I3" s="709"/>
      <c r="J3" s="710"/>
      <c r="K3" s="713" t="s">
        <v>123</v>
      </c>
      <c r="L3" s="714"/>
    </row>
    <row r="4" spans="1:12" s="213" customFormat="1" ht="23.25" customHeight="1">
      <c r="A4" s="676"/>
      <c r="B4" s="676"/>
      <c r="C4" s="711" t="s">
        <v>180</v>
      </c>
      <c r="D4" s="721" t="s">
        <v>10</v>
      </c>
      <c r="E4" s="719" t="s">
        <v>179</v>
      </c>
      <c r="F4" s="711" t="s">
        <v>181</v>
      </c>
      <c r="G4" s="711" t="s">
        <v>180</v>
      </c>
      <c r="H4" s="559"/>
      <c r="I4" s="719" t="s">
        <v>179</v>
      </c>
      <c r="J4" s="711" t="s">
        <v>181</v>
      </c>
      <c r="K4" s="715" t="s">
        <v>180</v>
      </c>
      <c r="L4" s="717" t="s">
        <v>181</v>
      </c>
    </row>
    <row r="5" spans="1:12" s="213" customFormat="1" ht="25.5" customHeight="1">
      <c r="A5" s="678"/>
      <c r="B5" s="678"/>
      <c r="C5" s="712"/>
      <c r="D5" s="722"/>
      <c r="E5" s="720"/>
      <c r="F5" s="712"/>
      <c r="G5" s="712"/>
      <c r="H5" s="560"/>
      <c r="I5" s="720"/>
      <c r="J5" s="712"/>
      <c r="K5" s="716"/>
      <c r="L5" s="718"/>
    </row>
    <row r="6" spans="1:12" s="214" customFormat="1" ht="24.75" customHeight="1">
      <c r="A6" s="74"/>
      <c r="B6" s="74"/>
      <c r="C6" s="77" t="s">
        <v>16</v>
      </c>
      <c r="D6" s="77" t="s">
        <v>261</v>
      </c>
      <c r="E6" s="77" t="s">
        <v>15</v>
      </c>
      <c r="F6" s="73" t="s">
        <v>16</v>
      </c>
      <c r="G6" s="77" t="s">
        <v>16</v>
      </c>
      <c r="H6" s="77"/>
      <c r="I6" s="77" t="s">
        <v>15</v>
      </c>
      <c r="J6" s="77" t="s">
        <v>16</v>
      </c>
      <c r="K6" s="77" t="s">
        <v>261</v>
      </c>
      <c r="L6" s="73" t="s">
        <v>261</v>
      </c>
    </row>
    <row r="7" spans="1:12" s="213" customFormat="1" ht="24.75" customHeight="1">
      <c r="A7" s="59"/>
      <c r="B7" s="248" t="s">
        <v>17</v>
      </c>
      <c r="C7" s="573">
        <v>32875679</v>
      </c>
      <c r="D7" s="641">
        <v>100</v>
      </c>
      <c r="E7" s="573">
        <v>13954</v>
      </c>
      <c r="F7" s="611">
        <v>2356</v>
      </c>
      <c r="G7" s="612">
        <v>34406760</v>
      </c>
      <c r="H7" s="606"/>
      <c r="I7" s="612">
        <v>13690</v>
      </c>
      <c r="J7" s="612">
        <v>2513</v>
      </c>
      <c r="K7" s="606">
        <v>-4.4</v>
      </c>
      <c r="L7" s="605">
        <v>-6.3</v>
      </c>
    </row>
    <row r="8" spans="1:12" s="213" customFormat="1" ht="24.75" customHeight="1">
      <c r="A8" s="59">
        <v>9</v>
      </c>
      <c r="B8" s="248" t="s">
        <v>106</v>
      </c>
      <c r="C8" s="258">
        <v>6877421</v>
      </c>
      <c r="D8" s="260">
        <v>20.9</v>
      </c>
      <c r="E8" s="258">
        <v>5160</v>
      </c>
      <c r="F8" s="284">
        <v>1333</v>
      </c>
      <c r="G8" s="258">
        <v>6983134</v>
      </c>
      <c r="H8" s="260"/>
      <c r="I8" s="224">
        <v>5068</v>
      </c>
      <c r="J8" s="224">
        <v>1378</v>
      </c>
      <c r="K8" s="260">
        <v>-1.5</v>
      </c>
      <c r="L8" s="261">
        <v>-3.3</v>
      </c>
    </row>
    <row r="9" spans="1:12" s="213" customFormat="1" ht="24.75" customHeight="1">
      <c r="A9" s="59">
        <v>10</v>
      </c>
      <c r="B9" s="248" t="s">
        <v>256</v>
      </c>
      <c r="C9" s="258">
        <v>5722085</v>
      </c>
      <c r="D9" s="260">
        <v>17.4</v>
      </c>
      <c r="E9" s="258">
        <v>396</v>
      </c>
      <c r="F9" s="284">
        <v>14450</v>
      </c>
      <c r="G9" s="258">
        <v>6547624</v>
      </c>
      <c r="H9" s="260"/>
      <c r="I9" s="224">
        <v>355</v>
      </c>
      <c r="J9" s="224">
        <v>18444</v>
      </c>
      <c r="K9" s="260">
        <v>-12.6</v>
      </c>
      <c r="L9" s="261">
        <v>-21.7</v>
      </c>
    </row>
    <row r="10" spans="1:12" s="213" customFormat="1" ht="24.75" customHeight="1">
      <c r="A10" s="59">
        <v>11</v>
      </c>
      <c r="B10" s="248" t="s">
        <v>340</v>
      </c>
      <c r="C10" s="258">
        <v>27128</v>
      </c>
      <c r="D10" s="260">
        <v>0.1</v>
      </c>
      <c r="E10" s="258">
        <v>242</v>
      </c>
      <c r="F10" s="284">
        <v>112</v>
      </c>
      <c r="G10" s="258">
        <v>27325</v>
      </c>
      <c r="H10" s="260"/>
      <c r="I10" s="224">
        <v>236</v>
      </c>
      <c r="J10" s="224">
        <v>116</v>
      </c>
      <c r="K10" s="260">
        <v>-0.7</v>
      </c>
      <c r="L10" s="261">
        <v>-3.2</v>
      </c>
    </row>
    <row r="11" spans="1:12" s="213" customFormat="1" ht="24.75" customHeight="1">
      <c r="A11" s="59">
        <v>12</v>
      </c>
      <c r="B11" s="248" t="s">
        <v>341</v>
      </c>
      <c r="C11" s="258">
        <v>360808</v>
      </c>
      <c r="D11" s="260">
        <v>1.1</v>
      </c>
      <c r="E11" s="258">
        <v>108</v>
      </c>
      <c r="F11" s="284">
        <v>3340</v>
      </c>
      <c r="G11" s="258">
        <v>410951</v>
      </c>
      <c r="H11" s="260"/>
      <c r="I11" s="224">
        <v>111</v>
      </c>
      <c r="J11" s="224">
        <v>3702</v>
      </c>
      <c r="K11" s="260">
        <v>-12.2</v>
      </c>
      <c r="L11" s="261">
        <v>-9.8</v>
      </c>
    </row>
    <row r="12" spans="1:12" s="213" customFormat="1" ht="24.75" customHeight="1">
      <c r="A12" s="68">
        <v>13</v>
      </c>
      <c r="B12" s="250" t="s">
        <v>342</v>
      </c>
      <c r="C12" s="258">
        <v>28322</v>
      </c>
      <c r="D12" s="260">
        <v>0.1</v>
      </c>
      <c r="E12" s="258">
        <v>86</v>
      </c>
      <c r="F12" s="284">
        <v>329</v>
      </c>
      <c r="G12" s="258">
        <v>35805</v>
      </c>
      <c r="H12" s="260"/>
      <c r="I12" s="224">
        <v>91</v>
      </c>
      <c r="J12" s="224">
        <v>393</v>
      </c>
      <c r="K12" s="260">
        <v>-20.9</v>
      </c>
      <c r="L12" s="261">
        <v>-16.3</v>
      </c>
    </row>
    <row r="13" spans="1:12" s="213" customFormat="1" ht="24.75" customHeight="1">
      <c r="A13" s="68">
        <v>14</v>
      </c>
      <c r="B13" s="250" t="s">
        <v>257</v>
      </c>
      <c r="C13" s="258">
        <v>6104451</v>
      </c>
      <c r="D13" s="260">
        <v>18.6</v>
      </c>
      <c r="E13" s="258">
        <v>1159</v>
      </c>
      <c r="F13" s="284">
        <v>5267</v>
      </c>
      <c r="G13" s="258">
        <v>6355912</v>
      </c>
      <c r="H13" s="260"/>
      <c r="I13" s="224">
        <v>1398</v>
      </c>
      <c r="J13" s="224">
        <v>4546</v>
      </c>
      <c r="K13" s="260">
        <v>-4</v>
      </c>
      <c r="L13" s="261">
        <v>15.8</v>
      </c>
    </row>
    <row r="14" spans="1:12" s="213" customFormat="1" ht="24.75" customHeight="1">
      <c r="A14" s="68">
        <v>15</v>
      </c>
      <c r="B14" s="250" t="s">
        <v>37</v>
      </c>
      <c r="C14" s="258">
        <v>132758</v>
      </c>
      <c r="D14" s="260">
        <v>0.4</v>
      </c>
      <c r="E14" s="258">
        <v>312</v>
      </c>
      <c r="F14" s="284">
        <v>426</v>
      </c>
      <c r="G14" s="258">
        <v>142265</v>
      </c>
      <c r="H14" s="260"/>
      <c r="I14" s="224">
        <v>327</v>
      </c>
      <c r="J14" s="224">
        <v>435</v>
      </c>
      <c r="K14" s="260">
        <v>-6.7</v>
      </c>
      <c r="L14" s="261">
        <v>-2.2</v>
      </c>
    </row>
    <row r="15" spans="1:12" s="213" customFormat="1" ht="24.75" customHeight="1">
      <c r="A15" s="68">
        <v>16</v>
      </c>
      <c r="B15" s="250" t="s">
        <v>343</v>
      </c>
      <c r="C15" s="258">
        <v>709921</v>
      </c>
      <c r="D15" s="260">
        <v>2.2</v>
      </c>
      <c r="E15" s="258">
        <v>351</v>
      </c>
      <c r="F15" s="284">
        <v>2023</v>
      </c>
      <c r="G15" s="258">
        <v>625745</v>
      </c>
      <c r="H15" s="260"/>
      <c r="I15" s="224">
        <v>333</v>
      </c>
      <c r="J15" s="224">
        <v>1879</v>
      </c>
      <c r="K15" s="260">
        <v>13.5</v>
      </c>
      <c r="L15" s="261">
        <v>7.6</v>
      </c>
    </row>
    <row r="16" spans="1:12" s="213" customFormat="1" ht="24.75" customHeight="1">
      <c r="A16" s="68">
        <v>17</v>
      </c>
      <c r="B16" s="250" t="s">
        <v>344</v>
      </c>
      <c r="C16" s="644" t="s">
        <v>408</v>
      </c>
      <c r="D16" s="644" t="s">
        <v>408</v>
      </c>
      <c r="E16" s="258">
        <v>23</v>
      </c>
      <c r="F16" s="644" t="s">
        <v>408</v>
      </c>
      <c r="G16" s="644" t="s">
        <v>408</v>
      </c>
      <c r="H16" s="644" t="s">
        <v>408</v>
      </c>
      <c r="I16" s="644" t="s">
        <v>408</v>
      </c>
      <c r="J16" s="644" t="s">
        <v>408</v>
      </c>
      <c r="K16" s="260">
        <v>318.6</v>
      </c>
      <c r="L16" s="261">
        <v>118.4</v>
      </c>
    </row>
    <row r="17" spans="1:12" s="213" customFormat="1" ht="24.75" customHeight="1">
      <c r="A17" s="68">
        <v>18</v>
      </c>
      <c r="B17" s="250" t="s">
        <v>345</v>
      </c>
      <c r="C17" s="258">
        <v>355249</v>
      </c>
      <c r="D17" s="260">
        <v>1.1</v>
      </c>
      <c r="E17" s="258">
        <v>122</v>
      </c>
      <c r="F17" s="284">
        <v>2912</v>
      </c>
      <c r="G17" s="258">
        <v>472709</v>
      </c>
      <c r="H17" s="260"/>
      <c r="I17" s="224">
        <v>163</v>
      </c>
      <c r="J17" s="224">
        <v>2900</v>
      </c>
      <c r="K17" s="260">
        <v>-24.8</v>
      </c>
      <c r="L17" s="261">
        <v>0.4</v>
      </c>
    </row>
    <row r="18" spans="1:12" s="213" customFormat="1" ht="24.75" customHeight="1">
      <c r="A18" s="68">
        <v>19</v>
      </c>
      <c r="B18" s="250" t="s">
        <v>346</v>
      </c>
      <c r="C18" s="644" t="s">
        <v>408</v>
      </c>
      <c r="D18" s="644" t="s">
        <v>408</v>
      </c>
      <c r="E18" s="258">
        <v>10</v>
      </c>
      <c r="F18" s="644" t="s">
        <v>408</v>
      </c>
      <c r="G18" s="644" t="s">
        <v>408</v>
      </c>
      <c r="H18" s="644" t="s">
        <v>408</v>
      </c>
      <c r="I18" s="644" t="s">
        <v>408</v>
      </c>
      <c r="J18" s="644" t="s">
        <v>408</v>
      </c>
      <c r="K18" s="260">
        <v>63.9</v>
      </c>
      <c r="L18" s="261">
        <v>63.9</v>
      </c>
    </row>
    <row r="19" spans="1:12" s="213" customFormat="1" ht="24.75" customHeight="1">
      <c r="A19" s="68">
        <v>20</v>
      </c>
      <c r="B19" s="250" t="s">
        <v>347</v>
      </c>
      <c r="C19" s="258" t="s">
        <v>395</v>
      </c>
      <c r="D19" s="260" t="s">
        <v>119</v>
      </c>
      <c r="E19" s="258" t="s">
        <v>119</v>
      </c>
      <c r="F19" s="284" t="s">
        <v>119</v>
      </c>
      <c r="G19" s="258" t="s">
        <v>119</v>
      </c>
      <c r="H19" s="260" t="s">
        <v>119</v>
      </c>
      <c r="I19" s="224" t="s">
        <v>119</v>
      </c>
      <c r="J19" s="224" t="s">
        <v>119</v>
      </c>
      <c r="K19" s="260" t="s">
        <v>119</v>
      </c>
      <c r="L19" s="261" t="s">
        <v>119</v>
      </c>
    </row>
    <row r="20" spans="1:12" s="213" customFormat="1" ht="24.75" customHeight="1">
      <c r="A20" s="68">
        <v>21</v>
      </c>
      <c r="B20" s="250" t="s">
        <v>258</v>
      </c>
      <c r="C20" s="258">
        <v>876959</v>
      </c>
      <c r="D20" s="260">
        <v>2.7</v>
      </c>
      <c r="E20" s="258">
        <v>361</v>
      </c>
      <c r="F20" s="284">
        <v>2429</v>
      </c>
      <c r="G20" s="258">
        <v>874075</v>
      </c>
      <c r="H20" s="260"/>
      <c r="I20" s="224">
        <v>354</v>
      </c>
      <c r="J20" s="224">
        <v>2469</v>
      </c>
      <c r="K20" s="260">
        <v>0.3</v>
      </c>
      <c r="L20" s="261">
        <v>-1.6</v>
      </c>
    </row>
    <row r="21" spans="1:12" s="213" customFormat="1" ht="24.75" customHeight="1">
      <c r="A21" s="68">
        <v>22</v>
      </c>
      <c r="B21" s="250" t="s">
        <v>299</v>
      </c>
      <c r="C21" s="258">
        <v>5229082</v>
      </c>
      <c r="D21" s="260">
        <v>15.9</v>
      </c>
      <c r="E21" s="258">
        <v>1282</v>
      </c>
      <c r="F21" s="284">
        <v>4079</v>
      </c>
      <c r="G21" s="258">
        <v>4892840</v>
      </c>
      <c r="H21" s="260"/>
      <c r="I21" s="224">
        <v>1115</v>
      </c>
      <c r="J21" s="224">
        <v>4388</v>
      </c>
      <c r="K21" s="260">
        <v>6.9</v>
      </c>
      <c r="L21" s="261">
        <v>-7</v>
      </c>
    </row>
    <row r="22" spans="1:12" s="213" customFormat="1" ht="24.75" customHeight="1">
      <c r="A22" s="68">
        <v>23</v>
      </c>
      <c r="B22" s="250" t="s">
        <v>259</v>
      </c>
      <c r="C22" s="258">
        <v>1322278</v>
      </c>
      <c r="D22" s="260">
        <v>4</v>
      </c>
      <c r="E22" s="258">
        <v>821</v>
      </c>
      <c r="F22" s="284">
        <v>1611</v>
      </c>
      <c r="G22" s="258">
        <v>1135312</v>
      </c>
      <c r="H22" s="260"/>
      <c r="I22" s="224">
        <v>607</v>
      </c>
      <c r="J22" s="224">
        <v>1870</v>
      </c>
      <c r="K22" s="260">
        <v>16.5</v>
      </c>
      <c r="L22" s="261">
        <v>-13.9</v>
      </c>
    </row>
    <row r="23" spans="1:12" s="213" customFormat="1" ht="24.75" customHeight="1">
      <c r="A23" s="68">
        <v>24</v>
      </c>
      <c r="B23" s="250" t="s">
        <v>255</v>
      </c>
      <c r="C23" s="258">
        <v>536741</v>
      </c>
      <c r="D23" s="260">
        <v>1.6</v>
      </c>
      <c r="E23" s="258">
        <v>805</v>
      </c>
      <c r="F23" s="284">
        <v>667</v>
      </c>
      <c r="G23" s="258">
        <v>1071014</v>
      </c>
      <c r="H23" s="260"/>
      <c r="I23" s="224">
        <v>960</v>
      </c>
      <c r="J23" s="224">
        <v>1116</v>
      </c>
      <c r="K23" s="260">
        <v>-49.9</v>
      </c>
      <c r="L23" s="261">
        <v>-40.2</v>
      </c>
    </row>
    <row r="24" spans="1:12" s="213" customFormat="1" ht="24.75" customHeight="1">
      <c r="A24" s="68">
        <v>25</v>
      </c>
      <c r="B24" s="250" t="s">
        <v>348</v>
      </c>
      <c r="C24" s="258">
        <v>85437</v>
      </c>
      <c r="D24" s="260">
        <v>0.3</v>
      </c>
      <c r="E24" s="258">
        <v>82</v>
      </c>
      <c r="F24" s="284">
        <v>1042</v>
      </c>
      <c r="G24" s="258">
        <v>82055</v>
      </c>
      <c r="H24" s="260"/>
      <c r="I24" s="224">
        <v>113</v>
      </c>
      <c r="J24" s="224">
        <v>726</v>
      </c>
      <c r="K24" s="260">
        <v>4.1</v>
      </c>
      <c r="L24" s="261">
        <v>43.5</v>
      </c>
    </row>
    <row r="25" spans="1:12" s="213" customFormat="1" ht="24.75" customHeight="1">
      <c r="A25" s="68">
        <v>26</v>
      </c>
      <c r="B25" s="250" t="s">
        <v>203</v>
      </c>
      <c r="C25" s="258">
        <v>1244972</v>
      </c>
      <c r="D25" s="260">
        <v>3.8</v>
      </c>
      <c r="E25" s="258">
        <v>952</v>
      </c>
      <c r="F25" s="284">
        <v>1308</v>
      </c>
      <c r="G25" s="258">
        <v>1938420</v>
      </c>
      <c r="H25" s="260"/>
      <c r="I25" s="224">
        <v>736</v>
      </c>
      <c r="J25" s="224">
        <v>2634</v>
      </c>
      <c r="K25" s="260">
        <v>-35.8</v>
      </c>
      <c r="L25" s="261">
        <v>-50.3</v>
      </c>
    </row>
    <row r="26" spans="1:12" s="213" customFormat="1" ht="24.75" customHeight="1">
      <c r="A26" s="68">
        <v>27</v>
      </c>
      <c r="B26" s="250" t="s">
        <v>349</v>
      </c>
      <c r="C26" s="258" t="s">
        <v>119</v>
      </c>
      <c r="D26" s="260" t="s">
        <v>119</v>
      </c>
      <c r="E26" s="258" t="s">
        <v>119</v>
      </c>
      <c r="F26" s="284" t="s">
        <v>119</v>
      </c>
      <c r="G26" s="258" t="s">
        <v>119</v>
      </c>
      <c r="H26" s="260" t="s">
        <v>119</v>
      </c>
      <c r="I26" s="224" t="s">
        <v>119</v>
      </c>
      <c r="J26" s="224" t="s">
        <v>119</v>
      </c>
      <c r="K26" s="260" t="s">
        <v>119</v>
      </c>
      <c r="L26" s="261" t="s">
        <v>119</v>
      </c>
    </row>
    <row r="27" spans="1:12" s="213" customFormat="1" ht="24.75" customHeight="1">
      <c r="A27" s="68">
        <v>28</v>
      </c>
      <c r="B27" s="250" t="s">
        <v>350</v>
      </c>
      <c r="C27" s="644" t="s">
        <v>408</v>
      </c>
      <c r="D27" s="644" t="s">
        <v>408</v>
      </c>
      <c r="E27" s="258">
        <v>569</v>
      </c>
      <c r="F27" s="644" t="s">
        <v>408</v>
      </c>
      <c r="G27" s="644" t="s">
        <v>408</v>
      </c>
      <c r="H27" s="644" t="s">
        <v>408</v>
      </c>
      <c r="I27" s="644" t="s">
        <v>408</v>
      </c>
      <c r="J27" s="644" t="s">
        <v>408</v>
      </c>
      <c r="K27" s="644" t="s">
        <v>408</v>
      </c>
      <c r="L27" s="644" t="s">
        <v>408</v>
      </c>
    </row>
    <row r="28" spans="1:12" s="213" customFormat="1" ht="24.75" customHeight="1">
      <c r="A28" s="68">
        <v>29</v>
      </c>
      <c r="B28" s="250" t="s">
        <v>351</v>
      </c>
      <c r="C28" s="258">
        <v>539717</v>
      </c>
      <c r="D28" s="260">
        <v>1.6</v>
      </c>
      <c r="E28" s="258">
        <v>189</v>
      </c>
      <c r="F28" s="284">
        <v>2856</v>
      </c>
      <c r="G28" s="258">
        <v>314955</v>
      </c>
      <c r="H28" s="260"/>
      <c r="I28" s="224">
        <v>243</v>
      </c>
      <c r="J28" s="224">
        <v>1296</v>
      </c>
      <c r="K28" s="260">
        <v>71.4</v>
      </c>
      <c r="L28" s="261">
        <v>120.3</v>
      </c>
    </row>
    <row r="29" spans="1:12" s="213" customFormat="1" ht="24.75" customHeight="1">
      <c r="A29" s="68">
        <v>30</v>
      </c>
      <c r="B29" s="250" t="s">
        <v>352</v>
      </c>
      <c r="C29" s="644" t="s">
        <v>408</v>
      </c>
      <c r="D29" s="644" t="s">
        <v>408</v>
      </c>
      <c r="E29" s="258">
        <v>160</v>
      </c>
      <c r="F29" s="644" t="s">
        <v>408</v>
      </c>
      <c r="G29" s="644" t="s">
        <v>408</v>
      </c>
      <c r="H29" s="644" t="s">
        <v>408</v>
      </c>
      <c r="I29" s="644" t="s">
        <v>408</v>
      </c>
      <c r="J29" s="644" t="s">
        <v>408</v>
      </c>
      <c r="K29" s="644" t="s">
        <v>408</v>
      </c>
      <c r="L29" s="644" t="s">
        <v>408</v>
      </c>
    </row>
    <row r="30" spans="1:12" s="213" customFormat="1" ht="24.75" customHeight="1">
      <c r="A30" s="68">
        <v>31</v>
      </c>
      <c r="B30" s="250" t="s">
        <v>260</v>
      </c>
      <c r="C30" s="258">
        <v>2124655</v>
      </c>
      <c r="D30" s="260">
        <v>6.5</v>
      </c>
      <c r="E30" s="258">
        <v>694</v>
      </c>
      <c r="F30" s="284">
        <v>3061</v>
      </c>
      <c r="G30" s="258">
        <v>2113222</v>
      </c>
      <c r="H30" s="260"/>
      <c r="I30" s="224">
        <v>681</v>
      </c>
      <c r="J30" s="224">
        <v>3103</v>
      </c>
      <c r="K30" s="260">
        <v>0.5</v>
      </c>
      <c r="L30" s="261">
        <v>-1.3</v>
      </c>
    </row>
    <row r="31" spans="1:12" s="213" customFormat="1" ht="24.75" customHeight="1">
      <c r="A31" s="147">
        <v>32</v>
      </c>
      <c r="B31" s="384" t="s">
        <v>353</v>
      </c>
      <c r="C31" s="264">
        <v>20454</v>
      </c>
      <c r="D31" s="262">
        <v>0.1</v>
      </c>
      <c r="E31" s="264">
        <v>70</v>
      </c>
      <c r="F31" s="459">
        <v>292</v>
      </c>
      <c r="G31" s="264">
        <v>26827</v>
      </c>
      <c r="H31" s="262"/>
      <c r="I31" s="226">
        <v>77</v>
      </c>
      <c r="J31" s="226">
        <v>348</v>
      </c>
      <c r="K31" s="262">
        <v>-23.8</v>
      </c>
      <c r="L31" s="263">
        <v>-16.1</v>
      </c>
    </row>
    <row r="32" spans="1:10" s="213" customFormat="1" ht="11.25">
      <c r="A32" s="98" t="s">
        <v>22</v>
      </c>
      <c r="B32" s="50"/>
      <c r="C32" s="53"/>
      <c r="D32" s="61"/>
      <c r="E32" s="48"/>
      <c r="F32" s="48"/>
      <c r="G32" s="53"/>
      <c r="H32" s="53"/>
      <c r="I32" s="48"/>
      <c r="J32" s="48"/>
    </row>
    <row r="33" spans="2:10" s="102" customFormat="1" ht="11.25">
      <c r="B33" s="99"/>
      <c r="C33" s="99"/>
      <c r="D33" s="103"/>
      <c r="E33" s="99"/>
      <c r="F33" s="99"/>
      <c r="G33" s="99"/>
      <c r="H33" s="99"/>
      <c r="I33" s="99"/>
      <c r="J33" s="99"/>
    </row>
    <row r="34" spans="1:10" s="213" customFormat="1" ht="11.25">
      <c r="A34" s="59"/>
      <c r="B34" s="34"/>
      <c r="C34" s="33"/>
      <c r="D34" s="36"/>
      <c r="E34" s="33"/>
      <c r="F34" s="33"/>
      <c r="G34" s="33"/>
      <c r="H34" s="33"/>
      <c r="I34" s="33"/>
      <c r="J34" s="33"/>
    </row>
    <row r="35" spans="1:10" s="213" customFormat="1" ht="11.25">
      <c r="A35" s="59"/>
      <c r="B35" s="33"/>
      <c r="C35" s="33"/>
      <c r="D35" s="36"/>
      <c r="E35" s="33"/>
      <c r="F35" s="33"/>
      <c r="G35" s="33"/>
      <c r="H35" s="33"/>
      <c r="I35" s="33"/>
      <c r="J35" s="33"/>
    </row>
    <row r="36" spans="1:10" s="213" customFormat="1" ht="11.25">
      <c r="A36" s="59"/>
      <c r="B36" s="33"/>
      <c r="C36" s="33"/>
      <c r="D36" s="36"/>
      <c r="E36" s="33"/>
      <c r="F36" s="33"/>
      <c r="G36" s="33"/>
      <c r="H36" s="33"/>
      <c r="I36" s="33"/>
      <c r="J36" s="33"/>
    </row>
    <row r="37" spans="1:10" s="213" customFormat="1" ht="11.25">
      <c r="A37" s="59"/>
      <c r="B37" s="33"/>
      <c r="C37" s="33"/>
      <c r="D37" s="36"/>
      <c r="E37" s="33"/>
      <c r="F37" s="33"/>
      <c r="G37" s="33"/>
      <c r="H37" s="33"/>
      <c r="I37" s="33"/>
      <c r="J37" s="33"/>
    </row>
    <row r="38" spans="1:10" s="213" customFormat="1" ht="11.25">
      <c r="A38" s="59"/>
      <c r="B38" s="33"/>
      <c r="C38" s="33"/>
      <c r="D38" s="36"/>
      <c r="E38" s="33"/>
      <c r="F38" s="33"/>
      <c r="G38" s="33"/>
      <c r="H38" s="33"/>
      <c r="I38" s="33"/>
      <c r="J38" s="33"/>
    </row>
    <row r="39" spans="1:10" s="213" customFormat="1" ht="11.25">
      <c r="A39" s="59"/>
      <c r="B39" s="33"/>
      <c r="C39" s="33"/>
      <c r="D39" s="36"/>
      <c r="E39" s="33"/>
      <c r="F39" s="33"/>
      <c r="G39" s="33"/>
      <c r="H39" s="33"/>
      <c r="I39" s="33"/>
      <c r="J39" s="33"/>
    </row>
    <row r="40" spans="1:10" s="213" customFormat="1" ht="11.25">
      <c r="A40" s="59"/>
      <c r="B40" s="33"/>
      <c r="C40" s="33"/>
      <c r="D40" s="36"/>
      <c r="E40" s="33"/>
      <c r="F40" s="33"/>
      <c r="G40" s="33"/>
      <c r="H40" s="33"/>
      <c r="I40" s="33"/>
      <c r="J40" s="33"/>
    </row>
    <row r="41" spans="1:10" s="213" customFormat="1" ht="11.25">
      <c r="A41" s="59"/>
      <c r="B41" s="33"/>
      <c r="C41" s="33"/>
      <c r="D41" s="36"/>
      <c r="E41" s="33"/>
      <c r="F41" s="33"/>
      <c r="G41" s="33"/>
      <c r="H41" s="33"/>
      <c r="I41" s="33"/>
      <c r="J41" s="33"/>
    </row>
    <row r="42" spans="1:10" s="213" customFormat="1" ht="11.25">
      <c r="A42" s="59"/>
      <c r="B42" s="33"/>
      <c r="C42" s="33"/>
      <c r="D42" s="36"/>
      <c r="E42" s="33"/>
      <c r="F42" s="33"/>
      <c r="G42" s="33"/>
      <c r="H42" s="33"/>
      <c r="I42" s="33"/>
      <c r="J42" s="33"/>
    </row>
    <row r="43" spans="1:10" s="213" customFormat="1" ht="11.25">
      <c r="A43" s="59"/>
      <c r="B43" s="33"/>
      <c r="C43" s="33"/>
      <c r="D43" s="36"/>
      <c r="E43" s="33"/>
      <c r="F43" s="33"/>
      <c r="G43" s="33"/>
      <c r="H43" s="33"/>
      <c r="I43" s="33"/>
      <c r="J43" s="33"/>
    </row>
    <row r="44" spans="1:10" s="213" customFormat="1" ht="11.25">
      <c r="A44" s="59"/>
      <c r="B44" s="33"/>
      <c r="C44" s="33"/>
      <c r="D44" s="36"/>
      <c r="E44" s="33"/>
      <c r="F44" s="33"/>
      <c r="G44" s="33"/>
      <c r="H44" s="33"/>
      <c r="I44" s="33"/>
      <c r="J44" s="33"/>
    </row>
    <row r="45" spans="1:10" s="213" customFormat="1" ht="11.25">
      <c r="A45" s="59"/>
      <c r="B45" s="33"/>
      <c r="C45" s="33"/>
      <c r="D45" s="36"/>
      <c r="E45" s="33"/>
      <c r="F45" s="33"/>
      <c r="G45" s="33"/>
      <c r="H45" s="33"/>
      <c r="I45" s="33"/>
      <c r="J45" s="33"/>
    </row>
    <row r="46" spans="1:10" s="213" customFormat="1" ht="11.25">
      <c r="A46" s="59"/>
      <c r="B46" s="33"/>
      <c r="C46" s="33"/>
      <c r="D46" s="36"/>
      <c r="E46" s="33"/>
      <c r="F46" s="33"/>
      <c r="G46" s="33"/>
      <c r="H46" s="33"/>
      <c r="I46" s="33"/>
      <c r="J46" s="33"/>
    </row>
    <row r="47" spans="1:10" s="213" customFormat="1" ht="11.25">
      <c r="A47" s="59"/>
      <c r="B47" s="33"/>
      <c r="C47" s="33"/>
      <c r="D47" s="36"/>
      <c r="E47" s="33"/>
      <c r="F47" s="33"/>
      <c r="G47" s="33"/>
      <c r="H47" s="33"/>
      <c r="I47" s="33"/>
      <c r="J47" s="33"/>
    </row>
    <row r="48" spans="1:10" s="213" customFormat="1" ht="11.25">
      <c r="A48" s="59"/>
      <c r="B48" s="33"/>
      <c r="C48" s="33"/>
      <c r="D48" s="36"/>
      <c r="E48" s="33"/>
      <c r="F48" s="33"/>
      <c r="G48" s="33"/>
      <c r="H48" s="33"/>
      <c r="I48" s="33"/>
      <c r="J48" s="33"/>
    </row>
    <row r="49" spans="1:10" s="213" customFormat="1" ht="11.25">
      <c r="A49" s="59"/>
      <c r="B49" s="33"/>
      <c r="C49" s="33"/>
      <c r="D49" s="36"/>
      <c r="E49" s="33"/>
      <c r="F49" s="33"/>
      <c r="G49" s="33"/>
      <c r="H49" s="33"/>
      <c r="I49" s="33"/>
      <c r="J49" s="33"/>
    </row>
    <row r="50" spans="1:10" s="213" customFormat="1" ht="11.25">
      <c r="A50" s="59"/>
      <c r="B50" s="33"/>
      <c r="C50" s="33"/>
      <c r="D50" s="36"/>
      <c r="E50" s="33"/>
      <c r="F50" s="33"/>
      <c r="G50" s="33"/>
      <c r="H50" s="33"/>
      <c r="I50" s="33"/>
      <c r="J50" s="33"/>
    </row>
    <row r="51" spans="1:10" s="213" customFormat="1" ht="11.25">
      <c r="A51" s="59"/>
      <c r="B51" s="33"/>
      <c r="C51" s="33"/>
      <c r="D51" s="36"/>
      <c r="E51" s="33"/>
      <c r="F51" s="33"/>
      <c r="G51" s="33"/>
      <c r="H51" s="33"/>
      <c r="I51" s="33"/>
      <c r="J51" s="33"/>
    </row>
    <row r="52" spans="1:10" s="213" customFormat="1" ht="11.25">
      <c r="A52" s="59"/>
      <c r="B52" s="33"/>
      <c r="C52" s="33"/>
      <c r="D52" s="36"/>
      <c r="E52" s="33"/>
      <c r="F52" s="33"/>
      <c r="G52" s="33"/>
      <c r="H52" s="33"/>
      <c r="I52" s="33"/>
      <c r="J52" s="33"/>
    </row>
    <row r="53" spans="1:10" s="213" customFormat="1" ht="11.25">
      <c r="A53" s="59"/>
      <c r="B53" s="33"/>
      <c r="C53" s="33"/>
      <c r="D53" s="36"/>
      <c r="E53" s="33"/>
      <c r="F53" s="33"/>
      <c r="G53" s="33"/>
      <c r="H53" s="33"/>
      <c r="I53" s="33"/>
      <c r="J53" s="33"/>
    </row>
    <row r="54" spans="1:10" s="213" customFormat="1" ht="11.25">
      <c r="A54" s="59"/>
      <c r="B54" s="33"/>
      <c r="C54" s="33"/>
      <c r="D54" s="36"/>
      <c r="E54" s="33"/>
      <c r="F54" s="33"/>
      <c r="G54" s="33"/>
      <c r="H54" s="33"/>
      <c r="I54" s="33"/>
      <c r="J54" s="33"/>
    </row>
    <row r="55" spans="1:10" s="213" customFormat="1" ht="11.25">
      <c r="A55" s="59"/>
      <c r="B55" s="33"/>
      <c r="C55" s="33"/>
      <c r="D55" s="36"/>
      <c r="E55" s="33"/>
      <c r="F55" s="33"/>
      <c r="G55" s="33"/>
      <c r="H55" s="33"/>
      <c r="I55" s="33"/>
      <c r="J55" s="33"/>
    </row>
    <row r="56" spans="1:10" s="213" customFormat="1" ht="11.25">
      <c r="A56" s="59"/>
      <c r="B56" s="33"/>
      <c r="C56" s="33"/>
      <c r="D56" s="36"/>
      <c r="E56" s="33"/>
      <c r="F56" s="33"/>
      <c r="G56" s="33"/>
      <c r="H56" s="33"/>
      <c r="I56" s="33"/>
      <c r="J56" s="33"/>
    </row>
    <row r="57" spans="1:10" s="213" customFormat="1" ht="11.25">
      <c r="A57" s="59"/>
      <c r="B57" s="33"/>
      <c r="C57" s="33"/>
      <c r="D57" s="36"/>
      <c r="E57" s="33"/>
      <c r="F57" s="33"/>
      <c r="G57" s="33"/>
      <c r="H57" s="33"/>
      <c r="I57" s="33"/>
      <c r="J57" s="33"/>
    </row>
    <row r="58" spans="1:10" s="213" customFormat="1" ht="11.25">
      <c r="A58" s="59"/>
      <c r="B58" s="33"/>
      <c r="C58" s="33"/>
      <c r="D58" s="36"/>
      <c r="E58" s="33"/>
      <c r="F58" s="33"/>
      <c r="G58" s="33"/>
      <c r="H58" s="33"/>
      <c r="I58" s="33"/>
      <c r="J58" s="33"/>
    </row>
    <row r="59" spans="1:10" s="213" customFormat="1" ht="11.25">
      <c r="A59" s="59"/>
      <c r="B59" s="33"/>
      <c r="C59" s="33"/>
      <c r="D59" s="36"/>
      <c r="E59" s="33"/>
      <c r="F59" s="33"/>
      <c r="G59" s="33"/>
      <c r="H59" s="33"/>
      <c r="I59" s="33"/>
      <c r="J59" s="33"/>
    </row>
    <row r="60" spans="1:10" s="213" customFormat="1" ht="11.25">
      <c r="A60" s="59"/>
      <c r="B60" s="33"/>
      <c r="C60" s="33"/>
      <c r="D60" s="36"/>
      <c r="E60" s="33"/>
      <c r="F60" s="33"/>
      <c r="G60" s="33"/>
      <c r="H60" s="33"/>
      <c r="I60" s="33"/>
      <c r="J60" s="33"/>
    </row>
    <row r="61" spans="1:10" s="213" customFormat="1" ht="11.25">
      <c r="A61" s="59"/>
      <c r="B61" s="33"/>
      <c r="C61" s="33"/>
      <c r="D61" s="36"/>
      <c r="E61" s="33"/>
      <c r="F61" s="33"/>
      <c r="G61" s="33"/>
      <c r="H61" s="33"/>
      <c r="I61" s="33"/>
      <c r="J61" s="33"/>
    </row>
    <row r="62" spans="1:10" s="213" customFormat="1" ht="11.25">
      <c r="A62" s="59"/>
      <c r="B62" s="33"/>
      <c r="C62" s="33"/>
      <c r="D62" s="36"/>
      <c r="E62" s="33"/>
      <c r="F62" s="33"/>
      <c r="G62" s="33"/>
      <c r="H62" s="33"/>
      <c r="I62" s="33"/>
      <c r="J62" s="33"/>
    </row>
    <row r="63" spans="1:10" s="213" customFormat="1" ht="11.25">
      <c r="A63" s="59"/>
      <c r="B63" s="33"/>
      <c r="C63" s="33"/>
      <c r="D63" s="36"/>
      <c r="E63" s="33"/>
      <c r="F63" s="33"/>
      <c r="G63" s="33"/>
      <c r="H63" s="33"/>
      <c r="I63" s="33"/>
      <c r="J63" s="33"/>
    </row>
    <row r="64" spans="1:10" s="213" customFormat="1" ht="11.25">
      <c r="A64" s="59"/>
      <c r="B64" s="33"/>
      <c r="C64" s="33"/>
      <c r="D64" s="36"/>
      <c r="E64" s="33"/>
      <c r="F64" s="33"/>
      <c r="G64" s="33"/>
      <c r="H64" s="33"/>
      <c r="I64" s="33"/>
      <c r="J64" s="33"/>
    </row>
    <row r="65" spans="1:10" s="213" customFormat="1" ht="11.25">
      <c r="A65" s="59"/>
      <c r="B65" s="33"/>
      <c r="C65" s="33"/>
      <c r="D65" s="36"/>
      <c r="E65" s="33"/>
      <c r="F65" s="33"/>
      <c r="G65" s="33"/>
      <c r="H65" s="33"/>
      <c r="I65" s="33"/>
      <c r="J65" s="33"/>
    </row>
    <row r="66" spans="1:10" s="213" customFormat="1" ht="11.25">
      <c r="A66" s="59"/>
      <c r="B66" s="33"/>
      <c r="C66" s="33"/>
      <c r="D66" s="36"/>
      <c r="E66" s="33"/>
      <c r="F66" s="33"/>
      <c r="G66" s="33"/>
      <c r="H66" s="33"/>
      <c r="I66" s="33"/>
      <c r="J66" s="33"/>
    </row>
    <row r="67" spans="1:10" s="213" customFormat="1" ht="11.25">
      <c r="A67" s="59"/>
      <c r="B67" s="33"/>
      <c r="C67" s="33"/>
      <c r="D67" s="36"/>
      <c r="E67" s="33"/>
      <c r="F67" s="33"/>
      <c r="G67" s="33"/>
      <c r="H67" s="33"/>
      <c r="I67" s="33"/>
      <c r="J67" s="33"/>
    </row>
    <row r="68" spans="1:10" s="213" customFormat="1" ht="11.25">
      <c r="A68" s="59"/>
      <c r="B68" s="33"/>
      <c r="C68" s="33"/>
      <c r="D68" s="36"/>
      <c r="E68" s="33"/>
      <c r="F68" s="33"/>
      <c r="G68" s="33"/>
      <c r="H68" s="33"/>
      <c r="I68" s="33"/>
      <c r="J68" s="33"/>
    </row>
    <row r="69" spans="1:10" s="213" customFormat="1" ht="11.25">
      <c r="A69" s="59"/>
      <c r="B69" s="33"/>
      <c r="C69" s="33"/>
      <c r="D69" s="36"/>
      <c r="E69" s="33"/>
      <c r="F69" s="33"/>
      <c r="G69" s="33"/>
      <c r="H69" s="33"/>
      <c r="I69" s="33"/>
      <c r="J69" s="33"/>
    </row>
    <row r="70" spans="1:10" s="213" customFormat="1" ht="11.25">
      <c r="A70" s="59"/>
      <c r="B70" s="33"/>
      <c r="C70" s="33"/>
      <c r="D70" s="36"/>
      <c r="E70" s="33"/>
      <c r="F70" s="33"/>
      <c r="G70" s="33"/>
      <c r="H70" s="33"/>
      <c r="I70" s="33"/>
      <c r="J70" s="33"/>
    </row>
    <row r="71" spans="1:10" s="213" customFormat="1" ht="11.25">
      <c r="A71" s="59"/>
      <c r="B71" s="33"/>
      <c r="C71" s="33"/>
      <c r="D71" s="36"/>
      <c r="E71" s="33"/>
      <c r="F71" s="33"/>
      <c r="G71" s="33"/>
      <c r="H71" s="33"/>
      <c r="I71" s="33"/>
      <c r="J71" s="33"/>
    </row>
    <row r="72" spans="1:10" s="213" customFormat="1" ht="11.25">
      <c r="A72" s="59"/>
      <c r="B72" s="33"/>
      <c r="C72" s="33"/>
      <c r="D72" s="36"/>
      <c r="E72" s="33"/>
      <c r="F72" s="33"/>
      <c r="G72" s="33"/>
      <c r="H72" s="33"/>
      <c r="I72" s="33"/>
      <c r="J72" s="33"/>
    </row>
    <row r="73" spans="1:10" s="213" customFormat="1" ht="11.25">
      <c r="A73" s="59"/>
      <c r="B73" s="33"/>
      <c r="C73" s="33"/>
      <c r="D73" s="36"/>
      <c r="E73" s="33"/>
      <c r="F73" s="33"/>
      <c r="G73" s="33"/>
      <c r="H73" s="33"/>
      <c r="I73" s="33"/>
      <c r="J73" s="33"/>
    </row>
    <row r="74" spans="1:10" s="213" customFormat="1" ht="11.25">
      <c r="A74" s="59"/>
      <c r="B74" s="33"/>
      <c r="C74" s="33"/>
      <c r="D74" s="36"/>
      <c r="E74" s="33"/>
      <c r="F74" s="33"/>
      <c r="G74" s="33"/>
      <c r="H74" s="33"/>
      <c r="I74" s="33"/>
      <c r="J74" s="33"/>
    </row>
    <row r="75" spans="1:10" s="213" customFormat="1" ht="11.25">
      <c r="A75" s="59"/>
      <c r="B75" s="33"/>
      <c r="C75" s="33"/>
      <c r="D75" s="36"/>
      <c r="E75" s="33"/>
      <c r="F75" s="33"/>
      <c r="G75" s="33"/>
      <c r="H75" s="33"/>
      <c r="I75" s="33"/>
      <c r="J75" s="33"/>
    </row>
    <row r="76" spans="1:10" s="213" customFormat="1" ht="11.25">
      <c r="A76" s="59"/>
      <c r="B76" s="33"/>
      <c r="C76" s="33"/>
      <c r="D76" s="36"/>
      <c r="E76" s="33"/>
      <c r="F76" s="33"/>
      <c r="G76" s="33"/>
      <c r="H76" s="33"/>
      <c r="I76" s="33"/>
      <c r="J76" s="33"/>
    </row>
    <row r="77" spans="1:10" s="213" customFormat="1" ht="11.25">
      <c r="A77" s="59"/>
      <c r="B77" s="33"/>
      <c r="C77" s="33"/>
      <c r="D77" s="36"/>
      <c r="E77" s="33"/>
      <c r="F77" s="33"/>
      <c r="G77" s="33"/>
      <c r="H77" s="33"/>
      <c r="I77" s="33"/>
      <c r="J77" s="33"/>
    </row>
    <row r="78" spans="1:10" s="213" customFormat="1" ht="11.25">
      <c r="A78" s="59"/>
      <c r="B78" s="33"/>
      <c r="C78" s="33"/>
      <c r="D78" s="36"/>
      <c r="E78" s="33"/>
      <c r="F78" s="33"/>
      <c r="G78" s="33"/>
      <c r="H78" s="33"/>
      <c r="I78" s="33"/>
      <c r="J78" s="33"/>
    </row>
    <row r="79" spans="1:10" s="213" customFormat="1" ht="11.25">
      <c r="A79" s="59"/>
      <c r="B79" s="33"/>
      <c r="C79" s="33"/>
      <c r="D79" s="36"/>
      <c r="E79" s="33"/>
      <c r="F79" s="33"/>
      <c r="G79" s="33"/>
      <c r="H79" s="33"/>
      <c r="I79" s="33"/>
      <c r="J79" s="33"/>
    </row>
    <row r="80" spans="1:10" s="213" customFormat="1" ht="11.25">
      <c r="A80" s="59"/>
      <c r="B80" s="33"/>
      <c r="C80" s="33"/>
      <c r="D80" s="36"/>
      <c r="E80" s="33"/>
      <c r="F80" s="33"/>
      <c r="G80" s="33"/>
      <c r="H80" s="33"/>
      <c r="I80" s="33"/>
      <c r="J80" s="33"/>
    </row>
    <row r="81" spans="1:10" s="213" customFormat="1" ht="11.25">
      <c r="A81" s="59"/>
      <c r="B81" s="33"/>
      <c r="C81" s="33"/>
      <c r="D81" s="36"/>
      <c r="E81" s="33"/>
      <c r="F81" s="33"/>
      <c r="G81" s="33"/>
      <c r="H81" s="33"/>
      <c r="I81" s="33"/>
      <c r="J81" s="33"/>
    </row>
    <row r="82" spans="1:10" s="213" customFormat="1" ht="11.25">
      <c r="A82" s="59"/>
      <c r="B82" s="33"/>
      <c r="C82" s="33"/>
      <c r="D82" s="36"/>
      <c r="E82" s="33"/>
      <c r="F82" s="33"/>
      <c r="G82" s="33"/>
      <c r="H82" s="33"/>
      <c r="I82" s="33"/>
      <c r="J82" s="33"/>
    </row>
    <row r="83" spans="1:10" s="213" customFormat="1" ht="11.25">
      <c r="A83" s="59"/>
      <c r="B83" s="33"/>
      <c r="C83" s="33"/>
      <c r="D83" s="36"/>
      <c r="E83" s="33"/>
      <c r="F83" s="33"/>
      <c r="G83" s="33"/>
      <c r="H83" s="33"/>
      <c r="I83" s="33"/>
      <c r="J83" s="33"/>
    </row>
    <row r="84" spans="1:10" s="213" customFormat="1" ht="11.25">
      <c r="A84" s="59"/>
      <c r="B84" s="33"/>
      <c r="C84" s="33"/>
      <c r="D84" s="36"/>
      <c r="E84" s="33"/>
      <c r="F84" s="33"/>
      <c r="G84" s="33"/>
      <c r="H84" s="33"/>
      <c r="I84" s="33"/>
      <c r="J84" s="33"/>
    </row>
    <row r="85" spans="1:10" s="213" customFormat="1" ht="11.25">
      <c r="A85" s="59"/>
      <c r="B85" s="33"/>
      <c r="C85" s="33"/>
      <c r="D85" s="36"/>
      <c r="E85" s="33"/>
      <c r="F85" s="33"/>
      <c r="G85" s="33"/>
      <c r="H85" s="33"/>
      <c r="I85" s="33"/>
      <c r="J85" s="33"/>
    </row>
    <row r="86" spans="1:10" s="213" customFormat="1" ht="11.25">
      <c r="A86" s="59"/>
      <c r="B86" s="33"/>
      <c r="C86" s="33"/>
      <c r="D86" s="36"/>
      <c r="E86" s="33"/>
      <c r="F86" s="33"/>
      <c r="G86" s="33"/>
      <c r="H86" s="33"/>
      <c r="I86" s="33"/>
      <c r="J86" s="33"/>
    </row>
    <row r="87" spans="1:10" s="213" customFormat="1" ht="11.25">
      <c r="A87" s="59"/>
      <c r="B87" s="33"/>
      <c r="C87" s="33"/>
      <c r="D87" s="36"/>
      <c r="E87" s="33"/>
      <c r="F87" s="33"/>
      <c r="G87" s="33"/>
      <c r="H87" s="33"/>
      <c r="I87" s="33"/>
      <c r="J87" s="33"/>
    </row>
    <row r="88" spans="1:10" s="213" customFormat="1" ht="11.25">
      <c r="A88" s="59"/>
      <c r="B88" s="33"/>
      <c r="C88" s="33"/>
      <c r="D88" s="36"/>
      <c r="E88" s="33"/>
      <c r="F88" s="33"/>
      <c r="G88" s="33"/>
      <c r="H88" s="33"/>
      <c r="I88" s="33"/>
      <c r="J88" s="33"/>
    </row>
    <row r="89" spans="1:10" s="213" customFormat="1" ht="11.25">
      <c r="A89" s="59"/>
      <c r="B89" s="33"/>
      <c r="C89" s="33"/>
      <c r="D89" s="36"/>
      <c r="E89" s="33"/>
      <c r="F89" s="33"/>
      <c r="G89" s="33"/>
      <c r="H89" s="33"/>
      <c r="I89" s="33"/>
      <c r="J89" s="33"/>
    </row>
    <row r="90" spans="1:10" s="213" customFormat="1" ht="11.25">
      <c r="A90" s="59"/>
      <c r="B90" s="33"/>
      <c r="C90" s="33"/>
      <c r="D90" s="36"/>
      <c r="E90" s="33"/>
      <c r="F90" s="33"/>
      <c r="G90" s="33"/>
      <c r="H90" s="33"/>
      <c r="I90" s="33"/>
      <c r="J90" s="33"/>
    </row>
    <row r="91" spans="1:10" s="213" customFormat="1" ht="11.25">
      <c r="A91" s="59"/>
      <c r="B91" s="33"/>
      <c r="C91" s="33"/>
      <c r="D91" s="36"/>
      <c r="E91" s="33"/>
      <c r="F91" s="33"/>
      <c r="G91" s="33"/>
      <c r="H91" s="33"/>
      <c r="I91" s="33"/>
      <c r="J91" s="33"/>
    </row>
    <row r="92" spans="1:10" s="213" customFormat="1" ht="11.25">
      <c r="A92" s="59"/>
      <c r="B92" s="33"/>
      <c r="C92" s="33"/>
      <c r="D92" s="36"/>
      <c r="E92" s="33"/>
      <c r="F92" s="33"/>
      <c r="G92" s="33"/>
      <c r="H92" s="33"/>
      <c r="I92" s="33"/>
      <c r="J92" s="33"/>
    </row>
    <row r="93" spans="1:10" s="213" customFormat="1" ht="11.25">
      <c r="A93" s="59"/>
      <c r="B93" s="33"/>
      <c r="C93" s="33"/>
      <c r="D93" s="36"/>
      <c r="E93" s="33"/>
      <c r="F93" s="33"/>
      <c r="G93" s="33"/>
      <c r="H93" s="33"/>
      <c r="I93" s="33"/>
      <c r="J93" s="33"/>
    </row>
    <row r="94" spans="1:10" s="213" customFormat="1" ht="11.25">
      <c r="A94" s="59"/>
      <c r="B94" s="33"/>
      <c r="C94" s="33"/>
      <c r="D94" s="36"/>
      <c r="E94" s="33"/>
      <c r="F94" s="33"/>
      <c r="G94" s="33"/>
      <c r="H94" s="33"/>
      <c r="I94" s="33"/>
      <c r="J94" s="33"/>
    </row>
    <row r="95" spans="1:10" s="213" customFormat="1" ht="11.25">
      <c r="A95" s="59"/>
      <c r="B95" s="33"/>
      <c r="C95" s="33"/>
      <c r="D95" s="36"/>
      <c r="E95" s="33"/>
      <c r="F95" s="33"/>
      <c r="G95" s="33"/>
      <c r="H95" s="33"/>
      <c r="I95" s="33"/>
      <c r="J95" s="33"/>
    </row>
    <row r="96" spans="1:10" s="213" customFormat="1" ht="11.25">
      <c r="A96" s="59"/>
      <c r="B96" s="33"/>
      <c r="C96" s="33"/>
      <c r="D96" s="36"/>
      <c r="E96" s="33"/>
      <c r="F96" s="33"/>
      <c r="G96" s="33"/>
      <c r="H96" s="33"/>
      <c r="I96" s="33"/>
      <c r="J96" s="33"/>
    </row>
    <row r="97" spans="1:10" s="213" customFormat="1" ht="11.25">
      <c r="A97" s="59"/>
      <c r="B97" s="33"/>
      <c r="C97" s="33"/>
      <c r="D97" s="36"/>
      <c r="E97" s="33"/>
      <c r="F97" s="33"/>
      <c r="G97" s="33"/>
      <c r="H97" s="33"/>
      <c r="I97" s="33"/>
      <c r="J97" s="33"/>
    </row>
    <row r="98" spans="1:10" s="213" customFormat="1" ht="11.25">
      <c r="A98" s="59"/>
      <c r="B98" s="33"/>
      <c r="C98" s="33"/>
      <c r="D98" s="36"/>
      <c r="E98" s="33"/>
      <c r="F98" s="33"/>
      <c r="G98" s="33"/>
      <c r="H98" s="33"/>
      <c r="I98" s="33"/>
      <c r="J98" s="33"/>
    </row>
    <row r="99" spans="1:10" s="213" customFormat="1" ht="11.25">
      <c r="A99" s="59"/>
      <c r="B99" s="33"/>
      <c r="C99" s="33"/>
      <c r="D99" s="36"/>
      <c r="E99" s="33"/>
      <c r="F99" s="33"/>
      <c r="G99" s="33"/>
      <c r="H99" s="33"/>
      <c r="I99" s="33"/>
      <c r="J99" s="33"/>
    </row>
    <row r="100" spans="1:10" s="213" customFormat="1" ht="11.25">
      <c r="A100" s="59"/>
      <c r="B100" s="33"/>
      <c r="C100" s="33"/>
      <c r="D100" s="36"/>
      <c r="E100" s="33"/>
      <c r="F100" s="33"/>
      <c r="G100" s="33"/>
      <c r="H100" s="33"/>
      <c r="I100" s="33"/>
      <c r="J100" s="33"/>
    </row>
    <row r="101" spans="1:10" s="213" customFormat="1" ht="11.25">
      <c r="A101" s="59"/>
      <c r="B101" s="33"/>
      <c r="C101" s="33"/>
      <c r="D101" s="36"/>
      <c r="E101" s="33"/>
      <c r="F101" s="33"/>
      <c r="G101" s="33"/>
      <c r="H101" s="33"/>
      <c r="I101" s="33"/>
      <c r="J101" s="33"/>
    </row>
    <row r="102" spans="1:10" s="213" customFormat="1" ht="11.25">
      <c r="A102" s="59"/>
      <c r="B102" s="33"/>
      <c r="C102" s="33"/>
      <c r="D102" s="36"/>
      <c r="E102" s="33"/>
      <c r="F102" s="33"/>
      <c r="G102" s="33"/>
      <c r="H102" s="33"/>
      <c r="I102" s="33"/>
      <c r="J102" s="33"/>
    </row>
    <row r="103" spans="1:10" s="213" customFormat="1" ht="11.25">
      <c r="A103" s="59"/>
      <c r="B103" s="33"/>
      <c r="C103" s="33"/>
      <c r="D103" s="36"/>
      <c r="E103" s="33"/>
      <c r="F103" s="33"/>
      <c r="G103" s="33"/>
      <c r="H103" s="33"/>
      <c r="I103" s="33"/>
      <c r="J103" s="33"/>
    </row>
    <row r="104" spans="1:10" s="213" customFormat="1" ht="11.25">
      <c r="A104" s="59"/>
      <c r="B104" s="33"/>
      <c r="C104" s="33"/>
      <c r="D104" s="36"/>
      <c r="E104" s="33"/>
      <c r="F104" s="33"/>
      <c r="G104" s="33"/>
      <c r="H104" s="33"/>
      <c r="I104" s="33"/>
      <c r="J104" s="33"/>
    </row>
    <row r="105" spans="1:10" s="213" customFormat="1" ht="11.25">
      <c r="A105" s="59"/>
      <c r="B105" s="33"/>
      <c r="C105" s="33"/>
      <c r="D105" s="36"/>
      <c r="E105" s="33"/>
      <c r="F105" s="33"/>
      <c r="G105" s="33"/>
      <c r="H105" s="33"/>
      <c r="I105" s="33"/>
      <c r="J105" s="33"/>
    </row>
  </sheetData>
  <sheetProtection selectLockedCells="1" selectUnlockedCells="1"/>
  <mergeCells count="13">
    <mergeCell ref="A3:B5"/>
    <mergeCell ref="G4:G5"/>
    <mergeCell ref="I4:I5"/>
    <mergeCell ref="C4:C5"/>
    <mergeCell ref="D4:D5"/>
    <mergeCell ref="E4:E5"/>
    <mergeCell ref="F4:F5"/>
    <mergeCell ref="C3:F3"/>
    <mergeCell ref="G3:J3"/>
    <mergeCell ref="J4:J5"/>
    <mergeCell ref="K3:L3"/>
    <mergeCell ref="K4:K5"/>
    <mergeCell ref="L4:L5"/>
  </mergeCells>
  <conditionalFormatting sqref="A1:IV6 A32:IV65536 A7:B31 M7:IV31">
    <cfRule type="cellIs" priority="4" dxfId="0" operator="equal" stopIfTrue="1">
      <formula>"X"</formula>
    </cfRule>
  </conditionalFormatting>
  <conditionalFormatting sqref="C7:L15 D17:L17 E16:L16 C18:L31">
    <cfRule type="cellIs" priority="3" dxfId="23" operator="equal" stopIfTrue="1">
      <formula>"X"</formula>
    </cfRule>
  </conditionalFormatting>
  <conditionalFormatting sqref="C16:D16">
    <cfRule type="cellIs" priority="1" dxfId="23" operator="equal" stopIfTrue="1">
      <formula>"X"</formula>
    </cfRule>
  </conditionalFormatting>
  <printOptions/>
  <pageMargins left="0.5905511811023623" right="0.5905511811023623" top="0.7874015748031497" bottom="0.7874015748031497" header="0.5118110236220472" footer="0.5118110236220472"/>
  <pageSetup horizontalDpi="600" verticalDpi="600" orientation="portrait" pageOrder="overThenDown" paperSize="9" r:id="rId2"/>
  <drawing r:id="rId1"/>
</worksheet>
</file>

<file path=xl/worksheets/sheet30.xml><?xml version="1.0" encoding="utf-8"?>
<worksheet xmlns="http://schemas.openxmlformats.org/spreadsheetml/2006/main" xmlns:r="http://schemas.openxmlformats.org/officeDocument/2006/relationships">
  <sheetPr>
    <tabColor indexed="20"/>
  </sheetPr>
  <dimension ref="A1:T23"/>
  <sheetViews>
    <sheetView zoomScalePageLayoutView="0" workbookViewId="0" topLeftCell="A1">
      <selection activeCell="A1" sqref="A1"/>
    </sheetView>
  </sheetViews>
  <sheetFormatPr defaultColWidth="9.00390625" defaultRowHeight="13.5"/>
  <cols>
    <col min="1" max="1" width="4.125" style="135" customWidth="1"/>
    <col min="2" max="2" width="20.00390625" style="135" bestFit="1" customWidth="1"/>
    <col min="3" max="3" width="0.875" style="135" customWidth="1"/>
    <col min="4" max="13" width="6.625" style="136" customWidth="1"/>
    <col min="14" max="14" width="11.125" style="136" customWidth="1"/>
    <col min="15" max="19" width="12.625" style="136" customWidth="1"/>
    <col min="20" max="20" width="11.75390625" style="27" bestFit="1" customWidth="1"/>
    <col min="21" max="16384" width="9.00390625" style="24" customWidth="1"/>
  </cols>
  <sheetData>
    <row r="1" spans="1:19" ht="17.25" customHeight="1">
      <c r="A1" s="106" t="s">
        <v>75</v>
      </c>
      <c r="B1" s="107"/>
      <c r="C1" s="26"/>
      <c r="D1" s="108"/>
      <c r="E1" s="108"/>
      <c r="F1" s="108"/>
      <c r="G1" s="108"/>
      <c r="H1" s="108"/>
      <c r="I1" s="108"/>
      <c r="J1" s="108"/>
      <c r="K1" s="108"/>
      <c r="L1" s="108"/>
      <c r="M1" s="108"/>
      <c r="N1" s="108"/>
      <c r="O1" s="108"/>
      <c r="P1" s="108"/>
      <c r="Q1" s="108"/>
      <c r="R1" s="108"/>
      <c r="S1" s="108"/>
    </row>
    <row r="2" spans="1:20" ht="17.25" customHeight="1">
      <c r="A2" s="107"/>
      <c r="B2" s="107"/>
      <c r="C2" s="107"/>
      <c r="D2" s="108"/>
      <c r="E2" s="108"/>
      <c r="F2" s="108"/>
      <c r="G2" s="108"/>
      <c r="H2" s="108"/>
      <c r="I2" s="108"/>
      <c r="J2" s="108"/>
      <c r="K2" s="108"/>
      <c r="L2" s="108"/>
      <c r="M2" s="108"/>
      <c r="N2" s="108"/>
      <c r="O2" s="108"/>
      <c r="P2" s="108"/>
      <c r="Q2" s="108"/>
      <c r="R2" s="108"/>
      <c r="S2" s="108"/>
      <c r="T2" s="27" t="s">
        <v>124</v>
      </c>
    </row>
    <row r="3" spans="1:20" ht="21" customHeight="1">
      <c r="A3" s="727" t="s">
        <v>99</v>
      </c>
      <c r="B3" s="806"/>
      <c r="C3" s="806"/>
      <c r="D3" s="807" t="s">
        <v>113</v>
      </c>
      <c r="E3" s="955" t="s">
        <v>178</v>
      </c>
      <c r="F3" s="955"/>
      <c r="G3" s="955"/>
      <c r="H3" s="955"/>
      <c r="I3" s="955"/>
      <c r="J3" s="955"/>
      <c r="K3" s="955"/>
      <c r="L3" s="955"/>
      <c r="M3" s="955"/>
      <c r="N3" s="723" t="s">
        <v>82</v>
      </c>
      <c r="O3" s="800" t="s">
        <v>177</v>
      </c>
      <c r="P3" s="951"/>
      <c r="Q3" s="951"/>
      <c r="R3" s="951"/>
      <c r="S3" s="952"/>
      <c r="T3" s="725" t="s">
        <v>180</v>
      </c>
    </row>
    <row r="4" spans="1:20" ht="27" customHeight="1">
      <c r="A4" s="727"/>
      <c r="B4" s="806"/>
      <c r="C4" s="806"/>
      <c r="D4" s="955"/>
      <c r="E4" s="955" t="s">
        <v>17</v>
      </c>
      <c r="F4" s="955"/>
      <c r="G4" s="955"/>
      <c r="H4" s="955" t="s">
        <v>111</v>
      </c>
      <c r="I4" s="955"/>
      <c r="J4" s="955"/>
      <c r="K4" s="807" t="s">
        <v>72</v>
      </c>
      <c r="L4" s="955"/>
      <c r="M4" s="955"/>
      <c r="N4" s="954"/>
      <c r="O4" s="804" t="s">
        <v>108</v>
      </c>
      <c r="P4" s="723" t="s">
        <v>95</v>
      </c>
      <c r="Q4" s="723" t="s">
        <v>50</v>
      </c>
      <c r="R4" s="723" t="s">
        <v>45</v>
      </c>
      <c r="S4" s="723" t="s">
        <v>46</v>
      </c>
      <c r="T4" s="949"/>
    </row>
    <row r="5" spans="1:20" ht="21" customHeight="1">
      <c r="A5" s="727"/>
      <c r="B5" s="806"/>
      <c r="C5" s="806"/>
      <c r="D5" s="955"/>
      <c r="E5" s="122" t="s">
        <v>17</v>
      </c>
      <c r="F5" s="122" t="s">
        <v>109</v>
      </c>
      <c r="G5" s="122" t="s">
        <v>110</v>
      </c>
      <c r="H5" s="122" t="s">
        <v>17</v>
      </c>
      <c r="I5" s="122" t="s">
        <v>109</v>
      </c>
      <c r="J5" s="122" t="s">
        <v>110</v>
      </c>
      <c r="K5" s="122" t="s">
        <v>17</v>
      </c>
      <c r="L5" s="122" t="s">
        <v>109</v>
      </c>
      <c r="M5" s="122" t="s">
        <v>110</v>
      </c>
      <c r="N5" s="953"/>
      <c r="O5" s="953"/>
      <c r="P5" s="724"/>
      <c r="Q5" s="953"/>
      <c r="R5" s="953"/>
      <c r="S5" s="953"/>
      <c r="T5" s="950"/>
    </row>
    <row r="6" spans="1:20" ht="36" customHeight="1">
      <c r="A6" s="26"/>
      <c r="B6" s="96" t="s">
        <v>17</v>
      </c>
      <c r="C6" s="124"/>
      <c r="D6" s="87" t="e">
        <f>SUM(D7:D21)</f>
        <v>#REF!</v>
      </c>
      <c r="E6" s="87" t="e">
        <f aca="true" t="shared" si="0" ref="E6:S6">SUM(E7:E21)</f>
        <v>#REF!</v>
      </c>
      <c r="F6" s="87" t="e">
        <f t="shared" si="0"/>
        <v>#REF!</v>
      </c>
      <c r="G6" s="87" t="e">
        <f t="shared" si="0"/>
        <v>#REF!</v>
      </c>
      <c r="H6" s="87" t="e">
        <f t="shared" si="0"/>
        <v>#REF!</v>
      </c>
      <c r="I6" s="87" t="e">
        <f t="shared" si="0"/>
        <v>#REF!</v>
      </c>
      <c r="J6" s="87" t="e">
        <f t="shared" si="0"/>
        <v>#REF!</v>
      </c>
      <c r="K6" s="87" t="e">
        <f t="shared" si="0"/>
        <v>#REF!</v>
      </c>
      <c r="L6" s="87" t="e">
        <f t="shared" si="0"/>
        <v>#REF!</v>
      </c>
      <c r="M6" s="87" t="e">
        <f t="shared" si="0"/>
        <v>#REF!</v>
      </c>
      <c r="N6" s="87" t="e">
        <f t="shared" si="0"/>
        <v>#REF!</v>
      </c>
      <c r="O6" s="87" t="e">
        <f t="shared" si="0"/>
        <v>#REF!</v>
      </c>
      <c r="P6" s="87" t="e">
        <f t="shared" si="0"/>
        <v>#REF!</v>
      </c>
      <c r="Q6" s="87" t="e">
        <f t="shared" si="0"/>
        <v>#REF!</v>
      </c>
      <c r="R6" s="87" t="e">
        <f t="shared" si="0"/>
        <v>#REF!</v>
      </c>
      <c r="S6" s="87" t="e">
        <f t="shared" si="0"/>
        <v>#REF!</v>
      </c>
      <c r="T6" s="125" t="e">
        <f>SUM(T7:T21)</f>
        <v>#REF!</v>
      </c>
    </row>
    <row r="7" spans="1:20" ht="36" customHeight="1">
      <c r="A7" s="126">
        <v>91</v>
      </c>
      <c r="B7" s="96" t="s">
        <v>100</v>
      </c>
      <c r="C7" s="23"/>
      <c r="D7" s="21" t="e">
        <f>COUNTIF(#REF!,'2小分類'!A7)</f>
        <v>#REF!</v>
      </c>
      <c r="E7" s="21" t="e">
        <f>SUM(F7:G7)</f>
        <v>#REF!</v>
      </c>
      <c r="F7" s="21" t="e">
        <f>SUMIF(#REF!,'2小分類'!A7,#REF!)</f>
        <v>#REF!</v>
      </c>
      <c r="G7" s="21" t="e">
        <f>SUMIF(#REF!,'2小分類'!A7,#REF!)</f>
        <v>#REF!</v>
      </c>
      <c r="H7" s="21" t="e">
        <f>E7-K7</f>
        <v>#REF!</v>
      </c>
      <c r="I7" s="21" t="e">
        <f aca="true" t="shared" si="1" ref="I7:I21">F7-L7</f>
        <v>#REF!</v>
      </c>
      <c r="J7" s="21" t="e">
        <f aca="true" t="shared" si="2" ref="J7:J21">G7-M7</f>
        <v>#REF!</v>
      </c>
      <c r="K7" s="21" t="e">
        <f>SUM(L7:M7)</f>
        <v>#REF!</v>
      </c>
      <c r="L7" s="21" t="e">
        <f>SUMIF(#REF!,'2小分類'!A7,#REF!)</f>
        <v>#REF!</v>
      </c>
      <c r="M7" s="21" t="e">
        <f>SUMIF(#REF!,'2小分類'!A7,#REF!)</f>
        <v>#REF!</v>
      </c>
      <c r="N7" s="21" t="e">
        <f>SUMIF(#REF!,'2小分類'!A7,#REF!)</f>
        <v>#REF!</v>
      </c>
      <c r="O7" s="21" t="e">
        <f>SUMIF(#REF!,'2小分類'!A7,#REF!)</f>
        <v>#REF!</v>
      </c>
      <c r="P7" s="21" t="e">
        <f>SUMIF(#REF!,'2小分類'!A7,#REF!)</f>
        <v>#REF!</v>
      </c>
      <c r="Q7" s="21" t="e">
        <f>SUMIF(#REF!,'2小分類'!A7,#REF!)</f>
        <v>#REF!</v>
      </c>
      <c r="R7" s="21" t="e">
        <f>SUMIF(#REF!,'2小分類'!A7,#REF!)</f>
        <v>#REF!</v>
      </c>
      <c r="S7" s="21" t="e">
        <f>O7-P7-Q7-R7</f>
        <v>#REF!</v>
      </c>
      <c r="T7" s="94" t="e">
        <f>SUMIF(#REF!,'2小分類'!A7,#REF!)</f>
        <v>#REF!</v>
      </c>
    </row>
    <row r="8" spans="1:20" ht="36" customHeight="1">
      <c r="A8" s="126">
        <v>92</v>
      </c>
      <c r="B8" s="96" t="s">
        <v>101</v>
      </c>
      <c r="C8" s="23"/>
      <c r="D8" s="21" t="e">
        <f>COUNTIF(#REF!,'2小分類'!A8)</f>
        <v>#REF!</v>
      </c>
      <c r="E8" s="21" t="e">
        <f aca="true" t="shared" si="3" ref="E8:E21">SUM(F8:G8)</f>
        <v>#REF!</v>
      </c>
      <c r="F8" s="21" t="e">
        <f>SUMIF(#REF!,'2小分類'!A8,#REF!)</f>
        <v>#REF!</v>
      </c>
      <c r="G8" s="21" t="e">
        <f>SUMIF(#REF!,'2小分類'!A8,#REF!)</f>
        <v>#REF!</v>
      </c>
      <c r="H8" s="21" t="e">
        <f aca="true" t="shared" si="4" ref="H8:H21">E8-K8</f>
        <v>#REF!</v>
      </c>
      <c r="I8" s="21" t="e">
        <f t="shared" si="1"/>
        <v>#REF!</v>
      </c>
      <c r="J8" s="21" t="e">
        <f t="shared" si="2"/>
        <v>#REF!</v>
      </c>
      <c r="K8" s="21" t="e">
        <f aca="true" t="shared" si="5" ref="K8:K21">SUM(L8:M8)</f>
        <v>#REF!</v>
      </c>
      <c r="L8" s="21" t="e">
        <f>SUMIF(#REF!,'2小分類'!A8,#REF!)</f>
        <v>#REF!</v>
      </c>
      <c r="M8" s="21" t="e">
        <f>SUMIF(#REF!,'2小分類'!A8,#REF!)</f>
        <v>#REF!</v>
      </c>
      <c r="N8" s="21" t="e">
        <f>SUMIF(#REF!,'2小分類'!A8,#REF!)</f>
        <v>#REF!</v>
      </c>
      <c r="O8" s="21" t="e">
        <f>SUMIF(#REF!,'2小分類'!A8,#REF!)</f>
        <v>#REF!</v>
      </c>
      <c r="P8" s="21" t="e">
        <f>SUMIF(#REF!,'2小分類'!A8,#REF!)</f>
        <v>#REF!</v>
      </c>
      <c r="Q8" s="21" t="e">
        <f>SUMIF(#REF!,'2小分類'!A8,#REF!)</f>
        <v>#REF!</v>
      </c>
      <c r="R8" s="21" t="e">
        <f>SUMIF(#REF!,'2小分類'!A8,#REF!)</f>
        <v>#REF!</v>
      </c>
      <c r="S8" s="21" t="e">
        <f aca="true" t="shared" si="6" ref="S8:S21">O8-P8-Q8-R8</f>
        <v>#REF!</v>
      </c>
      <c r="T8" s="94" t="e">
        <f>SUMIF(#REF!,'2小分類'!A8,#REF!)</f>
        <v>#REF!</v>
      </c>
    </row>
    <row r="9" spans="1:20" ht="36" customHeight="1">
      <c r="A9" s="126">
        <v>93</v>
      </c>
      <c r="B9" s="127" t="s">
        <v>102</v>
      </c>
      <c r="C9" s="23"/>
      <c r="D9" s="21" t="e">
        <f>COUNTIF(#REF!,'2小分類'!A9)</f>
        <v>#REF!</v>
      </c>
      <c r="E9" s="21" t="e">
        <f t="shared" si="3"/>
        <v>#REF!</v>
      </c>
      <c r="F9" s="21" t="e">
        <f>SUMIF(#REF!,'2小分類'!A9,#REF!)</f>
        <v>#REF!</v>
      </c>
      <c r="G9" s="21" t="e">
        <f>SUMIF(#REF!,'2小分類'!A9,#REF!)</f>
        <v>#REF!</v>
      </c>
      <c r="H9" s="21" t="e">
        <f t="shared" si="4"/>
        <v>#REF!</v>
      </c>
      <c r="I9" s="21" t="e">
        <f t="shared" si="1"/>
        <v>#REF!</v>
      </c>
      <c r="J9" s="21" t="e">
        <f t="shared" si="2"/>
        <v>#REF!</v>
      </c>
      <c r="K9" s="21" t="e">
        <f t="shared" si="5"/>
        <v>#REF!</v>
      </c>
      <c r="L9" s="21" t="e">
        <f>SUMIF(#REF!,'2小分類'!A9,#REF!)</f>
        <v>#REF!</v>
      </c>
      <c r="M9" s="21" t="e">
        <f>SUMIF(#REF!,'2小分類'!A9,#REF!)</f>
        <v>#REF!</v>
      </c>
      <c r="N9" s="21" t="e">
        <f>SUMIF(#REF!,'2小分類'!A9,#REF!)</f>
        <v>#REF!</v>
      </c>
      <c r="O9" s="21" t="e">
        <f>SUMIF(#REF!,'2小分類'!A9,#REF!)</f>
        <v>#REF!</v>
      </c>
      <c r="P9" s="21" t="e">
        <f>SUMIF(#REF!,'2小分類'!A9,#REF!)</f>
        <v>#REF!</v>
      </c>
      <c r="Q9" s="21" t="e">
        <f>SUMIF(#REF!,'2小分類'!A9,#REF!)</f>
        <v>#REF!</v>
      </c>
      <c r="R9" s="21" t="e">
        <f>SUMIF(#REF!,'2小分類'!A9,#REF!)</f>
        <v>#REF!</v>
      </c>
      <c r="S9" s="21" t="e">
        <f t="shared" si="6"/>
        <v>#REF!</v>
      </c>
      <c r="T9" s="94" t="e">
        <f>SUMIF(#REF!,'2小分類'!A9,#REF!)</f>
        <v>#REF!</v>
      </c>
    </row>
    <row r="10" spans="1:20" ht="36" customHeight="1">
      <c r="A10" s="126">
        <v>94</v>
      </c>
      <c r="B10" s="96" t="s">
        <v>156</v>
      </c>
      <c r="C10" s="23"/>
      <c r="D10" s="21" t="e">
        <f>COUNTIF(#REF!,'2小分類'!A10)</f>
        <v>#REF!</v>
      </c>
      <c r="E10" s="21" t="e">
        <f t="shared" si="3"/>
        <v>#REF!</v>
      </c>
      <c r="F10" s="21" t="e">
        <f>SUMIF(#REF!,'2小分類'!A10,#REF!)</f>
        <v>#REF!</v>
      </c>
      <c r="G10" s="21" t="e">
        <f>SUMIF(#REF!,'2小分類'!A10,#REF!)</f>
        <v>#REF!</v>
      </c>
      <c r="H10" s="21" t="e">
        <f t="shared" si="4"/>
        <v>#REF!</v>
      </c>
      <c r="I10" s="21" t="e">
        <f t="shared" si="1"/>
        <v>#REF!</v>
      </c>
      <c r="J10" s="21" t="e">
        <f t="shared" si="2"/>
        <v>#REF!</v>
      </c>
      <c r="K10" s="21" t="e">
        <f t="shared" si="5"/>
        <v>#REF!</v>
      </c>
      <c r="L10" s="21" t="e">
        <f>SUMIF(#REF!,'2小分類'!A10,#REF!)</f>
        <v>#REF!</v>
      </c>
      <c r="M10" s="21" t="e">
        <f>SUMIF(#REF!,'2小分類'!A10,#REF!)</f>
        <v>#REF!</v>
      </c>
      <c r="N10" s="21" t="e">
        <f>SUMIF(#REF!,'2小分類'!A10,#REF!)</f>
        <v>#REF!</v>
      </c>
      <c r="O10" s="21" t="e">
        <f>SUMIF(#REF!,'2小分類'!A10,#REF!)</f>
        <v>#REF!</v>
      </c>
      <c r="P10" s="21" t="e">
        <f>SUMIF(#REF!,'2小分類'!A10,#REF!)</f>
        <v>#REF!</v>
      </c>
      <c r="Q10" s="21" t="e">
        <f>SUMIF(#REF!,'2小分類'!A10,#REF!)</f>
        <v>#REF!</v>
      </c>
      <c r="R10" s="21" t="e">
        <f>SUMIF(#REF!,'2小分類'!A10,#REF!)</f>
        <v>#REF!</v>
      </c>
      <c r="S10" s="21" t="e">
        <f t="shared" si="6"/>
        <v>#REF!</v>
      </c>
      <c r="T10" s="94" t="e">
        <f>SUMIF(#REF!,'2小分類'!A10,#REF!)</f>
        <v>#REF!</v>
      </c>
    </row>
    <row r="11" spans="1:20" ht="36" customHeight="1">
      <c r="A11" s="126">
        <v>95</v>
      </c>
      <c r="B11" s="96" t="s">
        <v>157</v>
      </c>
      <c r="C11" s="23"/>
      <c r="D11" s="21" t="e">
        <f>COUNTIF(#REF!,'2小分類'!A11)</f>
        <v>#REF!</v>
      </c>
      <c r="E11" s="21" t="e">
        <f t="shared" si="3"/>
        <v>#REF!</v>
      </c>
      <c r="F11" s="21" t="e">
        <f>SUMIF(#REF!,'2小分類'!A11,#REF!)</f>
        <v>#REF!</v>
      </c>
      <c r="G11" s="21" t="e">
        <f>SUMIF(#REF!,'2小分類'!A11,#REF!)</f>
        <v>#REF!</v>
      </c>
      <c r="H11" s="21" t="e">
        <f t="shared" si="4"/>
        <v>#REF!</v>
      </c>
      <c r="I11" s="21" t="e">
        <f t="shared" si="1"/>
        <v>#REF!</v>
      </c>
      <c r="J11" s="21" t="e">
        <f t="shared" si="2"/>
        <v>#REF!</v>
      </c>
      <c r="K11" s="21" t="e">
        <f t="shared" si="5"/>
        <v>#REF!</v>
      </c>
      <c r="L11" s="21" t="e">
        <f>SUMIF(#REF!,'2小分類'!A11,#REF!)</f>
        <v>#REF!</v>
      </c>
      <c r="M11" s="21" t="e">
        <f>SUMIF(#REF!,'2小分類'!A11,#REF!)</f>
        <v>#REF!</v>
      </c>
      <c r="N11" s="21" t="e">
        <f>SUMIF(#REF!,'2小分類'!A11,#REF!)</f>
        <v>#REF!</v>
      </c>
      <c r="O11" s="21" t="e">
        <f>SUMIF(#REF!,'2小分類'!A11,#REF!)</f>
        <v>#REF!</v>
      </c>
      <c r="P11" s="21" t="e">
        <f>SUMIF(#REF!,'2小分類'!A11,#REF!)</f>
        <v>#REF!</v>
      </c>
      <c r="Q11" s="21" t="e">
        <f>SUMIF(#REF!,'2小分類'!A11,#REF!)</f>
        <v>#REF!</v>
      </c>
      <c r="R11" s="21" t="e">
        <f>SUMIF(#REF!,'2小分類'!A11,#REF!)</f>
        <v>#REF!</v>
      </c>
      <c r="S11" s="21" t="e">
        <f t="shared" si="6"/>
        <v>#REF!</v>
      </c>
      <c r="T11" s="94" t="e">
        <f>SUMIF(#REF!,'2小分類'!A11,#REF!)</f>
        <v>#REF!</v>
      </c>
    </row>
    <row r="12" spans="1:20" ht="36" customHeight="1">
      <c r="A12" s="126">
        <v>96</v>
      </c>
      <c r="B12" s="96" t="s">
        <v>158</v>
      </c>
      <c r="C12" s="23"/>
      <c r="D12" s="21" t="e">
        <f>COUNTIF(#REF!,'2小分類'!A12)</f>
        <v>#REF!</v>
      </c>
      <c r="E12" s="21" t="e">
        <f t="shared" si="3"/>
        <v>#REF!</v>
      </c>
      <c r="F12" s="21" t="e">
        <f>SUMIF(#REF!,'2小分類'!A12,#REF!)</f>
        <v>#REF!</v>
      </c>
      <c r="G12" s="21" t="e">
        <f>SUMIF(#REF!,'2小分類'!A12,#REF!)</f>
        <v>#REF!</v>
      </c>
      <c r="H12" s="21" t="e">
        <f t="shared" si="4"/>
        <v>#REF!</v>
      </c>
      <c r="I12" s="21" t="e">
        <f t="shared" si="1"/>
        <v>#REF!</v>
      </c>
      <c r="J12" s="21" t="e">
        <f t="shared" si="2"/>
        <v>#REF!</v>
      </c>
      <c r="K12" s="21" t="e">
        <f t="shared" si="5"/>
        <v>#REF!</v>
      </c>
      <c r="L12" s="21" t="e">
        <f>SUMIF(#REF!,'2小分類'!A12,#REF!)</f>
        <v>#REF!</v>
      </c>
      <c r="M12" s="21" t="e">
        <f>SUMIF(#REF!,'2小分類'!A12,#REF!)</f>
        <v>#REF!</v>
      </c>
      <c r="N12" s="21" t="e">
        <f>SUMIF(#REF!,'2小分類'!A12,#REF!)</f>
        <v>#REF!</v>
      </c>
      <c r="O12" s="21" t="e">
        <f>SUMIF(#REF!,'2小分類'!A12,#REF!)</f>
        <v>#REF!</v>
      </c>
      <c r="P12" s="21" t="e">
        <f>SUMIF(#REF!,'2小分類'!A12,#REF!)</f>
        <v>#REF!</v>
      </c>
      <c r="Q12" s="21" t="e">
        <f>SUMIF(#REF!,'2小分類'!A12,#REF!)</f>
        <v>#REF!</v>
      </c>
      <c r="R12" s="21" t="e">
        <f>SUMIF(#REF!,'2小分類'!A12,#REF!)</f>
        <v>#REF!</v>
      </c>
      <c r="S12" s="21" t="e">
        <f t="shared" si="6"/>
        <v>#REF!</v>
      </c>
      <c r="T12" s="94" t="e">
        <f>SUMIF(#REF!,'2小分類'!A12,#REF!)</f>
        <v>#REF!</v>
      </c>
    </row>
    <row r="13" spans="1:20" ht="36" customHeight="1">
      <c r="A13" s="126">
        <v>97</v>
      </c>
      <c r="B13" s="96" t="s">
        <v>159</v>
      </c>
      <c r="C13" s="23"/>
      <c r="D13" s="21" t="e">
        <f>COUNTIF(#REF!,'2小分類'!A13)</f>
        <v>#REF!</v>
      </c>
      <c r="E13" s="21" t="e">
        <f t="shared" si="3"/>
        <v>#REF!</v>
      </c>
      <c r="F13" s="21" t="e">
        <f>SUMIF(#REF!,'2小分類'!A13,#REF!)</f>
        <v>#REF!</v>
      </c>
      <c r="G13" s="21" t="e">
        <f>SUMIF(#REF!,'2小分類'!A13,#REF!)</f>
        <v>#REF!</v>
      </c>
      <c r="H13" s="21" t="e">
        <f t="shared" si="4"/>
        <v>#REF!</v>
      </c>
      <c r="I13" s="21" t="e">
        <f t="shared" si="1"/>
        <v>#REF!</v>
      </c>
      <c r="J13" s="21" t="e">
        <f t="shared" si="2"/>
        <v>#REF!</v>
      </c>
      <c r="K13" s="21" t="e">
        <f t="shared" si="5"/>
        <v>#REF!</v>
      </c>
      <c r="L13" s="21" t="e">
        <f>SUMIF(#REF!,'2小分類'!A13,#REF!)</f>
        <v>#REF!</v>
      </c>
      <c r="M13" s="21" t="e">
        <f>SUMIF(#REF!,'2小分類'!A13,#REF!)</f>
        <v>#REF!</v>
      </c>
      <c r="N13" s="21" t="e">
        <f>SUMIF(#REF!,'2小分類'!A13,#REF!)</f>
        <v>#REF!</v>
      </c>
      <c r="O13" s="21" t="e">
        <f>SUMIF(#REF!,'2小分類'!A13,#REF!)</f>
        <v>#REF!</v>
      </c>
      <c r="P13" s="21" t="e">
        <f>SUMIF(#REF!,'2小分類'!A13,#REF!)</f>
        <v>#REF!</v>
      </c>
      <c r="Q13" s="21" t="e">
        <f>SUMIF(#REF!,'2小分類'!A13,#REF!)</f>
        <v>#REF!</v>
      </c>
      <c r="R13" s="21" t="e">
        <f>SUMIF(#REF!,'2小分類'!A13,#REF!)</f>
        <v>#REF!</v>
      </c>
      <c r="S13" s="21" t="e">
        <f t="shared" si="6"/>
        <v>#REF!</v>
      </c>
      <c r="T13" s="94" t="e">
        <f>SUMIF(#REF!,'2小分類'!A13,#REF!)</f>
        <v>#REF!</v>
      </c>
    </row>
    <row r="14" spans="1:20" ht="36" customHeight="1">
      <c r="A14" s="126">
        <v>98</v>
      </c>
      <c r="B14" s="96" t="s">
        <v>160</v>
      </c>
      <c r="C14" s="23"/>
      <c r="D14" s="21" t="e">
        <f>COUNTIF(#REF!,'2小分類'!A14)</f>
        <v>#REF!</v>
      </c>
      <c r="E14" s="21" t="e">
        <f t="shared" si="3"/>
        <v>#REF!</v>
      </c>
      <c r="F14" s="21" t="e">
        <f>SUMIF(#REF!,'2小分類'!A14,#REF!)</f>
        <v>#REF!</v>
      </c>
      <c r="G14" s="21" t="e">
        <f>SUMIF(#REF!,'2小分類'!A14,#REF!)</f>
        <v>#REF!</v>
      </c>
      <c r="H14" s="21" t="e">
        <f t="shared" si="4"/>
        <v>#REF!</v>
      </c>
      <c r="I14" s="21" t="e">
        <f t="shared" si="1"/>
        <v>#REF!</v>
      </c>
      <c r="J14" s="21" t="e">
        <f t="shared" si="2"/>
        <v>#REF!</v>
      </c>
      <c r="K14" s="21" t="e">
        <f t="shared" si="5"/>
        <v>#REF!</v>
      </c>
      <c r="L14" s="21" t="e">
        <f>SUMIF(#REF!,'2小分類'!A14,#REF!)</f>
        <v>#REF!</v>
      </c>
      <c r="M14" s="21" t="e">
        <f>SUMIF(#REF!,'2小分類'!A14,#REF!)</f>
        <v>#REF!</v>
      </c>
      <c r="N14" s="21" t="e">
        <f>SUMIF(#REF!,'2小分類'!A14,#REF!)</f>
        <v>#REF!</v>
      </c>
      <c r="O14" s="21" t="e">
        <f>SUMIF(#REF!,'2小分類'!A14,#REF!)</f>
        <v>#REF!</v>
      </c>
      <c r="P14" s="21" t="e">
        <f>SUMIF(#REF!,'2小分類'!A14,#REF!)</f>
        <v>#REF!</v>
      </c>
      <c r="Q14" s="21" t="e">
        <f>SUMIF(#REF!,'2小分類'!A14,#REF!)</f>
        <v>#REF!</v>
      </c>
      <c r="R14" s="21" t="e">
        <f>SUMIF(#REF!,'2小分類'!A14,#REF!)</f>
        <v>#REF!</v>
      </c>
      <c r="S14" s="21" t="e">
        <f t="shared" si="6"/>
        <v>#REF!</v>
      </c>
      <c r="T14" s="94" t="e">
        <f>SUMIF(#REF!,'2小分類'!A14,#REF!)</f>
        <v>#REF!</v>
      </c>
    </row>
    <row r="15" spans="1:20" ht="36" customHeight="1">
      <c r="A15" s="126">
        <v>99</v>
      </c>
      <c r="B15" s="96" t="s">
        <v>161</v>
      </c>
      <c r="C15" s="23"/>
      <c r="D15" s="21" t="e">
        <f>COUNTIF(#REF!,'2小分類'!A15)</f>
        <v>#REF!</v>
      </c>
      <c r="E15" s="21" t="e">
        <f t="shared" si="3"/>
        <v>#REF!</v>
      </c>
      <c r="F15" s="21" t="e">
        <f>SUMIF(#REF!,'2小分類'!A15,#REF!)</f>
        <v>#REF!</v>
      </c>
      <c r="G15" s="21" t="e">
        <f>SUMIF(#REF!,'2小分類'!A15,#REF!)</f>
        <v>#REF!</v>
      </c>
      <c r="H15" s="21" t="e">
        <f t="shared" si="4"/>
        <v>#REF!</v>
      </c>
      <c r="I15" s="21" t="e">
        <f t="shared" si="1"/>
        <v>#REF!</v>
      </c>
      <c r="J15" s="21" t="e">
        <f t="shared" si="2"/>
        <v>#REF!</v>
      </c>
      <c r="K15" s="21" t="e">
        <f t="shared" si="5"/>
        <v>#REF!</v>
      </c>
      <c r="L15" s="21" t="e">
        <f>SUMIF(#REF!,'2小分類'!A15,#REF!)</f>
        <v>#REF!</v>
      </c>
      <c r="M15" s="21" t="e">
        <f>SUMIF(#REF!,'2小分類'!A15,#REF!)</f>
        <v>#REF!</v>
      </c>
      <c r="N15" s="21" t="e">
        <f>SUMIF(#REF!,'2小分類'!A15,#REF!)</f>
        <v>#REF!</v>
      </c>
      <c r="O15" s="21" t="e">
        <f>SUMIF(#REF!,'2小分類'!A15,#REF!)</f>
        <v>#REF!</v>
      </c>
      <c r="P15" s="21" t="e">
        <f>SUMIF(#REF!,'2小分類'!A15,#REF!)</f>
        <v>#REF!</v>
      </c>
      <c r="Q15" s="21" t="e">
        <f>SUMIF(#REF!,'2小分類'!A15,#REF!)</f>
        <v>#REF!</v>
      </c>
      <c r="R15" s="21" t="e">
        <f>SUMIF(#REF!,'2小分類'!A15,#REF!)</f>
        <v>#REF!</v>
      </c>
      <c r="S15" s="21" t="e">
        <f t="shared" si="6"/>
        <v>#REF!</v>
      </c>
      <c r="T15" s="94" t="e">
        <f>SUMIF(#REF!,'2小分類'!A15,#REF!)</f>
        <v>#REF!</v>
      </c>
    </row>
    <row r="16" spans="1:20" ht="36" customHeight="1">
      <c r="A16" s="126">
        <v>101</v>
      </c>
      <c r="B16" s="96" t="s">
        <v>271</v>
      </c>
      <c r="C16" s="23"/>
      <c r="D16" s="21" t="e">
        <f>COUNTIF(#REF!,'2小分類'!A16)</f>
        <v>#REF!</v>
      </c>
      <c r="E16" s="21" t="e">
        <f t="shared" si="3"/>
        <v>#REF!</v>
      </c>
      <c r="F16" s="21" t="e">
        <f>SUMIF(#REF!,'2小分類'!A16,#REF!)</f>
        <v>#REF!</v>
      </c>
      <c r="G16" s="21" t="e">
        <f>SUMIF(#REF!,'2小分類'!A16,#REF!)</f>
        <v>#REF!</v>
      </c>
      <c r="H16" s="21" t="e">
        <f t="shared" si="4"/>
        <v>#REF!</v>
      </c>
      <c r="I16" s="21" t="e">
        <f t="shared" si="1"/>
        <v>#REF!</v>
      </c>
      <c r="J16" s="21" t="e">
        <f t="shared" si="2"/>
        <v>#REF!</v>
      </c>
      <c r="K16" s="21" t="e">
        <f t="shared" si="5"/>
        <v>#REF!</v>
      </c>
      <c r="L16" s="21" t="e">
        <f>SUMIF(#REF!,'2小分類'!A16,#REF!)</f>
        <v>#REF!</v>
      </c>
      <c r="M16" s="21" t="e">
        <f>SUMIF(#REF!,'2小分類'!A16,#REF!)</f>
        <v>#REF!</v>
      </c>
      <c r="N16" s="21" t="e">
        <f>SUMIF(#REF!,'2小分類'!A16,#REF!)</f>
        <v>#REF!</v>
      </c>
      <c r="O16" s="21" t="e">
        <f>SUMIF(#REF!,'2小分類'!A16,#REF!)</f>
        <v>#REF!</v>
      </c>
      <c r="P16" s="21" t="e">
        <f>SUMIF(#REF!,'2小分類'!A16,#REF!)</f>
        <v>#REF!</v>
      </c>
      <c r="Q16" s="21" t="e">
        <f>SUMIF(#REF!,'2小分類'!A16,#REF!)</f>
        <v>#REF!</v>
      </c>
      <c r="R16" s="21" t="e">
        <f>SUMIF(#REF!,'2小分類'!A16,#REF!)</f>
        <v>#REF!</v>
      </c>
      <c r="S16" s="21" t="e">
        <f t="shared" si="6"/>
        <v>#REF!</v>
      </c>
      <c r="T16" s="94" t="e">
        <f>SUMIF(#REF!,'2小分類'!A16,#REF!)</f>
        <v>#REF!</v>
      </c>
    </row>
    <row r="17" spans="1:20" ht="36" customHeight="1">
      <c r="A17" s="126">
        <v>102</v>
      </c>
      <c r="B17" s="96" t="s">
        <v>272</v>
      </c>
      <c r="C17" s="23"/>
      <c r="D17" s="21" t="e">
        <f>COUNTIF(#REF!,'2小分類'!A17)</f>
        <v>#REF!</v>
      </c>
      <c r="E17" s="21" t="e">
        <f t="shared" si="3"/>
        <v>#REF!</v>
      </c>
      <c r="F17" s="21" t="e">
        <f>SUMIF(#REF!,'2小分類'!A17,#REF!)</f>
        <v>#REF!</v>
      </c>
      <c r="G17" s="21" t="e">
        <f>SUMIF(#REF!,'2小分類'!A17,#REF!)</f>
        <v>#REF!</v>
      </c>
      <c r="H17" s="21" t="e">
        <f t="shared" si="4"/>
        <v>#REF!</v>
      </c>
      <c r="I17" s="21" t="e">
        <f t="shared" si="1"/>
        <v>#REF!</v>
      </c>
      <c r="J17" s="21" t="e">
        <f t="shared" si="2"/>
        <v>#REF!</v>
      </c>
      <c r="K17" s="21" t="e">
        <f t="shared" si="5"/>
        <v>#REF!</v>
      </c>
      <c r="L17" s="21" t="e">
        <f>SUMIF(#REF!,'2小分類'!A17,#REF!)</f>
        <v>#REF!</v>
      </c>
      <c r="M17" s="21" t="e">
        <f>SUMIF(#REF!,'2小分類'!A17,#REF!)</f>
        <v>#REF!</v>
      </c>
      <c r="N17" s="21" t="e">
        <f>SUMIF(#REF!,'2小分類'!A17,#REF!)</f>
        <v>#REF!</v>
      </c>
      <c r="O17" s="21" t="e">
        <f>SUMIF(#REF!,'2小分類'!A17,#REF!)</f>
        <v>#REF!</v>
      </c>
      <c r="P17" s="21" t="e">
        <f>SUMIF(#REF!,'2小分類'!A17,#REF!)</f>
        <v>#REF!</v>
      </c>
      <c r="Q17" s="21" t="e">
        <f>SUMIF(#REF!,'2小分類'!A17,#REF!)</f>
        <v>#REF!</v>
      </c>
      <c r="R17" s="21" t="e">
        <f>SUMIF(#REF!,'2小分類'!A17,#REF!)</f>
        <v>#REF!</v>
      </c>
      <c r="S17" s="21" t="e">
        <f t="shared" si="6"/>
        <v>#REF!</v>
      </c>
      <c r="T17" s="94" t="e">
        <f>SUMIF(#REF!,'2小分類'!A17,#REF!)</f>
        <v>#REF!</v>
      </c>
    </row>
    <row r="18" spans="1:20" ht="36" customHeight="1">
      <c r="A18" s="126">
        <v>103</v>
      </c>
      <c r="B18" s="96" t="s">
        <v>273</v>
      </c>
      <c r="C18" s="23"/>
      <c r="D18" s="21" t="e">
        <f>COUNTIF(#REF!,'2小分類'!A18)</f>
        <v>#REF!</v>
      </c>
      <c r="E18" s="21" t="e">
        <f t="shared" si="3"/>
        <v>#REF!</v>
      </c>
      <c r="F18" s="21" t="e">
        <f>SUMIF(#REF!,'2小分類'!A18,#REF!)</f>
        <v>#REF!</v>
      </c>
      <c r="G18" s="21" t="e">
        <f>SUMIF(#REF!,'2小分類'!A18,#REF!)</f>
        <v>#REF!</v>
      </c>
      <c r="H18" s="21" t="e">
        <f t="shared" si="4"/>
        <v>#REF!</v>
      </c>
      <c r="I18" s="21" t="e">
        <f t="shared" si="1"/>
        <v>#REF!</v>
      </c>
      <c r="J18" s="21" t="e">
        <f t="shared" si="2"/>
        <v>#REF!</v>
      </c>
      <c r="K18" s="21" t="e">
        <f t="shared" si="5"/>
        <v>#REF!</v>
      </c>
      <c r="L18" s="21" t="e">
        <f>SUMIF(#REF!,'2小分類'!A18,#REF!)</f>
        <v>#REF!</v>
      </c>
      <c r="M18" s="21" t="e">
        <f>SUMIF(#REF!,'2小分類'!A18,#REF!)</f>
        <v>#REF!</v>
      </c>
      <c r="N18" s="21" t="e">
        <f>SUMIF(#REF!,'2小分類'!A18,#REF!)</f>
        <v>#REF!</v>
      </c>
      <c r="O18" s="21" t="e">
        <f>SUMIF(#REF!,'2小分類'!A18,#REF!)</f>
        <v>#REF!</v>
      </c>
      <c r="P18" s="21" t="e">
        <f>SUMIF(#REF!,'2小分類'!A18,#REF!)</f>
        <v>#REF!</v>
      </c>
      <c r="Q18" s="21" t="e">
        <f>SUMIF(#REF!,'2小分類'!A18,#REF!)</f>
        <v>#REF!</v>
      </c>
      <c r="R18" s="21" t="e">
        <f>SUMIF(#REF!,'2小分類'!A18,#REF!)</f>
        <v>#REF!</v>
      </c>
      <c r="S18" s="21" t="e">
        <f t="shared" si="6"/>
        <v>#REF!</v>
      </c>
      <c r="T18" s="94" t="e">
        <f>SUMIF(#REF!,'2小分類'!A18,#REF!)</f>
        <v>#REF!</v>
      </c>
    </row>
    <row r="19" spans="1:20" ht="36" customHeight="1">
      <c r="A19" s="126">
        <v>104</v>
      </c>
      <c r="B19" s="96" t="s">
        <v>274</v>
      </c>
      <c r="C19" s="23"/>
      <c r="D19" s="21" t="e">
        <f>COUNTIF(#REF!,'2小分類'!A19)</f>
        <v>#REF!</v>
      </c>
      <c r="E19" s="21" t="e">
        <f t="shared" si="3"/>
        <v>#REF!</v>
      </c>
      <c r="F19" s="21" t="e">
        <f>SUMIF(#REF!,'2小分類'!A19,#REF!)</f>
        <v>#REF!</v>
      </c>
      <c r="G19" s="21" t="e">
        <f>SUMIF(#REF!,'2小分類'!A19,#REF!)</f>
        <v>#REF!</v>
      </c>
      <c r="H19" s="21" t="e">
        <f t="shared" si="4"/>
        <v>#REF!</v>
      </c>
      <c r="I19" s="21" t="e">
        <f t="shared" si="1"/>
        <v>#REF!</v>
      </c>
      <c r="J19" s="21" t="e">
        <f t="shared" si="2"/>
        <v>#REF!</v>
      </c>
      <c r="K19" s="21" t="e">
        <f t="shared" si="5"/>
        <v>#REF!</v>
      </c>
      <c r="L19" s="21" t="e">
        <f>SUMIF(#REF!,'2小分類'!A19,#REF!)</f>
        <v>#REF!</v>
      </c>
      <c r="M19" s="21" t="e">
        <f>SUMIF(#REF!,'2小分類'!A19,#REF!)</f>
        <v>#REF!</v>
      </c>
      <c r="N19" s="21" t="e">
        <f>SUMIF(#REF!,'2小分類'!A19,#REF!)</f>
        <v>#REF!</v>
      </c>
      <c r="O19" s="21" t="e">
        <f>SUMIF(#REF!,'2小分類'!A19,#REF!)</f>
        <v>#REF!</v>
      </c>
      <c r="P19" s="21" t="e">
        <f>SUMIF(#REF!,'2小分類'!A19,#REF!)</f>
        <v>#REF!</v>
      </c>
      <c r="Q19" s="21" t="e">
        <f>SUMIF(#REF!,'2小分類'!A19,#REF!)</f>
        <v>#REF!</v>
      </c>
      <c r="R19" s="21" t="e">
        <f>SUMIF(#REF!,'2小分類'!A19,#REF!)</f>
        <v>#REF!</v>
      </c>
      <c r="S19" s="21" t="e">
        <f t="shared" si="6"/>
        <v>#REF!</v>
      </c>
      <c r="T19" s="94" t="e">
        <f>SUMIF(#REF!,'2小分類'!A19,#REF!)</f>
        <v>#REF!</v>
      </c>
    </row>
    <row r="20" spans="1:20" ht="36" customHeight="1">
      <c r="A20" s="126">
        <v>105</v>
      </c>
      <c r="B20" s="96" t="s">
        <v>275</v>
      </c>
      <c r="C20" s="23"/>
      <c r="D20" s="21" t="e">
        <f>COUNTIF(#REF!,'2小分類'!A20)</f>
        <v>#REF!</v>
      </c>
      <c r="E20" s="21" t="e">
        <f t="shared" si="3"/>
        <v>#REF!</v>
      </c>
      <c r="F20" s="21" t="e">
        <f>SUMIF(#REF!,'2小分類'!A20,#REF!)</f>
        <v>#REF!</v>
      </c>
      <c r="G20" s="21" t="e">
        <f>SUMIF(#REF!,'2小分類'!A20,#REF!)</f>
        <v>#REF!</v>
      </c>
      <c r="H20" s="21" t="e">
        <f t="shared" si="4"/>
        <v>#REF!</v>
      </c>
      <c r="I20" s="21" t="e">
        <f t="shared" si="1"/>
        <v>#REF!</v>
      </c>
      <c r="J20" s="21" t="e">
        <f t="shared" si="2"/>
        <v>#REF!</v>
      </c>
      <c r="K20" s="21" t="e">
        <f t="shared" si="5"/>
        <v>#REF!</v>
      </c>
      <c r="L20" s="21" t="e">
        <f>SUMIF(#REF!,'2小分類'!A20,#REF!)</f>
        <v>#REF!</v>
      </c>
      <c r="M20" s="21" t="e">
        <f>SUMIF(#REF!,'2小分類'!A20,#REF!)</f>
        <v>#REF!</v>
      </c>
      <c r="N20" s="21" t="e">
        <f>SUMIF(#REF!,'2小分類'!A20,#REF!)</f>
        <v>#REF!</v>
      </c>
      <c r="O20" s="21" t="e">
        <f>SUMIF(#REF!,'2小分類'!A20,#REF!)</f>
        <v>#REF!</v>
      </c>
      <c r="P20" s="21" t="e">
        <f>SUMIF(#REF!,'2小分類'!A20,#REF!)</f>
        <v>#REF!</v>
      </c>
      <c r="Q20" s="21" t="e">
        <f>SUMIF(#REF!,'2小分類'!A20,#REF!)</f>
        <v>#REF!</v>
      </c>
      <c r="R20" s="21" t="e">
        <f>SUMIF(#REF!,'2小分類'!A20,#REF!)</f>
        <v>#REF!</v>
      </c>
      <c r="S20" s="21" t="e">
        <f t="shared" si="6"/>
        <v>#REF!</v>
      </c>
      <c r="T20" s="94" t="e">
        <f>SUMIF(#REF!,'2小分類'!A20,#REF!)</f>
        <v>#REF!</v>
      </c>
    </row>
    <row r="21" spans="1:20" ht="36" customHeight="1">
      <c r="A21" s="128">
        <v>106</v>
      </c>
      <c r="B21" s="129" t="s">
        <v>276</v>
      </c>
      <c r="C21" s="130"/>
      <c r="D21" s="80" t="e">
        <f>COUNTIF(#REF!,'2小分類'!A21)</f>
        <v>#REF!</v>
      </c>
      <c r="E21" s="80" t="e">
        <f t="shared" si="3"/>
        <v>#REF!</v>
      </c>
      <c r="F21" s="80" t="e">
        <f>SUMIF(#REF!,'2小分類'!A21,#REF!)</f>
        <v>#REF!</v>
      </c>
      <c r="G21" s="80" t="e">
        <f>SUMIF(#REF!,'2小分類'!A21,#REF!)</f>
        <v>#REF!</v>
      </c>
      <c r="H21" s="80" t="e">
        <f t="shared" si="4"/>
        <v>#REF!</v>
      </c>
      <c r="I21" s="80" t="e">
        <f t="shared" si="1"/>
        <v>#REF!</v>
      </c>
      <c r="J21" s="80" t="e">
        <f t="shared" si="2"/>
        <v>#REF!</v>
      </c>
      <c r="K21" s="80" t="e">
        <f t="shared" si="5"/>
        <v>#REF!</v>
      </c>
      <c r="L21" s="80" t="e">
        <f>SUMIF(#REF!,'2小分類'!A21,#REF!)</f>
        <v>#REF!</v>
      </c>
      <c r="M21" s="80" t="e">
        <f>SUMIF(#REF!,'2小分類'!A21,#REF!)</f>
        <v>#REF!</v>
      </c>
      <c r="N21" s="80" t="e">
        <f>SUMIF(#REF!,'2小分類'!A21,#REF!)</f>
        <v>#REF!</v>
      </c>
      <c r="O21" s="80" t="e">
        <f>SUMIF(#REF!,'2小分類'!A21,#REF!)</f>
        <v>#REF!</v>
      </c>
      <c r="P21" s="80" t="e">
        <f>SUMIF(#REF!,'2小分類'!A21,#REF!)</f>
        <v>#REF!</v>
      </c>
      <c r="Q21" s="80" t="e">
        <f>SUMIF(#REF!,'2小分類'!A21,#REF!)</f>
        <v>#REF!</v>
      </c>
      <c r="R21" s="80" t="e">
        <f>SUMIF(#REF!,'2小分類'!A21,#REF!)</f>
        <v>#REF!</v>
      </c>
      <c r="S21" s="80" t="e">
        <f t="shared" si="6"/>
        <v>#REF!</v>
      </c>
      <c r="T21" s="131" t="e">
        <f>SUMIF(#REF!,'2小分類'!A21,#REF!)</f>
        <v>#REF!</v>
      </c>
    </row>
    <row r="22" spans="1:19" ht="12">
      <c r="A22" s="126"/>
      <c r="B22" s="13"/>
      <c r="C22" s="26"/>
      <c r="D22" s="27"/>
      <c r="E22" s="27"/>
      <c r="F22" s="27"/>
      <c r="G22" s="27"/>
      <c r="H22" s="27"/>
      <c r="I22" s="27"/>
      <c r="J22" s="27"/>
      <c r="K22" s="27"/>
      <c r="L22" s="27"/>
      <c r="M22" s="27"/>
      <c r="N22" s="27"/>
      <c r="O22" s="27"/>
      <c r="P22" s="27"/>
      <c r="Q22" s="27"/>
      <c r="R22" s="27"/>
      <c r="S22" s="27"/>
    </row>
    <row r="23" spans="1:20" s="134" customFormat="1" ht="12">
      <c r="A23" s="132" t="s">
        <v>22</v>
      </c>
      <c r="B23" s="132"/>
      <c r="C23" s="132"/>
      <c r="D23" s="133"/>
      <c r="E23" s="133"/>
      <c r="F23" s="133"/>
      <c r="G23" s="133"/>
      <c r="H23" s="133"/>
      <c r="I23" s="133"/>
      <c r="J23" s="133"/>
      <c r="K23" s="133"/>
      <c r="L23" s="133"/>
      <c r="M23" s="133"/>
      <c r="N23" s="133"/>
      <c r="O23" s="133"/>
      <c r="P23" s="133"/>
      <c r="Q23" s="133"/>
      <c r="R23" s="133"/>
      <c r="S23" s="133"/>
      <c r="T23" s="133"/>
    </row>
  </sheetData>
  <sheetProtection/>
  <mergeCells count="14">
    <mergeCell ref="N3:N5"/>
    <mergeCell ref="H4:J4"/>
    <mergeCell ref="K4:M4"/>
    <mergeCell ref="E4:G4"/>
    <mergeCell ref="A3:C5"/>
    <mergeCell ref="D3:D5"/>
    <mergeCell ref="E3:M3"/>
    <mergeCell ref="T3:T5"/>
    <mergeCell ref="O3:S3"/>
    <mergeCell ref="O4:O5"/>
    <mergeCell ref="P4:P5"/>
    <mergeCell ref="Q4:Q5"/>
    <mergeCell ref="R4:R5"/>
    <mergeCell ref="S4:S5"/>
  </mergeCells>
  <conditionalFormatting sqref="A1:IV65536">
    <cfRule type="cellIs" priority="1" dxfId="99" operator="equal" stopIfTrue="1">
      <formula>0</formula>
    </cfRule>
  </conditionalFormatting>
  <printOptions horizontalCentered="1"/>
  <pageMargins left="0.5905511811023623" right="0.5905511811023623" top="0.984251968503937" bottom="0.984251968503937" header="0.5118110236220472" footer="0.5118110236220472"/>
  <pageSetup horizontalDpi="300" verticalDpi="300" orientation="portrait" paperSize="9" r:id="rId1"/>
</worksheet>
</file>

<file path=xl/worksheets/sheet31.xml><?xml version="1.0" encoding="utf-8"?>
<worksheet xmlns="http://schemas.openxmlformats.org/spreadsheetml/2006/main" xmlns:r="http://schemas.openxmlformats.org/officeDocument/2006/relationships">
  <sheetPr>
    <tabColor indexed="20"/>
  </sheetPr>
  <dimension ref="A1:V41"/>
  <sheetViews>
    <sheetView zoomScalePageLayoutView="0" workbookViewId="0" topLeftCell="A1">
      <selection activeCell="A1" sqref="A1"/>
    </sheetView>
  </sheetViews>
  <sheetFormatPr defaultColWidth="9.00390625" defaultRowHeight="13.5"/>
  <cols>
    <col min="1" max="1" width="2.625" style="25" customWidth="1"/>
    <col min="2" max="2" width="12.875" style="25" bestFit="1" customWidth="1"/>
    <col min="3" max="3" width="0.875" style="25" customWidth="1"/>
    <col min="4" max="13" width="6.625" style="97" customWidth="1"/>
    <col min="14" max="21" width="10.125" style="97" customWidth="1"/>
    <col min="22" max="22" width="4.75390625" style="121" customWidth="1"/>
    <col min="23" max="16384" width="9.00390625" style="25" customWidth="1"/>
  </cols>
  <sheetData>
    <row r="1" spans="1:22" ht="20.25" customHeight="1">
      <c r="A1" s="106" t="s">
        <v>116</v>
      </c>
      <c r="B1" s="107"/>
      <c r="C1" s="26"/>
      <c r="D1" s="108"/>
      <c r="E1" s="108"/>
      <c r="F1" s="108"/>
      <c r="G1" s="108"/>
      <c r="H1" s="108"/>
      <c r="I1" s="108"/>
      <c r="J1" s="108"/>
      <c r="K1" s="108"/>
      <c r="L1" s="108"/>
      <c r="M1" s="108"/>
      <c r="N1" s="108"/>
      <c r="O1" s="108"/>
      <c r="P1" s="108"/>
      <c r="Q1" s="108"/>
      <c r="R1" s="108"/>
      <c r="S1" s="108"/>
      <c r="T1" s="108"/>
      <c r="U1" s="108"/>
      <c r="V1" s="106"/>
    </row>
    <row r="2" spans="1:22" ht="20.25" customHeight="1">
      <c r="A2" s="107" t="s">
        <v>165</v>
      </c>
      <c r="B2" s="107"/>
      <c r="C2" s="107"/>
      <c r="D2" s="108"/>
      <c r="E2" s="108"/>
      <c r="F2" s="108"/>
      <c r="G2" s="108"/>
      <c r="H2" s="108"/>
      <c r="I2" s="108"/>
      <c r="J2" s="108"/>
      <c r="K2" s="108"/>
      <c r="L2" s="108"/>
      <c r="M2" s="108"/>
      <c r="N2" s="108"/>
      <c r="O2" s="108"/>
      <c r="P2" s="108"/>
      <c r="Q2" s="108"/>
      <c r="R2" s="108"/>
      <c r="S2" s="108"/>
      <c r="V2" s="27" t="s">
        <v>114</v>
      </c>
    </row>
    <row r="3" spans="1:22" s="85" customFormat="1" ht="27" customHeight="1">
      <c r="A3" s="934" t="s">
        <v>11</v>
      </c>
      <c r="B3" s="935"/>
      <c r="C3" s="935"/>
      <c r="D3" s="928" t="s">
        <v>113</v>
      </c>
      <c r="E3" s="930" t="s">
        <v>178</v>
      </c>
      <c r="F3" s="929"/>
      <c r="G3" s="929"/>
      <c r="H3" s="929"/>
      <c r="I3" s="929"/>
      <c r="J3" s="929"/>
      <c r="K3" s="929"/>
      <c r="L3" s="929"/>
      <c r="M3" s="929"/>
      <c r="N3" s="928" t="s">
        <v>52</v>
      </c>
      <c r="O3" s="930" t="s">
        <v>177</v>
      </c>
      <c r="P3" s="930"/>
      <c r="Q3" s="930"/>
      <c r="R3" s="930"/>
      <c r="S3" s="930"/>
      <c r="T3" s="928" t="s">
        <v>180</v>
      </c>
      <c r="U3" s="928" t="s">
        <v>51</v>
      </c>
      <c r="V3" s="931" t="s">
        <v>163</v>
      </c>
    </row>
    <row r="4" spans="1:22" s="85" customFormat="1" ht="27" customHeight="1">
      <c r="A4" s="934"/>
      <c r="B4" s="935"/>
      <c r="C4" s="935"/>
      <c r="D4" s="929"/>
      <c r="E4" s="930" t="s">
        <v>17</v>
      </c>
      <c r="F4" s="929"/>
      <c r="G4" s="929"/>
      <c r="H4" s="930" t="s">
        <v>111</v>
      </c>
      <c r="I4" s="929"/>
      <c r="J4" s="929"/>
      <c r="K4" s="928" t="s">
        <v>112</v>
      </c>
      <c r="L4" s="929"/>
      <c r="M4" s="929"/>
      <c r="N4" s="929"/>
      <c r="O4" s="928" t="s">
        <v>108</v>
      </c>
      <c r="P4" s="928" t="s">
        <v>95</v>
      </c>
      <c r="Q4" s="928" t="s">
        <v>50</v>
      </c>
      <c r="R4" s="928" t="s">
        <v>45</v>
      </c>
      <c r="S4" s="928" t="s">
        <v>46</v>
      </c>
      <c r="T4" s="929"/>
      <c r="U4" s="929"/>
      <c r="V4" s="932"/>
    </row>
    <row r="5" spans="1:22" s="85" customFormat="1" ht="11.25">
      <c r="A5" s="934"/>
      <c r="B5" s="935"/>
      <c r="C5" s="935"/>
      <c r="D5" s="929"/>
      <c r="E5" s="110" t="s">
        <v>17</v>
      </c>
      <c r="F5" s="109" t="s">
        <v>109</v>
      </c>
      <c r="G5" s="110" t="s">
        <v>110</v>
      </c>
      <c r="H5" s="110" t="s">
        <v>17</v>
      </c>
      <c r="I5" s="110" t="s">
        <v>109</v>
      </c>
      <c r="J5" s="109" t="s">
        <v>110</v>
      </c>
      <c r="K5" s="110" t="s">
        <v>17</v>
      </c>
      <c r="L5" s="110" t="s">
        <v>109</v>
      </c>
      <c r="M5" s="110" t="s">
        <v>110</v>
      </c>
      <c r="N5" s="929"/>
      <c r="O5" s="929"/>
      <c r="P5" s="929"/>
      <c r="Q5" s="929"/>
      <c r="R5" s="929"/>
      <c r="S5" s="929"/>
      <c r="T5" s="929"/>
      <c r="U5" s="929"/>
      <c r="V5" s="933"/>
    </row>
    <row r="6" spans="1:22" s="85" customFormat="1" ht="27" customHeight="1">
      <c r="A6" s="86"/>
      <c r="B6" s="111" t="s">
        <v>17</v>
      </c>
      <c r="C6" s="112"/>
      <c r="D6" s="53" t="e">
        <f aca="true" t="shared" si="0" ref="D6:U6">SUM(D7:D30)</f>
        <v>#REF!</v>
      </c>
      <c r="E6" s="51" t="e">
        <f t="shared" si="0"/>
        <v>#REF!</v>
      </c>
      <c r="F6" s="51" t="e">
        <f t="shared" si="0"/>
        <v>#REF!</v>
      </c>
      <c r="G6" s="51" t="e">
        <f t="shared" si="0"/>
        <v>#REF!</v>
      </c>
      <c r="H6" s="51" t="e">
        <f t="shared" si="0"/>
        <v>#REF!</v>
      </c>
      <c r="I6" s="51" t="e">
        <f t="shared" si="0"/>
        <v>#REF!</v>
      </c>
      <c r="J6" s="51" t="e">
        <f t="shared" si="0"/>
        <v>#REF!</v>
      </c>
      <c r="K6" s="51" t="e">
        <f t="shared" si="0"/>
        <v>#REF!</v>
      </c>
      <c r="L6" s="51" t="e">
        <f t="shared" si="0"/>
        <v>#REF!</v>
      </c>
      <c r="M6" s="51" t="e">
        <f t="shared" si="0"/>
        <v>#REF!</v>
      </c>
      <c r="N6" s="176" t="e">
        <f t="shared" si="0"/>
        <v>#REF!</v>
      </c>
      <c r="O6" s="51" t="e">
        <f t="shared" si="0"/>
        <v>#REF!</v>
      </c>
      <c r="P6" s="51" t="e">
        <f t="shared" si="0"/>
        <v>#REF!</v>
      </c>
      <c r="Q6" s="51" t="e">
        <f t="shared" si="0"/>
        <v>#REF!</v>
      </c>
      <c r="R6" s="51" t="e">
        <f t="shared" si="0"/>
        <v>#REF!</v>
      </c>
      <c r="S6" s="51" t="e">
        <f t="shared" si="0"/>
        <v>#REF!</v>
      </c>
      <c r="T6" s="51" t="e">
        <f t="shared" si="0"/>
        <v>#REF!</v>
      </c>
      <c r="U6" s="51" t="e">
        <f t="shared" si="0"/>
        <v>#REF!</v>
      </c>
      <c r="V6" s="113" t="s">
        <v>17</v>
      </c>
    </row>
    <row r="7" spans="1:22" s="85" customFormat="1" ht="24.75" customHeight="1">
      <c r="A7" s="68">
        <v>9</v>
      </c>
      <c r="B7" s="55" t="s">
        <v>176</v>
      </c>
      <c r="C7" s="84"/>
      <c r="D7" s="177" t="e">
        <f aca="true" t="shared" si="1" ref="D7:D30">COUNTIF(新中分類,A7)</f>
        <v>#REF!</v>
      </c>
      <c r="E7" s="51" t="e">
        <f>SUM(F7:G7)</f>
        <v>#REF!</v>
      </c>
      <c r="F7" s="174" t="e">
        <f aca="true" t="shared" si="2" ref="F7:F30">SUMIF(新中分類,A7,従業員男)</f>
        <v>#REF!</v>
      </c>
      <c r="G7" s="174" t="e">
        <f aca="true" t="shared" si="3" ref="G7:G30">SUMIF(新中分類,A7,従業員女)</f>
        <v>#REF!</v>
      </c>
      <c r="H7" s="51" t="e">
        <f>SUM(I7:J7)</f>
        <v>#REF!</v>
      </c>
      <c r="I7" s="51" t="e">
        <f>F7-L7</f>
        <v>#REF!</v>
      </c>
      <c r="J7" s="51" t="e">
        <f aca="true" t="shared" si="4" ref="J7:J30">G7-M7</f>
        <v>#REF!</v>
      </c>
      <c r="K7" s="51" t="e">
        <f>SUM(L7:M7)</f>
        <v>#REF!</v>
      </c>
      <c r="L7" s="174" t="e">
        <f aca="true" t="shared" si="5" ref="L7:L30">SUMIF(新中分類,A7,個人男)</f>
        <v>#REF!</v>
      </c>
      <c r="M7" s="174" t="e">
        <f aca="true" t="shared" si="6" ref="M7:M30">SUMIF(新中分類,A7,個人女)</f>
        <v>#REF!</v>
      </c>
      <c r="N7" s="174" t="e">
        <f aca="true" t="shared" si="7" ref="N7:N30">SUMIF(新中分類,A7,現金給与)</f>
        <v>#REF!</v>
      </c>
      <c r="O7" s="174" t="e">
        <f aca="true" t="shared" si="8" ref="O7:O30">SUMIF(新中分類,A7,出荷額等)</f>
        <v>#REF!</v>
      </c>
      <c r="P7" s="174" t="e">
        <f aca="true" t="shared" si="9" ref="P7:P30">SUMIF(新中分類,A7,出荷額)</f>
        <v>#REF!</v>
      </c>
      <c r="Q7" s="174" t="e">
        <f aca="true" t="shared" si="10" ref="Q7:Q30">SUMIF(新中分類,A7,加工賃収入)</f>
        <v>#REF!</v>
      </c>
      <c r="R7" s="174" t="e">
        <f aca="true" t="shared" si="11" ref="R7:R30">SUMIF(新中分類,A7,修理収入)</f>
        <v>#REF!</v>
      </c>
      <c r="S7" s="51" t="e">
        <f>O7-P7-Q7-R7</f>
        <v>#REF!</v>
      </c>
      <c r="T7" s="174" t="e">
        <f aca="true" t="shared" si="12" ref="T7:T30">SUMIF(新中分類,A7,原材料使用額等)</f>
        <v>#REF!</v>
      </c>
      <c r="U7" s="174" t="e">
        <f aca="true" t="shared" si="13" ref="U7:U30">SUMIF(新中分類,A7,粗付加価値額)</f>
        <v>#REF!</v>
      </c>
      <c r="V7" s="54">
        <v>9</v>
      </c>
    </row>
    <row r="8" spans="1:22" s="85" customFormat="1" ht="24.75" customHeight="1">
      <c r="A8" s="68">
        <v>10</v>
      </c>
      <c r="B8" s="55" t="s">
        <v>175</v>
      </c>
      <c r="C8" s="84"/>
      <c r="D8" s="177" t="e">
        <f t="shared" si="1"/>
        <v>#REF!</v>
      </c>
      <c r="E8" s="51" t="e">
        <f aca="true" t="shared" si="14" ref="E8:E30">SUM(F8:G8)</f>
        <v>#REF!</v>
      </c>
      <c r="F8" s="174" t="e">
        <f t="shared" si="2"/>
        <v>#REF!</v>
      </c>
      <c r="G8" s="174" t="e">
        <f t="shared" si="3"/>
        <v>#REF!</v>
      </c>
      <c r="H8" s="51" t="e">
        <f aca="true" t="shared" si="15" ref="H8:H30">SUM(I8:J8)</f>
        <v>#REF!</v>
      </c>
      <c r="I8" s="51" t="e">
        <f aca="true" t="shared" si="16" ref="I8:I30">F8-L8</f>
        <v>#REF!</v>
      </c>
      <c r="J8" s="51" t="e">
        <f t="shared" si="4"/>
        <v>#REF!</v>
      </c>
      <c r="K8" s="51" t="e">
        <f aca="true" t="shared" si="17" ref="K8:K30">SUM(L8:M8)</f>
        <v>#REF!</v>
      </c>
      <c r="L8" s="174" t="e">
        <f t="shared" si="5"/>
        <v>#REF!</v>
      </c>
      <c r="M8" s="174" t="e">
        <f t="shared" si="6"/>
        <v>#REF!</v>
      </c>
      <c r="N8" s="174" t="e">
        <f t="shared" si="7"/>
        <v>#REF!</v>
      </c>
      <c r="O8" s="174" t="e">
        <f t="shared" si="8"/>
        <v>#REF!</v>
      </c>
      <c r="P8" s="174" t="e">
        <f t="shared" si="9"/>
        <v>#REF!</v>
      </c>
      <c r="Q8" s="174" t="e">
        <f t="shared" si="10"/>
        <v>#REF!</v>
      </c>
      <c r="R8" s="174" t="e">
        <f t="shared" si="11"/>
        <v>#REF!</v>
      </c>
      <c r="S8" s="51" t="e">
        <f aca="true" t="shared" si="18" ref="S8:S30">O8-P8-Q8-R8</f>
        <v>#REF!</v>
      </c>
      <c r="T8" s="174" t="e">
        <f t="shared" si="12"/>
        <v>#REF!</v>
      </c>
      <c r="U8" s="174" t="e">
        <f t="shared" si="13"/>
        <v>#REF!</v>
      </c>
      <c r="V8" s="54">
        <v>10</v>
      </c>
    </row>
    <row r="9" spans="1:22" s="85" customFormat="1" ht="24.75" customHeight="1">
      <c r="A9" s="68">
        <v>11</v>
      </c>
      <c r="B9" s="55" t="s">
        <v>174</v>
      </c>
      <c r="C9" s="84"/>
      <c r="D9" s="177" t="e">
        <f t="shared" si="1"/>
        <v>#REF!</v>
      </c>
      <c r="E9" s="51" t="e">
        <f t="shared" si="14"/>
        <v>#REF!</v>
      </c>
      <c r="F9" s="174" t="e">
        <f t="shared" si="2"/>
        <v>#REF!</v>
      </c>
      <c r="G9" s="174" t="e">
        <f t="shared" si="3"/>
        <v>#REF!</v>
      </c>
      <c r="H9" s="51" t="e">
        <f t="shared" si="15"/>
        <v>#REF!</v>
      </c>
      <c r="I9" s="51" t="e">
        <f t="shared" si="16"/>
        <v>#REF!</v>
      </c>
      <c r="J9" s="51" t="e">
        <f t="shared" si="4"/>
        <v>#REF!</v>
      </c>
      <c r="K9" s="51" t="e">
        <f t="shared" si="17"/>
        <v>#REF!</v>
      </c>
      <c r="L9" s="174" t="e">
        <f t="shared" si="5"/>
        <v>#REF!</v>
      </c>
      <c r="M9" s="174" t="e">
        <f t="shared" si="6"/>
        <v>#REF!</v>
      </c>
      <c r="N9" s="174" t="e">
        <f t="shared" si="7"/>
        <v>#REF!</v>
      </c>
      <c r="O9" s="174" t="e">
        <f t="shared" si="8"/>
        <v>#REF!</v>
      </c>
      <c r="P9" s="174" t="e">
        <f t="shared" si="9"/>
        <v>#REF!</v>
      </c>
      <c r="Q9" s="174" t="e">
        <f t="shared" si="10"/>
        <v>#REF!</v>
      </c>
      <c r="R9" s="174" t="e">
        <f t="shared" si="11"/>
        <v>#REF!</v>
      </c>
      <c r="S9" s="51" t="e">
        <f t="shared" si="18"/>
        <v>#REF!</v>
      </c>
      <c r="T9" s="174" t="e">
        <f t="shared" si="12"/>
        <v>#REF!</v>
      </c>
      <c r="U9" s="174" t="e">
        <f t="shared" si="13"/>
        <v>#REF!</v>
      </c>
      <c r="V9" s="54">
        <v>11</v>
      </c>
    </row>
    <row r="10" spans="1:22" s="85" customFormat="1" ht="24.75" customHeight="1">
      <c r="A10" s="68">
        <v>12</v>
      </c>
      <c r="B10" s="55" t="s">
        <v>173</v>
      </c>
      <c r="C10" s="84"/>
      <c r="D10" s="177" t="e">
        <f t="shared" si="1"/>
        <v>#REF!</v>
      </c>
      <c r="E10" s="51" t="e">
        <f t="shared" si="14"/>
        <v>#REF!</v>
      </c>
      <c r="F10" s="174" t="e">
        <f t="shared" si="2"/>
        <v>#REF!</v>
      </c>
      <c r="G10" s="174" t="e">
        <f t="shared" si="3"/>
        <v>#REF!</v>
      </c>
      <c r="H10" s="51" t="e">
        <f t="shared" si="15"/>
        <v>#REF!</v>
      </c>
      <c r="I10" s="51" t="e">
        <f t="shared" si="16"/>
        <v>#REF!</v>
      </c>
      <c r="J10" s="51" t="e">
        <f t="shared" si="4"/>
        <v>#REF!</v>
      </c>
      <c r="K10" s="51" t="e">
        <f t="shared" si="17"/>
        <v>#REF!</v>
      </c>
      <c r="L10" s="174" t="e">
        <f t="shared" si="5"/>
        <v>#REF!</v>
      </c>
      <c r="M10" s="174" t="e">
        <f t="shared" si="6"/>
        <v>#REF!</v>
      </c>
      <c r="N10" s="174" t="e">
        <f t="shared" si="7"/>
        <v>#REF!</v>
      </c>
      <c r="O10" s="174" t="e">
        <f t="shared" si="8"/>
        <v>#REF!</v>
      </c>
      <c r="P10" s="174" t="e">
        <f t="shared" si="9"/>
        <v>#REF!</v>
      </c>
      <c r="Q10" s="174" t="e">
        <f t="shared" si="10"/>
        <v>#REF!</v>
      </c>
      <c r="R10" s="174" t="e">
        <f t="shared" si="11"/>
        <v>#REF!</v>
      </c>
      <c r="S10" s="51" t="e">
        <f t="shared" si="18"/>
        <v>#REF!</v>
      </c>
      <c r="T10" s="174" t="e">
        <f t="shared" si="12"/>
        <v>#REF!</v>
      </c>
      <c r="U10" s="174" t="e">
        <f t="shared" si="13"/>
        <v>#REF!</v>
      </c>
      <c r="V10" s="54">
        <v>12</v>
      </c>
    </row>
    <row r="11" spans="1:22" s="85" customFormat="1" ht="24.75" customHeight="1">
      <c r="A11" s="68">
        <v>13</v>
      </c>
      <c r="B11" s="55" t="s">
        <v>215</v>
      </c>
      <c r="C11" s="84"/>
      <c r="D11" s="177" t="e">
        <f t="shared" si="1"/>
        <v>#REF!</v>
      </c>
      <c r="E11" s="51" t="e">
        <f t="shared" si="14"/>
        <v>#REF!</v>
      </c>
      <c r="F11" s="174" t="e">
        <f t="shared" si="2"/>
        <v>#REF!</v>
      </c>
      <c r="G11" s="174" t="e">
        <f t="shared" si="3"/>
        <v>#REF!</v>
      </c>
      <c r="H11" s="51" t="e">
        <f t="shared" si="15"/>
        <v>#REF!</v>
      </c>
      <c r="I11" s="51" t="e">
        <f t="shared" si="16"/>
        <v>#REF!</v>
      </c>
      <c r="J11" s="51" t="e">
        <f t="shared" si="4"/>
        <v>#REF!</v>
      </c>
      <c r="K11" s="51" t="e">
        <f t="shared" si="17"/>
        <v>#REF!</v>
      </c>
      <c r="L11" s="174" t="e">
        <f t="shared" si="5"/>
        <v>#REF!</v>
      </c>
      <c r="M11" s="174" t="e">
        <f t="shared" si="6"/>
        <v>#REF!</v>
      </c>
      <c r="N11" s="174" t="e">
        <f t="shared" si="7"/>
        <v>#REF!</v>
      </c>
      <c r="O11" s="174" t="e">
        <f t="shared" si="8"/>
        <v>#REF!</v>
      </c>
      <c r="P11" s="174" t="e">
        <f t="shared" si="9"/>
        <v>#REF!</v>
      </c>
      <c r="Q11" s="174" t="e">
        <f t="shared" si="10"/>
        <v>#REF!</v>
      </c>
      <c r="R11" s="174" t="e">
        <f t="shared" si="11"/>
        <v>#REF!</v>
      </c>
      <c r="S11" s="51" t="e">
        <f t="shared" si="18"/>
        <v>#REF!</v>
      </c>
      <c r="T11" s="174" t="e">
        <f t="shared" si="12"/>
        <v>#REF!</v>
      </c>
      <c r="U11" s="174" t="e">
        <f t="shared" si="13"/>
        <v>#REF!</v>
      </c>
      <c r="V11" s="54">
        <v>13</v>
      </c>
    </row>
    <row r="12" spans="1:22" s="85" customFormat="1" ht="24.75" customHeight="1">
      <c r="A12" s="68">
        <v>14</v>
      </c>
      <c r="B12" s="55" t="s">
        <v>214</v>
      </c>
      <c r="C12" s="84"/>
      <c r="D12" s="177" t="e">
        <f t="shared" si="1"/>
        <v>#REF!</v>
      </c>
      <c r="E12" s="51" t="e">
        <f t="shared" si="14"/>
        <v>#REF!</v>
      </c>
      <c r="F12" s="174" t="e">
        <f t="shared" si="2"/>
        <v>#REF!</v>
      </c>
      <c r="G12" s="174" t="e">
        <f t="shared" si="3"/>
        <v>#REF!</v>
      </c>
      <c r="H12" s="51" t="e">
        <f t="shared" si="15"/>
        <v>#REF!</v>
      </c>
      <c r="I12" s="51" t="e">
        <f t="shared" si="16"/>
        <v>#REF!</v>
      </c>
      <c r="J12" s="51" t="e">
        <f t="shared" si="4"/>
        <v>#REF!</v>
      </c>
      <c r="K12" s="51" t="e">
        <f t="shared" si="17"/>
        <v>#REF!</v>
      </c>
      <c r="L12" s="174" t="e">
        <f t="shared" si="5"/>
        <v>#REF!</v>
      </c>
      <c r="M12" s="174" t="e">
        <f t="shared" si="6"/>
        <v>#REF!</v>
      </c>
      <c r="N12" s="174" t="e">
        <f t="shared" si="7"/>
        <v>#REF!</v>
      </c>
      <c r="O12" s="174" t="e">
        <f t="shared" si="8"/>
        <v>#REF!</v>
      </c>
      <c r="P12" s="174" t="e">
        <f t="shared" si="9"/>
        <v>#REF!</v>
      </c>
      <c r="Q12" s="174" t="e">
        <f t="shared" si="10"/>
        <v>#REF!</v>
      </c>
      <c r="R12" s="174" t="e">
        <f t="shared" si="11"/>
        <v>#REF!</v>
      </c>
      <c r="S12" s="51" t="e">
        <f t="shared" si="18"/>
        <v>#REF!</v>
      </c>
      <c r="T12" s="174" t="e">
        <f t="shared" si="12"/>
        <v>#REF!</v>
      </c>
      <c r="U12" s="174" t="e">
        <f t="shared" si="13"/>
        <v>#REF!</v>
      </c>
      <c r="V12" s="54">
        <v>14</v>
      </c>
    </row>
    <row r="13" spans="1:22" s="85" customFormat="1" ht="24.75" customHeight="1">
      <c r="A13" s="68">
        <v>15</v>
      </c>
      <c r="B13" s="55" t="s">
        <v>38</v>
      </c>
      <c r="C13" s="84"/>
      <c r="D13" s="177" t="e">
        <f t="shared" si="1"/>
        <v>#REF!</v>
      </c>
      <c r="E13" s="51" t="e">
        <f t="shared" si="14"/>
        <v>#REF!</v>
      </c>
      <c r="F13" s="174" t="e">
        <f t="shared" si="2"/>
        <v>#REF!</v>
      </c>
      <c r="G13" s="174" t="e">
        <f t="shared" si="3"/>
        <v>#REF!</v>
      </c>
      <c r="H13" s="51" t="e">
        <f t="shared" si="15"/>
        <v>#REF!</v>
      </c>
      <c r="I13" s="51" t="e">
        <f t="shared" si="16"/>
        <v>#REF!</v>
      </c>
      <c r="J13" s="51" t="e">
        <f t="shared" si="4"/>
        <v>#REF!</v>
      </c>
      <c r="K13" s="51" t="e">
        <f t="shared" si="17"/>
        <v>#REF!</v>
      </c>
      <c r="L13" s="174" t="e">
        <f t="shared" si="5"/>
        <v>#REF!</v>
      </c>
      <c r="M13" s="174" t="e">
        <f t="shared" si="6"/>
        <v>#REF!</v>
      </c>
      <c r="N13" s="174" t="e">
        <f t="shared" si="7"/>
        <v>#REF!</v>
      </c>
      <c r="O13" s="174" t="e">
        <f t="shared" si="8"/>
        <v>#REF!</v>
      </c>
      <c r="P13" s="174" t="e">
        <f t="shared" si="9"/>
        <v>#REF!</v>
      </c>
      <c r="Q13" s="174" t="e">
        <f t="shared" si="10"/>
        <v>#REF!</v>
      </c>
      <c r="R13" s="174" t="e">
        <f t="shared" si="11"/>
        <v>#REF!</v>
      </c>
      <c r="S13" s="51" t="e">
        <f t="shared" si="18"/>
        <v>#REF!</v>
      </c>
      <c r="T13" s="174" t="e">
        <f t="shared" si="12"/>
        <v>#REF!</v>
      </c>
      <c r="U13" s="174" t="e">
        <f t="shared" si="13"/>
        <v>#REF!</v>
      </c>
      <c r="V13" s="54">
        <v>15</v>
      </c>
    </row>
    <row r="14" spans="1:22" s="85" customFormat="1" ht="24.75" customHeight="1">
      <c r="A14" s="68">
        <v>16</v>
      </c>
      <c r="B14" s="55" t="s">
        <v>213</v>
      </c>
      <c r="C14" s="84"/>
      <c r="D14" s="177" t="e">
        <f t="shared" si="1"/>
        <v>#REF!</v>
      </c>
      <c r="E14" s="51" t="e">
        <f t="shared" si="14"/>
        <v>#REF!</v>
      </c>
      <c r="F14" s="174" t="e">
        <f t="shared" si="2"/>
        <v>#REF!</v>
      </c>
      <c r="G14" s="174" t="e">
        <f t="shared" si="3"/>
        <v>#REF!</v>
      </c>
      <c r="H14" s="51" t="e">
        <f t="shared" si="15"/>
        <v>#REF!</v>
      </c>
      <c r="I14" s="51" t="e">
        <f t="shared" si="16"/>
        <v>#REF!</v>
      </c>
      <c r="J14" s="51" t="e">
        <f t="shared" si="4"/>
        <v>#REF!</v>
      </c>
      <c r="K14" s="51" t="e">
        <f t="shared" si="17"/>
        <v>#REF!</v>
      </c>
      <c r="L14" s="174" t="e">
        <f t="shared" si="5"/>
        <v>#REF!</v>
      </c>
      <c r="M14" s="174" t="e">
        <f t="shared" si="6"/>
        <v>#REF!</v>
      </c>
      <c r="N14" s="174" t="e">
        <f t="shared" si="7"/>
        <v>#REF!</v>
      </c>
      <c r="O14" s="174" t="e">
        <f t="shared" si="8"/>
        <v>#REF!</v>
      </c>
      <c r="P14" s="174" t="e">
        <f t="shared" si="9"/>
        <v>#REF!</v>
      </c>
      <c r="Q14" s="174" t="e">
        <f t="shared" si="10"/>
        <v>#REF!</v>
      </c>
      <c r="R14" s="174" t="e">
        <f t="shared" si="11"/>
        <v>#REF!</v>
      </c>
      <c r="S14" s="51" t="e">
        <f t="shared" si="18"/>
        <v>#REF!</v>
      </c>
      <c r="T14" s="174" t="e">
        <f t="shared" si="12"/>
        <v>#REF!</v>
      </c>
      <c r="U14" s="174" t="e">
        <f t="shared" si="13"/>
        <v>#REF!</v>
      </c>
      <c r="V14" s="54">
        <v>16</v>
      </c>
    </row>
    <row r="15" spans="1:22" s="85" customFormat="1" ht="24.75" customHeight="1">
      <c r="A15" s="68">
        <v>17</v>
      </c>
      <c r="B15" s="55" t="s">
        <v>212</v>
      </c>
      <c r="C15" s="84"/>
      <c r="D15" s="177" t="e">
        <f t="shared" si="1"/>
        <v>#REF!</v>
      </c>
      <c r="E15" s="51" t="e">
        <f t="shared" si="14"/>
        <v>#REF!</v>
      </c>
      <c r="F15" s="174" t="e">
        <f t="shared" si="2"/>
        <v>#REF!</v>
      </c>
      <c r="G15" s="174" t="e">
        <f t="shared" si="3"/>
        <v>#REF!</v>
      </c>
      <c r="H15" s="51" t="e">
        <f t="shared" si="15"/>
        <v>#REF!</v>
      </c>
      <c r="I15" s="51" t="e">
        <f t="shared" si="16"/>
        <v>#REF!</v>
      </c>
      <c r="J15" s="51" t="e">
        <f t="shared" si="4"/>
        <v>#REF!</v>
      </c>
      <c r="K15" s="51" t="e">
        <f t="shared" si="17"/>
        <v>#REF!</v>
      </c>
      <c r="L15" s="174" t="e">
        <f t="shared" si="5"/>
        <v>#REF!</v>
      </c>
      <c r="M15" s="174" t="e">
        <f t="shared" si="6"/>
        <v>#REF!</v>
      </c>
      <c r="N15" s="174" t="e">
        <f t="shared" si="7"/>
        <v>#REF!</v>
      </c>
      <c r="O15" s="174" t="e">
        <f t="shared" si="8"/>
        <v>#REF!</v>
      </c>
      <c r="P15" s="174" t="e">
        <f t="shared" si="9"/>
        <v>#REF!</v>
      </c>
      <c r="Q15" s="174" t="e">
        <f t="shared" si="10"/>
        <v>#REF!</v>
      </c>
      <c r="R15" s="174" t="e">
        <f t="shared" si="11"/>
        <v>#REF!</v>
      </c>
      <c r="S15" s="51" t="e">
        <f t="shared" si="18"/>
        <v>#REF!</v>
      </c>
      <c r="T15" s="174" t="e">
        <f t="shared" si="12"/>
        <v>#REF!</v>
      </c>
      <c r="U15" s="174" t="e">
        <f t="shared" si="13"/>
        <v>#REF!</v>
      </c>
      <c r="V15" s="54">
        <v>17</v>
      </c>
    </row>
    <row r="16" spans="1:22" s="85" customFormat="1" ht="24.75" customHeight="1">
      <c r="A16" s="68">
        <v>18</v>
      </c>
      <c r="B16" s="55" t="s">
        <v>211</v>
      </c>
      <c r="C16" s="84"/>
      <c r="D16" s="177" t="e">
        <f t="shared" si="1"/>
        <v>#REF!</v>
      </c>
      <c r="E16" s="51" t="e">
        <f t="shared" si="14"/>
        <v>#REF!</v>
      </c>
      <c r="F16" s="174" t="e">
        <f t="shared" si="2"/>
        <v>#REF!</v>
      </c>
      <c r="G16" s="174" t="e">
        <f t="shared" si="3"/>
        <v>#REF!</v>
      </c>
      <c r="H16" s="51" t="e">
        <f t="shared" si="15"/>
        <v>#REF!</v>
      </c>
      <c r="I16" s="51" t="e">
        <f t="shared" si="16"/>
        <v>#REF!</v>
      </c>
      <c r="J16" s="51" t="e">
        <f t="shared" si="4"/>
        <v>#REF!</v>
      </c>
      <c r="K16" s="51" t="e">
        <f t="shared" si="17"/>
        <v>#REF!</v>
      </c>
      <c r="L16" s="174" t="e">
        <f t="shared" si="5"/>
        <v>#REF!</v>
      </c>
      <c r="M16" s="174" t="e">
        <f t="shared" si="6"/>
        <v>#REF!</v>
      </c>
      <c r="N16" s="174" t="e">
        <f t="shared" si="7"/>
        <v>#REF!</v>
      </c>
      <c r="O16" s="174" t="e">
        <f t="shared" si="8"/>
        <v>#REF!</v>
      </c>
      <c r="P16" s="174" t="e">
        <f t="shared" si="9"/>
        <v>#REF!</v>
      </c>
      <c r="Q16" s="174" t="e">
        <f t="shared" si="10"/>
        <v>#REF!</v>
      </c>
      <c r="R16" s="174" t="e">
        <f t="shared" si="11"/>
        <v>#REF!</v>
      </c>
      <c r="S16" s="51" t="e">
        <f t="shared" si="18"/>
        <v>#REF!</v>
      </c>
      <c r="T16" s="174" t="e">
        <f t="shared" si="12"/>
        <v>#REF!</v>
      </c>
      <c r="U16" s="174" t="e">
        <f t="shared" si="13"/>
        <v>#REF!</v>
      </c>
      <c r="V16" s="54">
        <v>18</v>
      </c>
    </row>
    <row r="17" spans="1:22" s="85" customFormat="1" ht="24.75" customHeight="1">
      <c r="A17" s="68">
        <v>19</v>
      </c>
      <c r="B17" s="55" t="s">
        <v>33</v>
      </c>
      <c r="C17" s="84"/>
      <c r="D17" s="177" t="e">
        <f t="shared" si="1"/>
        <v>#REF!</v>
      </c>
      <c r="E17" s="51" t="e">
        <f t="shared" si="14"/>
        <v>#REF!</v>
      </c>
      <c r="F17" s="174" t="e">
        <f t="shared" si="2"/>
        <v>#REF!</v>
      </c>
      <c r="G17" s="174" t="e">
        <f t="shared" si="3"/>
        <v>#REF!</v>
      </c>
      <c r="H17" s="51" t="e">
        <f t="shared" si="15"/>
        <v>#REF!</v>
      </c>
      <c r="I17" s="51" t="e">
        <f t="shared" si="16"/>
        <v>#REF!</v>
      </c>
      <c r="J17" s="51" t="e">
        <f t="shared" si="4"/>
        <v>#REF!</v>
      </c>
      <c r="K17" s="51" t="e">
        <f t="shared" si="17"/>
        <v>#REF!</v>
      </c>
      <c r="L17" s="174" t="e">
        <f t="shared" si="5"/>
        <v>#REF!</v>
      </c>
      <c r="M17" s="174" t="e">
        <f t="shared" si="6"/>
        <v>#REF!</v>
      </c>
      <c r="N17" s="174" t="e">
        <f t="shared" si="7"/>
        <v>#REF!</v>
      </c>
      <c r="O17" s="174" t="e">
        <f t="shared" si="8"/>
        <v>#REF!</v>
      </c>
      <c r="P17" s="174" t="e">
        <f t="shared" si="9"/>
        <v>#REF!</v>
      </c>
      <c r="Q17" s="174" t="e">
        <f t="shared" si="10"/>
        <v>#REF!</v>
      </c>
      <c r="R17" s="174" t="e">
        <f t="shared" si="11"/>
        <v>#REF!</v>
      </c>
      <c r="S17" s="51" t="e">
        <f t="shared" si="18"/>
        <v>#REF!</v>
      </c>
      <c r="T17" s="174" t="e">
        <f t="shared" si="12"/>
        <v>#REF!</v>
      </c>
      <c r="U17" s="174" t="e">
        <f t="shared" si="13"/>
        <v>#REF!</v>
      </c>
      <c r="V17" s="54">
        <v>19</v>
      </c>
    </row>
    <row r="18" spans="1:22" s="85" customFormat="1" ht="24.75" customHeight="1">
      <c r="A18" s="68">
        <v>20</v>
      </c>
      <c r="B18" s="55" t="s">
        <v>32</v>
      </c>
      <c r="C18" s="84"/>
      <c r="D18" s="53" t="e">
        <f t="shared" si="1"/>
        <v>#REF!</v>
      </c>
      <c r="E18" s="51" t="e">
        <f t="shared" si="14"/>
        <v>#REF!</v>
      </c>
      <c r="F18" s="174" t="e">
        <f t="shared" si="2"/>
        <v>#REF!</v>
      </c>
      <c r="G18" s="174" t="e">
        <f t="shared" si="3"/>
        <v>#REF!</v>
      </c>
      <c r="H18" s="51" t="e">
        <f t="shared" si="15"/>
        <v>#REF!</v>
      </c>
      <c r="I18" s="51" t="e">
        <f t="shared" si="16"/>
        <v>#REF!</v>
      </c>
      <c r="J18" s="51" t="e">
        <f t="shared" si="4"/>
        <v>#REF!</v>
      </c>
      <c r="K18" s="51" t="e">
        <f t="shared" si="17"/>
        <v>#REF!</v>
      </c>
      <c r="L18" s="174" t="e">
        <f t="shared" si="5"/>
        <v>#REF!</v>
      </c>
      <c r="M18" s="174" t="e">
        <f t="shared" si="6"/>
        <v>#REF!</v>
      </c>
      <c r="N18" s="174" t="e">
        <f t="shared" si="7"/>
        <v>#REF!</v>
      </c>
      <c r="O18" s="174" t="e">
        <f t="shared" si="8"/>
        <v>#REF!</v>
      </c>
      <c r="P18" s="174" t="e">
        <f t="shared" si="9"/>
        <v>#REF!</v>
      </c>
      <c r="Q18" s="174" t="e">
        <f t="shared" si="10"/>
        <v>#REF!</v>
      </c>
      <c r="R18" s="174" t="e">
        <f t="shared" si="11"/>
        <v>#REF!</v>
      </c>
      <c r="S18" s="51" t="e">
        <f t="shared" si="18"/>
        <v>#REF!</v>
      </c>
      <c r="T18" s="174" t="e">
        <f t="shared" si="12"/>
        <v>#REF!</v>
      </c>
      <c r="U18" s="174" t="e">
        <f t="shared" si="13"/>
        <v>#REF!</v>
      </c>
      <c r="V18" s="54">
        <v>20</v>
      </c>
    </row>
    <row r="19" spans="1:22" s="85" customFormat="1" ht="24.75" customHeight="1">
      <c r="A19" s="68">
        <v>21</v>
      </c>
      <c r="B19" s="55" t="s">
        <v>31</v>
      </c>
      <c r="C19" s="84"/>
      <c r="D19" s="177" t="e">
        <f t="shared" si="1"/>
        <v>#REF!</v>
      </c>
      <c r="E19" s="51" t="e">
        <f t="shared" si="14"/>
        <v>#REF!</v>
      </c>
      <c r="F19" s="174" t="e">
        <f t="shared" si="2"/>
        <v>#REF!</v>
      </c>
      <c r="G19" s="174" t="e">
        <f t="shared" si="3"/>
        <v>#REF!</v>
      </c>
      <c r="H19" s="51" t="e">
        <f t="shared" si="15"/>
        <v>#REF!</v>
      </c>
      <c r="I19" s="51" t="e">
        <f t="shared" si="16"/>
        <v>#REF!</v>
      </c>
      <c r="J19" s="51" t="e">
        <f t="shared" si="4"/>
        <v>#REF!</v>
      </c>
      <c r="K19" s="51" t="e">
        <f t="shared" si="17"/>
        <v>#REF!</v>
      </c>
      <c r="L19" s="174" t="e">
        <f t="shared" si="5"/>
        <v>#REF!</v>
      </c>
      <c r="M19" s="174" t="e">
        <f t="shared" si="6"/>
        <v>#REF!</v>
      </c>
      <c r="N19" s="174" t="e">
        <f t="shared" si="7"/>
        <v>#REF!</v>
      </c>
      <c r="O19" s="174" t="e">
        <f t="shared" si="8"/>
        <v>#REF!</v>
      </c>
      <c r="P19" s="174" t="e">
        <f t="shared" si="9"/>
        <v>#REF!</v>
      </c>
      <c r="Q19" s="174" t="e">
        <f t="shared" si="10"/>
        <v>#REF!</v>
      </c>
      <c r="R19" s="174" t="e">
        <f t="shared" si="11"/>
        <v>#REF!</v>
      </c>
      <c r="S19" s="51" t="e">
        <f t="shared" si="18"/>
        <v>#REF!</v>
      </c>
      <c r="T19" s="174" t="e">
        <f t="shared" si="12"/>
        <v>#REF!</v>
      </c>
      <c r="U19" s="174" t="e">
        <f t="shared" si="13"/>
        <v>#REF!</v>
      </c>
      <c r="V19" s="54">
        <v>21</v>
      </c>
    </row>
    <row r="20" spans="1:22" s="85" customFormat="1" ht="24.75" customHeight="1">
      <c r="A20" s="68">
        <v>22</v>
      </c>
      <c r="B20" s="55" t="s">
        <v>30</v>
      </c>
      <c r="C20" s="84"/>
      <c r="D20" s="177" t="e">
        <f t="shared" si="1"/>
        <v>#REF!</v>
      </c>
      <c r="E20" s="51" t="e">
        <f t="shared" si="14"/>
        <v>#REF!</v>
      </c>
      <c r="F20" s="174" t="e">
        <f t="shared" si="2"/>
        <v>#REF!</v>
      </c>
      <c r="G20" s="174" t="e">
        <f t="shared" si="3"/>
        <v>#REF!</v>
      </c>
      <c r="H20" s="51" t="e">
        <f t="shared" si="15"/>
        <v>#REF!</v>
      </c>
      <c r="I20" s="51" t="e">
        <f t="shared" si="16"/>
        <v>#REF!</v>
      </c>
      <c r="J20" s="51" t="e">
        <f t="shared" si="4"/>
        <v>#REF!</v>
      </c>
      <c r="K20" s="51" t="e">
        <f t="shared" si="17"/>
        <v>#REF!</v>
      </c>
      <c r="L20" s="174" t="e">
        <f t="shared" si="5"/>
        <v>#REF!</v>
      </c>
      <c r="M20" s="174" t="e">
        <f t="shared" si="6"/>
        <v>#REF!</v>
      </c>
      <c r="N20" s="174" t="e">
        <f t="shared" si="7"/>
        <v>#REF!</v>
      </c>
      <c r="O20" s="174" t="e">
        <f t="shared" si="8"/>
        <v>#REF!</v>
      </c>
      <c r="P20" s="174" t="e">
        <f t="shared" si="9"/>
        <v>#REF!</v>
      </c>
      <c r="Q20" s="174" t="e">
        <f t="shared" si="10"/>
        <v>#REF!</v>
      </c>
      <c r="R20" s="174" t="e">
        <f t="shared" si="11"/>
        <v>#REF!</v>
      </c>
      <c r="S20" s="51" t="e">
        <f t="shared" si="18"/>
        <v>#REF!</v>
      </c>
      <c r="T20" s="174" t="e">
        <f t="shared" si="12"/>
        <v>#REF!</v>
      </c>
      <c r="U20" s="174" t="e">
        <f t="shared" si="13"/>
        <v>#REF!</v>
      </c>
      <c r="V20" s="54">
        <v>22</v>
      </c>
    </row>
    <row r="21" spans="1:22" s="85" customFormat="1" ht="24.75" customHeight="1">
      <c r="A21" s="68">
        <v>23</v>
      </c>
      <c r="B21" s="55" t="s">
        <v>29</v>
      </c>
      <c r="C21" s="84"/>
      <c r="D21" s="177" t="e">
        <f t="shared" si="1"/>
        <v>#REF!</v>
      </c>
      <c r="E21" s="51" t="e">
        <f t="shared" si="14"/>
        <v>#REF!</v>
      </c>
      <c r="F21" s="174" t="e">
        <f t="shared" si="2"/>
        <v>#REF!</v>
      </c>
      <c r="G21" s="174" t="e">
        <f t="shared" si="3"/>
        <v>#REF!</v>
      </c>
      <c r="H21" s="51" t="e">
        <f t="shared" si="15"/>
        <v>#REF!</v>
      </c>
      <c r="I21" s="51" t="e">
        <f t="shared" si="16"/>
        <v>#REF!</v>
      </c>
      <c r="J21" s="51" t="e">
        <f t="shared" si="4"/>
        <v>#REF!</v>
      </c>
      <c r="K21" s="51" t="e">
        <f t="shared" si="17"/>
        <v>#REF!</v>
      </c>
      <c r="L21" s="174" t="e">
        <f t="shared" si="5"/>
        <v>#REF!</v>
      </c>
      <c r="M21" s="174" t="e">
        <f t="shared" si="6"/>
        <v>#REF!</v>
      </c>
      <c r="N21" s="174" t="e">
        <f t="shared" si="7"/>
        <v>#REF!</v>
      </c>
      <c r="O21" s="174" t="e">
        <f t="shared" si="8"/>
        <v>#REF!</v>
      </c>
      <c r="P21" s="174" t="e">
        <f t="shared" si="9"/>
        <v>#REF!</v>
      </c>
      <c r="Q21" s="174" t="e">
        <f t="shared" si="10"/>
        <v>#REF!</v>
      </c>
      <c r="R21" s="174" t="e">
        <f t="shared" si="11"/>
        <v>#REF!</v>
      </c>
      <c r="S21" s="51" t="e">
        <f t="shared" si="18"/>
        <v>#REF!</v>
      </c>
      <c r="T21" s="174" t="e">
        <f t="shared" si="12"/>
        <v>#REF!</v>
      </c>
      <c r="U21" s="174" t="e">
        <f t="shared" si="13"/>
        <v>#REF!</v>
      </c>
      <c r="V21" s="54">
        <v>23</v>
      </c>
    </row>
    <row r="22" spans="1:22" s="85" customFormat="1" ht="24.75" customHeight="1">
      <c r="A22" s="68">
        <v>24</v>
      </c>
      <c r="B22" s="55" t="s">
        <v>28</v>
      </c>
      <c r="C22" s="84"/>
      <c r="D22" s="177" t="e">
        <f t="shared" si="1"/>
        <v>#REF!</v>
      </c>
      <c r="E22" s="51" t="e">
        <f t="shared" si="14"/>
        <v>#REF!</v>
      </c>
      <c r="F22" s="174" t="e">
        <f t="shared" si="2"/>
        <v>#REF!</v>
      </c>
      <c r="G22" s="174" t="e">
        <f t="shared" si="3"/>
        <v>#REF!</v>
      </c>
      <c r="H22" s="51" t="e">
        <f t="shared" si="15"/>
        <v>#REF!</v>
      </c>
      <c r="I22" s="51" t="e">
        <f t="shared" si="16"/>
        <v>#REF!</v>
      </c>
      <c r="J22" s="51" t="e">
        <f t="shared" si="4"/>
        <v>#REF!</v>
      </c>
      <c r="K22" s="51" t="e">
        <f t="shared" si="17"/>
        <v>#REF!</v>
      </c>
      <c r="L22" s="174" t="e">
        <f t="shared" si="5"/>
        <v>#REF!</v>
      </c>
      <c r="M22" s="174" t="e">
        <f t="shared" si="6"/>
        <v>#REF!</v>
      </c>
      <c r="N22" s="174" t="e">
        <f t="shared" si="7"/>
        <v>#REF!</v>
      </c>
      <c r="O22" s="174" t="e">
        <f t="shared" si="8"/>
        <v>#REF!</v>
      </c>
      <c r="P22" s="174" t="e">
        <f t="shared" si="9"/>
        <v>#REF!</v>
      </c>
      <c r="Q22" s="174" t="e">
        <f t="shared" si="10"/>
        <v>#REF!</v>
      </c>
      <c r="R22" s="174" t="e">
        <f t="shared" si="11"/>
        <v>#REF!</v>
      </c>
      <c r="S22" s="51" t="e">
        <f t="shared" si="18"/>
        <v>#REF!</v>
      </c>
      <c r="T22" s="174" t="e">
        <f t="shared" si="12"/>
        <v>#REF!</v>
      </c>
      <c r="U22" s="174" t="e">
        <f t="shared" si="13"/>
        <v>#REF!</v>
      </c>
      <c r="V22" s="54">
        <v>24</v>
      </c>
    </row>
    <row r="23" spans="1:22" s="85" customFormat="1" ht="24.75" customHeight="1">
      <c r="A23" s="68">
        <v>25</v>
      </c>
      <c r="B23" s="55" t="s">
        <v>65</v>
      </c>
      <c r="C23" s="84"/>
      <c r="D23" s="177" t="e">
        <f t="shared" si="1"/>
        <v>#REF!</v>
      </c>
      <c r="E23" s="51" t="e">
        <f t="shared" si="14"/>
        <v>#REF!</v>
      </c>
      <c r="F23" s="174" t="e">
        <f t="shared" si="2"/>
        <v>#REF!</v>
      </c>
      <c r="G23" s="174" t="e">
        <f t="shared" si="3"/>
        <v>#REF!</v>
      </c>
      <c r="H23" s="51" t="e">
        <f t="shared" si="15"/>
        <v>#REF!</v>
      </c>
      <c r="I23" s="51" t="e">
        <f t="shared" si="16"/>
        <v>#REF!</v>
      </c>
      <c r="J23" s="51" t="e">
        <f t="shared" si="4"/>
        <v>#REF!</v>
      </c>
      <c r="K23" s="51" t="e">
        <f t="shared" si="17"/>
        <v>#REF!</v>
      </c>
      <c r="L23" s="174" t="e">
        <f t="shared" si="5"/>
        <v>#REF!</v>
      </c>
      <c r="M23" s="174" t="e">
        <f t="shared" si="6"/>
        <v>#REF!</v>
      </c>
      <c r="N23" s="174" t="e">
        <f t="shared" si="7"/>
        <v>#REF!</v>
      </c>
      <c r="O23" s="174" t="e">
        <f t="shared" si="8"/>
        <v>#REF!</v>
      </c>
      <c r="P23" s="174" t="e">
        <f t="shared" si="9"/>
        <v>#REF!</v>
      </c>
      <c r="Q23" s="174" t="e">
        <f t="shared" si="10"/>
        <v>#REF!</v>
      </c>
      <c r="R23" s="174" t="e">
        <f t="shared" si="11"/>
        <v>#REF!</v>
      </c>
      <c r="S23" s="51" t="e">
        <f t="shared" si="18"/>
        <v>#REF!</v>
      </c>
      <c r="T23" s="174" t="e">
        <f t="shared" si="12"/>
        <v>#REF!</v>
      </c>
      <c r="U23" s="174" t="e">
        <f t="shared" si="13"/>
        <v>#REF!</v>
      </c>
      <c r="V23" s="54">
        <v>25</v>
      </c>
    </row>
    <row r="24" spans="1:22" s="85" customFormat="1" ht="24.75" customHeight="1">
      <c r="A24" s="68">
        <v>26</v>
      </c>
      <c r="B24" s="55" t="s">
        <v>66</v>
      </c>
      <c r="C24" s="84"/>
      <c r="D24" s="177" t="e">
        <f t="shared" si="1"/>
        <v>#REF!</v>
      </c>
      <c r="E24" s="51" t="e">
        <f t="shared" si="14"/>
        <v>#REF!</v>
      </c>
      <c r="F24" s="174" t="e">
        <f t="shared" si="2"/>
        <v>#REF!</v>
      </c>
      <c r="G24" s="174" t="e">
        <f t="shared" si="3"/>
        <v>#REF!</v>
      </c>
      <c r="H24" s="51" t="e">
        <f t="shared" si="15"/>
        <v>#REF!</v>
      </c>
      <c r="I24" s="51" t="e">
        <f t="shared" si="16"/>
        <v>#REF!</v>
      </c>
      <c r="J24" s="51" t="e">
        <f t="shared" si="4"/>
        <v>#REF!</v>
      </c>
      <c r="K24" s="51" t="e">
        <f t="shared" si="17"/>
        <v>#REF!</v>
      </c>
      <c r="L24" s="174" t="e">
        <f t="shared" si="5"/>
        <v>#REF!</v>
      </c>
      <c r="M24" s="174" t="e">
        <f t="shared" si="6"/>
        <v>#REF!</v>
      </c>
      <c r="N24" s="174" t="e">
        <f t="shared" si="7"/>
        <v>#REF!</v>
      </c>
      <c r="O24" s="174" t="e">
        <f t="shared" si="8"/>
        <v>#REF!</v>
      </c>
      <c r="P24" s="174" t="e">
        <f t="shared" si="9"/>
        <v>#REF!</v>
      </c>
      <c r="Q24" s="174" t="e">
        <f t="shared" si="10"/>
        <v>#REF!</v>
      </c>
      <c r="R24" s="174" t="e">
        <f t="shared" si="11"/>
        <v>#REF!</v>
      </c>
      <c r="S24" s="51" t="e">
        <f t="shared" si="18"/>
        <v>#REF!</v>
      </c>
      <c r="T24" s="174" t="e">
        <f t="shared" si="12"/>
        <v>#REF!</v>
      </c>
      <c r="U24" s="174" t="e">
        <f t="shared" si="13"/>
        <v>#REF!</v>
      </c>
      <c r="V24" s="54">
        <v>26</v>
      </c>
    </row>
    <row r="25" spans="1:22" s="85" customFormat="1" ht="24.75" customHeight="1">
      <c r="A25" s="68">
        <v>27</v>
      </c>
      <c r="B25" s="55" t="s">
        <v>67</v>
      </c>
      <c r="C25" s="84"/>
      <c r="D25" s="53" t="e">
        <f t="shared" si="1"/>
        <v>#REF!</v>
      </c>
      <c r="E25" s="51" t="e">
        <f t="shared" si="14"/>
        <v>#REF!</v>
      </c>
      <c r="F25" s="174" t="e">
        <f t="shared" si="2"/>
        <v>#REF!</v>
      </c>
      <c r="G25" s="174" t="e">
        <f t="shared" si="3"/>
        <v>#REF!</v>
      </c>
      <c r="H25" s="51" t="e">
        <f t="shared" si="15"/>
        <v>#REF!</v>
      </c>
      <c r="I25" s="51" t="e">
        <f t="shared" si="16"/>
        <v>#REF!</v>
      </c>
      <c r="J25" s="51" t="e">
        <f t="shared" si="4"/>
        <v>#REF!</v>
      </c>
      <c r="K25" s="51" t="e">
        <f t="shared" si="17"/>
        <v>#REF!</v>
      </c>
      <c r="L25" s="174" t="e">
        <f t="shared" si="5"/>
        <v>#REF!</v>
      </c>
      <c r="M25" s="174" t="e">
        <f t="shared" si="6"/>
        <v>#REF!</v>
      </c>
      <c r="N25" s="174" t="e">
        <f t="shared" si="7"/>
        <v>#REF!</v>
      </c>
      <c r="O25" s="174" t="e">
        <f t="shared" si="8"/>
        <v>#REF!</v>
      </c>
      <c r="P25" s="174" t="e">
        <f t="shared" si="9"/>
        <v>#REF!</v>
      </c>
      <c r="Q25" s="174" t="e">
        <f t="shared" si="10"/>
        <v>#REF!</v>
      </c>
      <c r="R25" s="174" t="e">
        <f t="shared" si="11"/>
        <v>#REF!</v>
      </c>
      <c r="S25" s="51" t="e">
        <f t="shared" si="18"/>
        <v>#REF!</v>
      </c>
      <c r="T25" s="174" t="e">
        <f t="shared" si="12"/>
        <v>#REF!</v>
      </c>
      <c r="U25" s="174" t="e">
        <f t="shared" si="13"/>
        <v>#REF!</v>
      </c>
      <c r="V25" s="54">
        <v>27</v>
      </c>
    </row>
    <row r="26" spans="1:22" s="85" customFormat="1" ht="24.75" customHeight="1">
      <c r="A26" s="68">
        <v>28</v>
      </c>
      <c r="B26" s="55" t="s">
        <v>70</v>
      </c>
      <c r="C26" s="84"/>
      <c r="D26" s="177" t="e">
        <f t="shared" si="1"/>
        <v>#REF!</v>
      </c>
      <c r="E26" s="51" t="e">
        <f t="shared" si="14"/>
        <v>#REF!</v>
      </c>
      <c r="F26" s="174" t="e">
        <f t="shared" si="2"/>
        <v>#REF!</v>
      </c>
      <c r="G26" s="174" t="e">
        <f t="shared" si="3"/>
        <v>#REF!</v>
      </c>
      <c r="H26" s="51" t="e">
        <f t="shared" si="15"/>
        <v>#REF!</v>
      </c>
      <c r="I26" s="51" t="e">
        <f t="shared" si="16"/>
        <v>#REF!</v>
      </c>
      <c r="J26" s="51" t="e">
        <f t="shared" si="4"/>
        <v>#REF!</v>
      </c>
      <c r="K26" s="51" t="e">
        <f t="shared" si="17"/>
        <v>#REF!</v>
      </c>
      <c r="L26" s="174" t="e">
        <f t="shared" si="5"/>
        <v>#REF!</v>
      </c>
      <c r="M26" s="174" t="e">
        <f t="shared" si="6"/>
        <v>#REF!</v>
      </c>
      <c r="N26" s="174" t="e">
        <f t="shared" si="7"/>
        <v>#REF!</v>
      </c>
      <c r="O26" s="174" t="e">
        <f t="shared" si="8"/>
        <v>#REF!</v>
      </c>
      <c r="P26" s="174" t="e">
        <f t="shared" si="9"/>
        <v>#REF!</v>
      </c>
      <c r="Q26" s="174" t="e">
        <f t="shared" si="10"/>
        <v>#REF!</v>
      </c>
      <c r="R26" s="174" t="e">
        <f t="shared" si="11"/>
        <v>#REF!</v>
      </c>
      <c r="S26" s="51" t="e">
        <f t="shared" si="18"/>
        <v>#REF!</v>
      </c>
      <c r="T26" s="174" t="e">
        <f t="shared" si="12"/>
        <v>#REF!</v>
      </c>
      <c r="U26" s="174" t="e">
        <f t="shared" si="13"/>
        <v>#REF!</v>
      </c>
      <c r="V26" s="54">
        <v>28</v>
      </c>
    </row>
    <row r="27" spans="1:22" s="85" customFormat="1" ht="24.75" customHeight="1">
      <c r="A27" s="68">
        <v>29</v>
      </c>
      <c r="B27" s="55" t="s">
        <v>26</v>
      </c>
      <c r="C27" s="84"/>
      <c r="D27" s="177" t="e">
        <f t="shared" si="1"/>
        <v>#REF!</v>
      </c>
      <c r="E27" s="51" t="e">
        <f t="shared" si="14"/>
        <v>#REF!</v>
      </c>
      <c r="F27" s="174" t="e">
        <f t="shared" si="2"/>
        <v>#REF!</v>
      </c>
      <c r="G27" s="174" t="e">
        <f t="shared" si="3"/>
        <v>#REF!</v>
      </c>
      <c r="H27" s="51" t="e">
        <f t="shared" si="15"/>
        <v>#REF!</v>
      </c>
      <c r="I27" s="51" t="e">
        <f t="shared" si="16"/>
        <v>#REF!</v>
      </c>
      <c r="J27" s="51" t="e">
        <f t="shared" si="4"/>
        <v>#REF!</v>
      </c>
      <c r="K27" s="51" t="e">
        <f t="shared" si="17"/>
        <v>#REF!</v>
      </c>
      <c r="L27" s="174" t="e">
        <f t="shared" si="5"/>
        <v>#REF!</v>
      </c>
      <c r="M27" s="174" t="e">
        <f t="shared" si="6"/>
        <v>#REF!</v>
      </c>
      <c r="N27" s="174" t="e">
        <f t="shared" si="7"/>
        <v>#REF!</v>
      </c>
      <c r="O27" s="174" t="e">
        <f t="shared" si="8"/>
        <v>#REF!</v>
      </c>
      <c r="P27" s="174" t="e">
        <f t="shared" si="9"/>
        <v>#REF!</v>
      </c>
      <c r="Q27" s="174" t="e">
        <f t="shared" si="10"/>
        <v>#REF!</v>
      </c>
      <c r="R27" s="174" t="e">
        <f t="shared" si="11"/>
        <v>#REF!</v>
      </c>
      <c r="S27" s="51" t="e">
        <f t="shared" si="18"/>
        <v>#REF!</v>
      </c>
      <c r="T27" s="174" t="e">
        <f t="shared" si="12"/>
        <v>#REF!</v>
      </c>
      <c r="U27" s="174" t="e">
        <f t="shared" si="13"/>
        <v>#REF!</v>
      </c>
      <c r="V27" s="54">
        <v>29</v>
      </c>
    </row>
    <row r="28" spans="1:22" s="85" customFormat="1" ht="24.75" customHeight="1">
      <c r="A28" s="68">
        <v>30</v>
      </c>
      <c r="B28" s="55" t="s">
        <v>69</v>
      </c>
      <c r="C28" s="84"/>
      <c r="D28" s="177" t="e">
        <f t="shared" si="1"/>
        <v>#REF!</v>
      </c>
      <c r="E28" s="51" t="e">
        <f t="shared" si="14"/>
        <v>#REF!</v>
      </c>
      <c r="F28" s="174" t="e">
        <f t="shared" si="2"/>
        <v>#REF!</v>
      </c>
      <c r="G28" s="174" t="e">
        <f t="shared" si="3"/>
        <v>#REF!</v>
      </c>
      <c r="H28" s="51" t="e">
        <f t="shared" si="15"/>
        <v>#REF!</v>
      </c>
      <c r="I28" s="51" t="e">
        <f t="shared" si="16"/>
        <v>#REF!</v>
      </c>
      <c r="J28" s="51" t="e">
        <f t="shared" si="4"/>
        <v>#REF!</v>
      </c>
      <c r="K28" s="51" t="e">
        <f t="shared" si="17"/>
        <v>#REF!</v>
      </c>
      <c r="L28" s="174" t="e">
        <f t="shared" si="5"/>
        <v>#REF!</v>
      </c>
      <c r="M28" s="174" t="e">
        <f t="shared" si="6"/>
        <v>#REF!</v>
      </c>
      <c r="N28" s="174" t="e">
        <f t="shared" si="7"/>
        <v>#REF!</v>
      </c>
      <c r="O28" s="174" t="e">
        <f t="shared" si="8"/>
        <v>#REF!</v>
      </c>
      <c r="P28" s="174" t="e">
        <f t="shared" si="9"/>
        <v>#REF!</v>
      </c>
      <c r="Q28" s="174" t="e">
        <f t="shared" si="10"/>
        <v>#REF!</v>
      </c>
      <c r="R28" s="174" t="e">
        <f t="shared" si="11"/>
        <v>#REF!</v>
      </c>
      <c r="S28" s="51" t="e">
        <f t="shared" si="18"/>
        <v>#REF!</v>
      </c>
      <c r="T28" s="174" t="e">
        <f t="shared" si="12"/>
        <v>#REF!</v>
      </c>
      <c r="U28" s="174" t="e">
        <f t="shared" si="13"/>
        <v>#REF!</v>
      </c>
      <c r="V28" s="54">
        <v>30</v>
      </c>
    </row>
    <row r="29" spans="1:22" s="85" customFormat="1" ht="24.75" customHeight="1">
      <c r="A29" s="68">
        <v>31</v>
      </c>
      <c r="B29" s="55" t="s">
        <v>68</v>
      </c>
      <c r="C29" s="84"/>
      <c r="D29" s="177" t="e">
        <f t="shared" si="1"/>
        <v>#REF!</v>
      </c>
      <c r="E29" s="51" t="e">
        <f t="shared" si="14"/>
        <v>#REF!</v>
      </c>
      <c r="F29" s="174" t="e">
        <f t="shared" si="2"/>
        <v>#REF!</v>
      </c>
      <c r="G29" s="174" t="e">
        <f t="shared" si="3"/>
        <v>#REF!</v>
      </c>
      <c r="H29" s="51" t="e">
        <f t="shared" si="15"/>
        <v>#REF!</v>
      </c>
      <c r="I29" s="51" t="e">
        <f t="shared" si="16"/>
        <v>#REF!</v>
      </c>
      <c r="J29" s="51" t="e">
        <f t="shared" si="4"/>
        <v>#REF!</v>
      </c>
      <c r="K29" s="51" t="e">
        <f t="shared" si="17"/>
        <v>#REF!</v>
      </c>
      <c r="L29" s="174" t="e">
        <f t="shared" si="5"/>
        <v>#REF!</v>
      </c>
      <c r="M29" s="174" t="e">
        <f t="shared" si="6"/>
        <v>#REF!</v>
      </c>
      <c r="N29" s="174" t="e">
        <f t="shared" si="7"/>
        <v>#REF!</v>
      </c>
      <c r="O29" s="174" t="e">
        <f t="shared" si="8"/>
        <v>#REF!</v>
      </c>
      <c r="P29" s="174" t="e">
        <f t="shared" si="9"/>
        <v>#REF!</v>
      </c>
      <c r="Q29" s="174" t="e">
        <f t="shared" si="10"/>
        <v>#REF!</v>
      </c>
      <c r="R29" s="174" t="e">
        <f t="shared" si="11"/>
        <v>#REF!</v>
      </c>
      <c r="S29" s="51" t="e">
        <f t="shared" si="18"/>
        <v>#REF!</v>
      </c>
      <c r="T29" s="174" t="e">
        <f t="shared" si="12"/>
        <v>#REF!</v>
      </c>
      <c r="U29" s="174" t="e">
        <f t="shared" si="13"/>
        <v>#REF!</v>
      </c>
      <c r="V29" s="54">
        <v>31</v>
      </c>
    </row>
    <row r="30" spans="1:22" s="85" customFormat="1" ht="24.75" customHeight="1">
      <c r="A30" s="147">
        <v>32</v>
      </c>
      <c r="B30" s="114" t="s">
        <v>23</v>
      </c>
      <c r="C30" s="115"/>
      <c r="D30" s="178" t="e">
        <f t="shared" si="1"/>
        <v>#REF!</v>
      </c>
      <c r="E30" s="66" t="e">
        <f t="shared" si="14"/>
        <v>#REF!</v>
      </c>
      <c r="F30" s="175" t="e">
        <f t="shared" si="2"/>
        <v>#REF!</v>
      </c>
      <c r="G30" s="175" t="e">
        <f t="shared" si="3"/>
        <v>#REF!</v>
      </c>
      <c r="H30" s="66" t="e">
        <f t="shared" si="15"/>
        <v>#REF!</v>
      </c>
      <c r="I30" s="66" t="e">
        <f t="shared" si="16"/>
        <v>#REF!</v>
      </c>
      <c r="J30" s="66" t="e">
        <f t="shared" si="4"/>
        <v>#REF!</v>
      </c>
      <c r="K30" s="66" t="e">
        <f t="shared" si="17"/>
        <v>#REF!</v>
      </c>
      <c r="L30" s="175" t="e">
        <f t="shared" si="5"/>
        <v>#REF!</v>
      </c>
      <c r="M30" s="175" t="e">
        <f t="shared" si="6"/>
        <v>#REF!</v>
      </c>
      <c r="N30" s="175" t="e">
        <f t="shared" si="7"/>
        <v>#REF!</v>
      </c>
      <c r="O30" s="175" t="e">
        <f t="shared" si="8"/>
        <v>#REF!</v>
      </c>
      <c r="P30" s="175" t="e">
        <f t="shared" si="9"/>
        <v>#REF!</v>
      </c>
      <c r="Q30" s="175" t="e">
        <f t="shared" si="10"/>
        <v>#REF!</v>
      </c>
      <c r="R30" s="175" t="e">
        <f t="shared" si="11"/>
        <v>#REF!</v>
      </c>
      <c r="S30" s="66" t="e">
        <f t="shared" si="18"/>
        <v>#REF!</v>
      </c>
      <c r="T30" s="175" t="e">
        <f t="shared" si="12"/>
        <v>#REF!</v>
      </c>
      <c r="U30" s="175" t="e">
        <f t="shared" si="13"/>
        <v>#REF!</v>
      </c>
      <c r="V30" s="116">
        <v>32</v>
      </c>
    </row>
    <row r="31" spans="1:22" s="85" customFormat="1" ht="11.25">
      <c r="A31" s="68"/>
      <c r="B31" s="55"/>
      <c r="C31" s="86"/>
      <c r="D31" s="53"/>
      <c r="E31" s="53"/>
      <c r="F31" s="53"/>
      <c r="G31" s="53"/>
      <c r="H31" s="53"/>
      <c r="I31" s="53"/>
      <c r="J31" s="53"/>
      <c r="K31" s="53"/>
      <c r="L31" s="53"/>
      <c r="M31" s="53"/>
      <c r="N31" s="53"/>
      <c r="O31" s="53"/>
      <c r="P31" s="53"/>
      <c r="Q31" s="53"/>
      <c r="R31" s="53"/>
      <c r="S31" s="53"/>
      <c r="T31" s="53"/>
      <c r="U31" s="53"/>
      <c r="V31" s="68"/>
    </row>
    <row r="32" spans="1:22" s="85" customFormat="1" ht="11.25">
      <c r="A32" s="117" t="s">
        <v>22</v>
      </c>
      <c r="B32" s="117"/>
      <c r="C32" s="117"/>
      <c r="D32" s="118"/>
      <c r="E32" s="118"/>
      <c r="F32" s="118"/>
      <c r="G32" s="118"/>
      <c r="H32" s="118"/>
      <c r="I32" s="118"/>
      <c r="J32" s="118"/>
      <c r="K32" s="118"/>
      <c r="L32" s="118"/>
      <c r="M32" s="118"/>
      <c r="N32" s="53"/>
      <c r="O32" s="53"/>
      <c r="P32" s="53"/>
      <c r="Q32" s="53"/>
      <c r="R32" s="53"/>
      <c r="S32" s="53"/>
      <c r="T32" s="53"/>
      <c r="U32" s="118"/>
      <c r="V32" s="117"/>
    </row>
    <row r="33" spans="4:22" s="85" customFormat="1" ht="11.25">
      <c r="D33" s="119"/>
      <c r="E33" s="119"/>
      <c r="F33" s="119"/>
      <c r="G33" s="119"/>
      <c r="H33" s="119"/>
      <c r="I33" s="119"/>
      <c r="J33" s="119"/>
      <c r="K33" s="119"/>
      <c r="L33" s="119"/>
      <c r="M33" s="119"/>
      <c r="N33" s="119"/>
      <c r="O33" s="119"/>
      <c r="P33" s="119"/>
      <c r="Q33" s="119"/>
      <c r="R33" s="119"/>
      <c r="S33" s="119"/>
      <c r="T33" s="119"/>
      <c r="U33" s="119"/>
      <c r="V33" s="120"/>
    </row>
    <row r="34" spans="4:22" s="85" customFormat="1" ht="11.25">
      <c r="D34" s="119"/>
      <c r="E34" s="119"/>
      <c r="F34" s="119"/>
      <c r="G34" s="119"/>
      <c r="H34" s="119"/>
      <c r="I34" s="119"/>
      <c r="J34" s="119"/>
      <c r="K34" s="119"/>
      <c r="L34" s="119"/>
      <c r="M34" s="119"/>
      <c r="N34" s="119"/>
      <c r="O34" s="119"/>
      <c r="P34" s="119"/>
      <c r="Q34" s="119"/>
      <c r="R34" s="119"/>
      <c r="S34" s="119"/>
      <c r="T34" s="119"/>
      <c r="U34" s="119"/>
      <c r="V34" s="120"/>
    </row>
    <row r="35" spans="4:22" s="85" customFormat="1" ht="11.25">
      <c r="D35" s="119"/>
      <c r="E35" s="119"/>
      <c r="F35" s="119"/>
      <c r="G35" s="119"/>
      <c r="H35" s="119"/>
      <c r="I35" s="119"/>
      <c r="J35" s="119"/>
      <c r="K35" s="119"/>
      <c r="L35" s="119"/>
      <c r="M35" s="119"/>
      <c r="N35" s="119"/>
      <c r="O35" s="119"/>
      <c r="P35" s="119"/>
      <c r="Q35" s="119"/>
      <c r="R35" s="119"/>
      <c r="S35" s="119"/>
      <c r="T35" s="119"/>
      <c r="U35" s="119"/>
      <c r="V35" s="120"/>
    </row>
    <row r="36" spans="4:22" s="85" customFormat="1" ht="11.25">
      <c r="D36" s="119"/>
      <c r="E36" s="119"/>
      <c r="F36" s="119"/>
      <c r="G36" s="119"/>
      <c r="H36" s="119"/>
      <c r="I36" s="119"/>
      <c r="J36" s="119"/>
      <c r="K36" s="119"/>
      <c r="L36" s="119"/>
      <c r="M36" s="119"/>
      <c r="N36" s="119"/>
      <c r="O36" s="119"/>
      <c r="P36" s="119"/>
      <c r="Q36" s="119"/>
      <c r="R36" s="119"/>
      <c r="S36" s="119"/>
      <c r="T36" s="119"/>
      <c r="U36" s="119"/>
      <c r="V36" s="120"/>
    </row>
    <row r="37" spans="4:22" s="85" customFormat="1" ht="11.25">
      <c r="D37" s="119"/>
      <c r="E37" s="119"/>
      <c r="F37" s="119"/>
      <c r="G37" s="119"/>
      <c r="H37" s="119"/>
      <c r="I37" s="119"/>
      <c r="J37" s="119"/>
      <c r="K37" s="119"/>
      <c r="L37" s="119"/>
      <c r="M37" s="119"/>
      <c r="N37" s="119"/>
      <c r="O37" s="119"/>
      <c r="P37" s="119"/>
      <c r="Q37" s="119"/>
      <c r="R37" s="119"/>
      <c r="S37" s="119"/>
      <c r="T37" s="119"/>
      <c r="U37" s="119"/>
      <c r="V37" s="120"/>
    </row>
    <row r="38" spans="4:22" s="85" customFormat="1" ht="11.25">
      <c r="D38" s="119"/>
      <c r="E38" s="119"/>
      <c r="F38" s="119"/>
      <c r="G38" s="119"/>
      <c r="H38" s="119"/>
      <c r="I38" s="119"/>
      <c r="J38" s="119"/>
      <c r="K38" s="119"/>
      <c r="L38" s="119"/>
      <c r="M38" s="119"/>
      <c r="N38" s="119"/>
      <c r="O38" s="119"/>
      <c r="P38" s="119"/>
      <c r="Q38" s="119"/>
      <c r="R38" s="119"/>
      <c r="S38" s="119"/>
      <c r="T38" s="119"/>
      <c r="U38" s="119"/>
      <c r="V38" s="120"/>
    </row>
    <row r="39" spans="4:22" s="85" customFormat="1" ht="11.25">
      <c r="D39" s="119"/>
      <c r="E39" s="119"/>
      <c r="F39" s="119"/>
      <c r="G39" s="119"/>
      <c r="H39" s="119"/>
      <c r="I39" s="119"/>
      <c r="J39" s="119"/>
      <c r="K39" s="119"/>
      <c r="L39" s="119"/>
      <c r="M39" s="119"/>
      <c r="N39" s="119"/>
      <c r="O39" s="119"/>
      <c r="P39" s="119"/>
      <c r="Q39" s="119"/>
      <c r="R39" s="119"/>
      <c r="S39" s="119"/>
      <c r="T39" s="119"/>
      <c r="U39" s="119"/>
      <c r="V39" s="120"/>
    </row>
    <row r="40" spans="4:22" s="85" customFormat="1" ht="11.25">
      <c r="D40" s="119"/>
      <c r="E40" s="119"/>
      <c r="F40" s="119"/>
      <c r="G40" s="119"/>
      <c r="H40" s="119"/>
      <c r="I40" s="119"/>
      <c r="J40" s="119"/>
      <c r="K40" s="119"/>
      <c r="L40" s="119"/>
      <c r="M40" s="119"/>
      <c r="N40" s="119"/>
      <c r="O40" s="119"/>
      <c r="P40" s="119"/>
      <c r="Q40" s="119"/>
      <c r="R40" s="119"/>
      <c r="S40" s="119"/>
      <c r="T40" s="119"/>
      <c r="U40" s="119"/>
      <c r="V40" s="120"/>
    </row>
    <row r="41" spans="4:22" s="85" customFormat="1" ht="11.25">
      <c r="D41" s="119"/>
      <c r="E41" s="119"/>
      <c r="F41" s="119"/>
      <c r="G41" s="119"/>
      <c r="H41" s="119"/>
      <c r="I41" s="119"/>
      <c r="J41" s="119"/>
      <c r="K41" s="119"/>
      <c r="L41" s="119"/>
      <c r="M41" s="119"/>
      <c r="N41" s="119"/>
      <c r="O41" s="119"/>
      <c r="P41" s="119"/>
      <c r="Q41" s="119"/>
      <c r="R41" s="119"/>
      <c r="S41" s="119"/>
      <c r="T41" s="119"/>
      <c r="U41" s="119"/>
      <c r="V41" s="120"/>
    </row>
  </sheetData>
  <sheetProtection/>
  <mergeCells count="16">
    <mergeCell ref="V3:V5"/>
    <mergeCell ref="A3:C5"/>
    <mergeCell ref="D3:D5"/>
    <mergeCell ref="E4:G4"/>
    <mergeCell ref="H4:J4"/>
    <mergeCell ref="K4:M4"/>
    <mergeCell ref="E3:M3"/>
    <mergeCell ref="N3:N5"/>
    <mergeCell ref="O4:O5"/>
    <mergeCell ref="P4:P5"/>
    <mergeCell ref="Q4:Q5"/>
    <mergeCell ref="O3:S3"/>
    <mergeCell ref="U3:U5"/>
    <mergeCell ref="R4:R5"/>
    <mergeCell ref="S4:S5"/>
    <mergeCell ref="T3:T5"/>
  </mergeCells>
  <conditionalFormatting sqref="A1:IV65536">
    <cfRule type="cellIs" priority="1" dxfId="0" operator="equal" stopIfTrue="1">
      <formula>"X"</formula>
    </cfRule>
    <cfRule type="cellIs" priority="2" dxfId="99" operator="equal" stopIfTrue="1">
      <formula>0</formula>
    </cfRule>
  </conditionalFormatting>
  <printOptions horizontalCentered="1"/>
  <pageMargins left="0.7874015748031497" right="0.7874015748031497" top="0.984251968503937" bottom="0.984251968503937" header="0"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7"/>
    <outlinePr summaryBelow="0"/>
  </sheetPr>
  <dimension ref="A1:O32"/>
  <sheetViews>
    <sheetView zoomScale="80" zoomScaleNormal="80" zoomScalePageLayoutView="0" workbookViewId="0" topLeftCell="A16">
      <selection activeCell="L9" sqref="L9"/>
    </sheetView>
  </sheetViews>
  <sheetFormatPr defaultColWidth="9.00390625" defaultRowHeight="13.5"/>
  <cols>
    <col min="1" max="1" width="8.375" style="121" customWidth="1"/>
    <col min="2" max="2" width="5.875" style="142" customWidth="1"/>
    <col min="3" max="3" width="6.375" style="142" customWidth="1"/>
    <col min="4" max="4" width="6.50390625" style="142" bestFit="1" customWidth="1"/>
    <col min="5" max="5" width="5.00390625" style="142" bestFit="1" customWidth="1"/>
    <col min="6" max="6" width="0.875" style="142" customWidth="1"/>
    <col min="7" max="15" width="6.125" style="142" customWidth="1"/>
    <col min="16" max="16384" width="9.00390625" style="25" customWidth="1"/>
  </cols>
  <sheetData>
    <row r="1" spans="1:15" ht="13.5">
      <c r="A1" s="107"/>
      <c r="B1" s="108"/>
      <c r="C1" s="137"/>
      <c r="D1" s="137"/>
      <c r="E1" s="137"/>
      <c r="F1" s="137"/>
      <c r="G1" s="137"/>
      <c r="H1" s="137"/>
      <c r="I1" s="137"/>
      <c r="J1" s="137"/>
      <c r="K1" s="137"/>
      <c r="L1" s="137"/>
      <c r="M1" s="137"/>
      <c r="N1" s="137"/>
      <c r="O1" s="137"/>
    </row>
    <row r="2" spans="1:15" ht="13.5">
      <c r="A2" s="184" t="s">
        <v>237</v>
      </c>
      <c r="B2" s="108"/>
      <c r="C2" s="121"/>
      <c r="D2" s="121"/>
      <c r="E2" s="121"/>
      <c r="F2" s="121"/>
      <c r="G2" s="108"/>
      <c r="H2" s="108"/>
      <c r="I2" s="108"/>
      <c r="J2" s="108"/>
      <c r="K2" s="108"/>
      <c r="L2" s="108"/>
      <c r="M2" s="108"/>
      <c r="N2" s="108"/>
      <c r="O2" s="27"/>
    </row>
    <row r="3" spans="1:15" s="85" customFormat="1" ht="11.25">
      <c r="A3" s="334"/>
      <c r="B3" s="335"/>
      <c r="C3" s="336"/>
      <c r="D3" s="336"/>
      <c r="E3" s="336"/>
      <c r="F3" s="336"/>
      <c r="G3" s="335"/>
      <c r="H3" s="335"/>
      <c r="I3" s="335"/>
      <c r="J3" s="335"/>
      <c r="K3" s="335"/>
      <c r="L3" s="335"/>
      <c r="M3" s="335"/>
      <c r="N3" s="118"/>
      <c r="O3" s="53" t="s">
        <v>362</v>
      </c>
    </row>
    <row r="4" spans="1:15" s="183" customFormat="1" ht="18.75" customHeight="1">
      <c r="A4" s="727" t="s">
        <v>11</v>
      </c>
      <c r="B4" s="730" t="s">
        <v>17</v>
      </c>
      <c r="C4" s="732" t="s">
        <v>171</v>
      </c>
      <c r="D4" s="732"/>
      <c r="E4" s="728"/>
      <c r="F4" s="23"/>
      <c r="G4" s="728" t="s">
        <v>170</v>
      </c>
      <c r="H4" s="729"/>
      <c r="I4" s="729"/>
      <c r="J4" s="729"/>
      <c r="K4" s="729"/>
      <c r="L4" s="729"/>
      <c r="M4" s="729"/>
      <c r="N4" s="729"/>
      <c r="O4" s="729"/>
    </row>
    <row r="5" spans="1:15" s="183" customFormat="1" ht="18.75" customHeight="1">
      <c r="A5" s="727"/>
      <c r="B5" s="731"/>
      <c r="C5" s="733" t="s">
        <v>168</v>
      </c>
      <c r="D5" s="733" t="s">
        <v>169</v>
      </c>
      <c r="E5" s="703" t="s">
        <v>209</v>
      </c>
      <c r="F5" s="154"/>
      <c r="G5" s="723" t="s">
        <v>262</v>
      </c>
      <c r="H5" s="723" t="s">
        <v>263</v>
      </c>
      <c r="I5" s="723" t="s">
        <v>264</v>
      </c>
      <c r="J5" s="723" t="s">
        <v>265</v>
      </c>
      <c r="K5" s="723" t="s">
        <v>266</v>
      </c>
      <c r="L5" s="723" t="s">
        <v>202</v>
      </c>
      <c r="M5" s="723" t="s">
        <v>267</v>
      </c>
      <c r="N5" s="723" t="s">
        <v>268</v>
      </c>
      <c r="O5" s="725" t="s">
        <v>201</v>
      </c>
    </row>
    <row r="6" spans="1:15" s="183" customFormat="1" ht="18.75" customHeight="1">
      <c r="A6" s="727"/>
      <c r="B6" s="731"/>
      <c r="C6" s="734"/>
      <c r="D6" s="734"/>
      <c r="E6" s="704"/>
      <c r="F6" s="154"/>
      <c r="G6" s="724"/>
      <c r="H6" s="724"/>
      <c r="I6" s="724"/>
      <c r="J6" s="724"/>
      <c r="K6" s="724"/>
      <c r="L6" s="724"/>
      <c r="M6" s="724"/>
      <c r="N6" s="724"/>
      <c r="O6" s="726"/>
    </row>
    <row r="7" spans="1:15" ht="25.5" customHeight="1">
      <c r="A7" s="23"/>
      <c r="B7" s="235">
        <v>352</v>
      </c>
      <c r="C7" s="230">
        <v>333</v>
      </c>
      <c r="D7" s="230">
        <v>1</v>
      </c>
      <c r="E7" s="231">
        <v>18</v>
      </c>
      <c r="F7" s="461"/>
      <c r="G7" s="230">
        <v>108</v>
      </c>
      <c r="H7" s="230">
        <v>100</v>
      </c>
      <c r="I7" s="230">
        <v>44</v>
      </c>
      <c r="J7" s="230">
        <v>27</v>
      </c>
      <c r="K7" s="230">
        <v>44</v>
      </c>
      <c r="L7" s="230">
        <v>21</v>
      </c>
      <c r="M7" s="230">
        <v>2</v>
      </c>
      <c r="N7" s="230">
        <v>2</v>
      </c>
      <c r="O7" s="231">
        <v>4</v>
      </c>
    </row>
    <row r="8" spans="1:15" ht="25.5" customHeight="1">
      <c r="A8" s="155">
        <v>9</v>
      </c>
      <c r="B8" s="236">
        <v>113</v>
      </c>
      <c r="C8" s="232">
        <v>99</v>
      </c>
      <c r="D8" s="232" t="s">
        <v>395</v>
      </c>
      <c r="E8" s="233">
        <v>14</v>
      </c>
      <c r="F8" s="461"/>
      <c r="G8" s="232">
        <v>29</v>
      </c>
      <c r="H8" s="232">
        <v>29</v>
      </c>
      <c r="I8" s="232">
        <v>13</v>
      </c>
      <c r="J8" s="232">
        <v>10</v>
      </c>
      <c r="K8" s="232">
        <v>20</v>
      </c>
      <c r="L8" s="232">
        <v>9</v>
      </c>
      <c r="M8" s="232">
        <v>1</v>
      </c>
      <c r="N8" s="232">
        <v>1</v>
      </c>
      <c r="O8" s="233">
        <v>1</v>
      </c>
    </row>
    <row r="9" spans="1:15" ht="25.5" customHeight="1">
      <c r="A9" s="155">
        <v>10</v>
      </c>
      <c r="B9" s="236">
        <v>20</v>
      </c>
      <c r="C9" s="232">
        <v>20</v>
      </c>
      <c r="D9" s="232" t="s">
        <v>119</v>
      </c>
      <c r="E9" s="233" t="s">
        <v>119</v>
      </c>
      <c r="F9" s="461"/>
      <c r="G9" s="232">
        <v>3</v>
      </c>
      <c r="H9" s="232">
        <v>11</v>
      </c>
      <c r="I9" s="232">
        <v>3</v>
      </c>
      <c r="J9" s="232">
        <v>2</v>
      </c>
      <c r="K9" s="232">
        <v>1</v>
      </c>
      <c r="L9" s="232" t="s">
        <v>119</v>
      </c>
      <c r="M9" s="232" t="s">
        <v>119</v>
      </c>
      <c r="N9" s="232" t="s">
        <v>119</v>
      </c>
      <c r="O9" s="233" t="s">
        <v>119</v>
      </c>
    </row>
    <row r="10" spans="1:15" ht="25.5" customHeight="1">
      <c r="A10" s="155">
        <v>11</v>
      </c>
      <c r="B10" s="236">
        <v>15</v>
      </c>
      <c r="C10" s="232">
        <v>14</v>
      </c>
      <c r="D10" s="232" t="s">
        <v>119</v>
      </c>
      <c r="E10" s="233">
        <v>1</v>
      </c>
      <c r="F10" s="461"/>
      <c r="G10" s="232">
        <v>8</v>
      </c>
      <c r="H10" s="232">
        <v>5</v>
      </c>
      <c r="I10" s="232">
        <v>1</v>
      </c>
      <c r="J10" s="232" t="s">
        <v>119</v>
      </c>
      <c r="K10" s="232">
        <v>1</v>
      </c>
      <c r="L10" s="232" t="s">
        <v>119</v>
      </c>
      <c r="M10" s="232" t="s">
        <v>119</v>
      </c>
      <c r="N10" s="232" t="s">
        <v>119</v>
      </c>
      <c r="O10" s="233" t="s">
        <v>119</v>
      </c>
    </row>
    <row r="11" spans="1:15" ht="25.5" customHeight="1">
      <c r="A11" s="155">
        <v>12</v>
      </c>
      <c r="B11" s="236">
        <v>9</v>
      </c>
      <c r="C11" s="232">
        <v>9</v>
      </c>
      <c r="D11" s="232" t="s">
        <v>119</v>
      </c>
      <c r="E11" s="233" t="s">
        <v>119</v>
      </c>
      <c r="F11" s="461"/>
      <c r="G11" s="232">
        <v>4</v>
      </c>
      <c r="H11" s="232">
        <v>4</v>
      </c>
      <c r="I11" s="232" t="s">
        <v>119</v>
      </c>
      <c r="J11" s="232">
        <v>1</v>
      </c>
      <c r="K11" s="232" t="s">
        <v>119</v>
      </c>
      <c r="L11" s="232" t="s">
        <v>119</v>
      </c>
      <c r="M11" s="232" t="s">
        <v>119</v>
      </c>
      <c r="N11" s="232" t="s">
        <v>119</v>
      </c>
      <c r="O11" s="233" t="s">
        <v>119</v>
      </c>
    </row>
    <row r="12" spans="1:15" ht="25.5" customHeight="1">
      <c r="A12" s="155">
        <v>13</v>
      </c>
      <c r="B12" s="236">
        <v>7</v>
      </c>
      <c r="C12" s="232">
        <v>7</v>
      </c>
      <c r="D12" s="232" t="s">
        <v>119</v>
      </c>
      <c r="E12" s="233" t="s">
        <v>119</v>
      </c>
      <c r="F12" s="461"/>
      <c r="G12" s="232">
        <v>2</v>
      </c>
      <c r="H12" s="232">
        <v>4</v>
      </c>
      <c r="I12" s="232">
        <v>1</v>
      </c>
      <c r="J12" s="232" t="s">
        <v>119</v>
      </c>
      <c r="K12" s="232" t="s">
        <v>119</v>
      </c>
      <c r="L12" s="232" t="s">
        <v>119</v>
      </c>
      <c r="M12" s="232" t="s">
        <v>119</v>
      </c>
      <c r="N12" s="232" t="s">
        <v>119</v>
      </c>
      <c r="O12" s="233" t="s">
        <v>119</v>
      </c>
    </row>
    <row r="13" spans="1:15" ht="25.5" customHeight="1">
      <c r="A13" s="155">
        <v>14</v>
      </c>
      <c r="B13" s="236">
        <v>6</v>
      </c>
      <c r="C13" s="232">
        <v>6</v>
      </c>
      <c r="D13" s="232" t="s">
        <v>119</v>
      </c>
      <c r="E13" s="233" t="s">
        <v>119</v>
      </c>
      <c r="F13" s="461"/>
      <c r="G13" s="232">
        <v>1</v>
      </c>
      <c r="H13" s="232">
        <v>2</v>
      </c>
      <c r="I13" s="232" t="s">
        <v>119</v>
      </c>
      <c r="J13" s="232" t="s">
        <v>119</v>
      </c>
      <c r="K13" s="232">
        <v>1</v>
      </c>
      <c r="L13" s="232" t="s">
        <v>119</v>
      </c>
      <c r="M13" s="232" t="s">
        <v>119</v>
      </c>
      <c r="N13" s="232" t="s">
        <v>119</v>
      </c>
      <c r="O13" s="233">
        <v>2</v>
      </c>
    </row>
    <row r="14" spans="1:15" ht="25.5" customHeight="1">
      <c r="A14" s="155">
        <v>15</v>
      </c>
      <c r="B14" s="236">
        <v>23</v>
      </c>
      <c r="C14" s="232">
        <v>21</v>
      </c>
      <c r="D14" s="232" t="s">
        <v>119</v>
      </c>
      <c r="E14" s="233">
        <v>2</v>
      </c>
      <c r="F14" s="461"/>
      <c r="G14" s="232">
        <v>13</v>
      </c>
      <c r="H14" s="232">
        <v>6</v>
      </c>
      <c r="I14" s="232">
        <v>3</v>
      </c>
      <c r="J14" s="232" t="s">
        <v>119</v>
      </c>
      <c r="K14" s="232">
        <v>1</v>
      </c>
      <c r="L14" s="232" t="s">
        <v>119</v>
      </c>
      <c r="M14" s="232" t="s">
        <v>119</v>
      </c>
      <c r="N14" s="232" t="s">
        <v>119</v>
      </c>
      <c r="O14" s="233" t="s">
        <v>119</v>
      </c>
    </row>
    <row r="15" spans="1:15" ht="25.5" customHeight="1">
      <c r="A15" s="155">
        <v>16</v>
      </c>
      <c r="B15" s="236">
        <v>9</v>
      </c>
      <c r="C15" s="232">
        <v>9</v>
      </c>
      <c r="D15" s="232" t="s">
        <v>119</v>
      </c>
      <c r="E15" s="233" t="s">
        <v>119</v>
      </c>
      <c r="F15" s="461"/>
      <c r="G15" s="232">
        <v>3</v>
      </c>
      <c r="H15" s="232">
        <v>1</v>
      </c>
      <c r="I15" s="232">
        <v>3</v>
      </c>
      <c r="J15" s="232" t="s">
        <v>119</v>
      </c>
      <c r="K15" s="232">
        <v>1</v>
      </c>
      <c r="L15" s="232">
        <v>1</v>
      </c>
      <c r="M15" s="232" t="s">
        <v>119</v>
      </c>
      <c r="N15" s="232" t="s">
        <v>119</v>
      </c>
      <c r="O15" s="233" t="s">
        <v>119</v>
      </c>
    </row>
    <row r="16" spans="1:15" ht="25.5" customHeight="1">
      <c r="A16" s="155">
        <v>17</v>
      </c>
      <c r="B16" s="236">
        <v>3</v>
      </c>
      <c r="C16" s="232">
        <v>2</v>
      </c>
      <c r="D16" s="232">
        <v>1</v>
      </c>
      <c r="E16" s="233" t="s">
        <v>119</v>
      </c>
      <c r="F16" s="461"/>
      <c r="G16" s="232">
        <v>2</v>
      </c>
      <c r="H16" s="232">
        <v>1</v>
      </c>
      <c r="I16" s="232" t="s">
        <v>119</v>
      </c>
      <c r="J16" s="232" t="s">
        <v>119</v>
      </c>
      <c r="K16" s="232" t="s">
        <v>119</v>
      </c>
      <c r="L16" s="232" t="s">
        <v>119</v>
      </c>
      <c r="M16" s="232" t="s">
        <v>119</v>
      </c>
      <c r="N16" s="232" t="s">
        <v>119</v>
      </c>
      <c r="O16" s="233" t="s">
        <v>119</v>
      </c>
    </row>
    <row r="17" spans="1:15" ht="25.5" customHeight="1">
      <c r="A17" s="155">
        <v>18</v>
      </c>
      <c r="B17" s="236">
        <v>4</v>
      </c>
      <c r="C17" s="232">
        <v>4</v>
      </c>
      <c r="D17" s="232" t="s">
        <v>119</v>
      </c>
      <c r="E17" s="233" t="s">
        <v>119</v>
      </c>
      <c r="F17" s="461"/>
      <c r="G17" s="232">
        <v>2</v>
      </c>
      <c r="H17" s="232">
        <v>1</v>
      </c>
      <c r="I17" s="232" t="s">
        <v>119</v>
      </c>
      <c r="J17" s="232" t="s">
        <v>119</v>
      </c>
      <c r="K17" s="232">
        <v>1</v>
      </c>
      <c r="L17" s="232" t="s">
        <v>119</v>
      </c>
      <c r="M17" s="232" t="s">
        <v>119</v>
      </c>
      <c r="N17" s="232" t="s">
        <v>119</v>
      </c>
      <c r="O17" s="233" t="s">
        <v>119</v>
      </c>
    </row>
    <row r="18" spans="1:15" ht="25.5" customHeight="1">
      <c r="A18" s="155">
        <v>19</v>
      </c>
      <c r="B18" s="236">
        <v>2</v>
      </c>
      <c r="C18" s="232">
        <v>2</v>
      </c>
      <c r="D18" s="232" t="s">
        <v>119</v>
      </c>
      <c r="E18" s="233" t="s">
        <v>119</v>
      </c>
      <c r="F18" s="461"/>
      <c r="G18" s="232">
        <v>2</v>
      </c>
      <c r="H18" s="232" t="s">
        <v>119</v>
      </c>
      <c r="I18" s="232" t="s">
        <v>119</v>
      </c>
      <c r="J18" s="232" t="s">
        <v>119</v>
      </c>
      <c r="K18" s="232" t="s">
        <v>119</v>
      </c>
      <c r="L18" s="232" t="s">
        <v>119</v>
      </c>
      <c r="M18" s="232" t="s">
        <v>119</v>
      </c>
      <c r="N18" s="232" t="s">
        <v>119</v>
      </c>
      <c r="O18" s="233" t="s">
        <v>119</v>
      </c>
    </row>
    <row r="19" spans="1:15" ht="25.5" customHeight="1">
      <c r="A19" s="155">
        <v>20</v>
      </c>
      <c r="B19" s="236" t="s">
        <v>119</v>
      </c>
      <c r="C19" s="232" t="s">
        <v>119</v>
      </c>
      <c r="D19" s="232" t="s">
        <v>119</v>
      </c>
      <c r="E19" s="233" t="s">
        <v>119</v>
      </c>
      <c r="F19" s="461"/>
      <c r="G19" s="232" t="s">
        <v>119</v>
      </c>
      <c r="H19" s="232" t="s">
        <v>119</v>
      </c>
      <c r="I19" s="232" t="s">
        <v>119</v>
      </c>
      <c r="J19" s="232" t="s">
        <v>119</v>
      </c>
      <c r="K19" s="232" t="s">
        <v>119</v>
      </c>
      <c r="L19" s="232" t="s">
        <v>119</v>
      </c>
      <c r="M19" s="232" t="s">
        <v>119</v>
      </c>
      <c r="N19" s="232" t="s">
        <v>119</v>
      </c>
      <c r="O19" s="233" t="s">
        <v>119</v>
      </c>
    </row>
    <row r="20" spans="1:15" ht="25.5" customHeight="1">
      <c r="A20" s="155">
        <v>21</v>
      </c>
      <c r="B20" s="236">
        <v>17</v>
      </c>
      <c r="C20" s="232">
        <v>17</v>
      </c>
      <c r="D20" s="232" t="s">
        <v>119</v>
      </c>
      <c r="E20" s="233" t="s">
        <v>119</v>
      </c>
      <c r="F20" s="461"/>
      <c r="G20" s="232">
        <v>4</v>
      </c>
      <c r="H20" s="232">
        <v>8</v>
      </c>
      <c r="I20" s="232">
        <v>2</v>
      </c>
      <c r="J20" s="232">
        <v>2</v>
      </c>
      <c r="K20" s="232">
        <v>1</v>
      </c>
      <c r="L20" s="232" t="s">
        <v>119</v>
      </c>
      <c r="M20" s="232" t="s">
        <v>119</v>
      </c>
      <c r="N20" s="232" t="s">
        <v>119</v>
      </c>
      <c r="O20" s="233" t="s">
        <v>119</v>
      </c>
    </row>
    <row r="21" spans="1:15" ht="25.5" customHeight="1">
      <c r="A21" s="155">
        <v>22</v>
      </c>
      <c r="B21" s="236">
        <v>15</v>
      </c>
      <c r="C21" s="232">
        <v>15</v>
      </c>
      <c r="D21" s="232" t="s">
        <v>119</v>
      </c>
      <c r="E21" s="233" t="s">
        <v>119</v>
      </c>
      <c r="F21" s="461"/>
      <c r="G21" s="232">
        <v>1</v>
      </c>
      <c r="H21" s="232">
        <v>3</v>
      </c>
      <c r="I21" s="232">
        <v>3</v>
      </c>
      <c r="J21" s="232">
        <v>3</v>
      </c>
      <c r="K21" s="232">
        <v>1</v>
      </c>
      <c r="L21" s="232">
        <v>2</v>
      </c>
      <c r="M21" s="232">
        <v>1</v>
      </c>
      <c r="N21" s="232">
        <v>1</v>
      </c>
      <c r="O21" s="233" t="s">
        <v>119</v>
      </c>
    </row>
    <row r="22" spans="1:15" ht="25.5" customHeight="1">
      <c r="A22" s="155">
        <v>23</v>
      </c>
      <c r="B22" s="236">
        <v>7</v>
      </c>
      <c r="C22" s="232">
        <v>7</v>
      </c>
      <c r="D22" s="232" t="s">
        <v>119</v>
      </c>
      <c r="E22" s="233" t="s">
        <v>119</v>
      </c>
      <c r="F22" s="461"/>
      <c r="G22" s="232" t="s">
        <v>119</v>
      </c>
      <c r="H22" s="232" t="s">
        <v>119</v>
      </c>
      <c r="I22" s="232" t="s">
        <v>119</v>
      </c>
      <c r="J22" s="232">
        <v>1</v>
      </c>
      <c r="K22" s="232">
        <v>2</v>
      </c>
      <c r="L22" s="232">
        <v>4</v>
      </c>
      <c r="M22" s="232" t="s">
        <v>119</v>
      </c>
      <c r="N22" s="232" t="s">
        <v>119</v>
      </c>
      <c r="O22" s="233" t="s">
        <v>119</v>
      </c>
    </row>
    <row r="23" spans="1:15" ht="25.5" customHeight="1">
      <c r="A23" s="155">
        <v>24</v>
      </c>
      <c r="B23" s="236">
        <v>42</v>
      </c>
      <c r="C23" s="232">
        <v>41</v>
      </c>
      <c r="D23" s="232" t="s">
        <v>119</v>
      </c>
      <c r="E23" s="233">
        <v>1</v>
      </c>
      <c r="F23" s="461"/>
      <c r="G23" s="232">
        <v>18</v>
      </c>
      <c r="H23" s="232">
        <v>11</v>
      </c>
      <c r="I23" s="232">
        <v>7</v>
      </c>
      <c r="J23" s="232">
        <v>2</v>
      </c>
      <c r="K23" s="232">
        <v>4</v>
      </c>
      <c r="L23" s="232" t="s">
        <v>119</v>
      </c>
      <c r="M23" s="232" t="s">
        <v>119</v>
      </c>
      <c r="N23" s="232" t="s">
        <v>119</v>
      </c>
      <c r="O23" s="233" t="s">
        <v>119</v>
      </c>
    </row>
    <row r="24" spans="1:15" ht="25.5" customHeight="1">
      <c r="A24" s="155">
        <v>25</v>
      </c>
      <c r="B24" s="236">
        <v>8</v>
      </c>
      <c r="C24" s="232">
        <v>8</v>
      </c>
      <c r="D24" s="232" t="s">
        <v>119</v>
      </c>
      <c r="E24" s="233" t="s">
        <v>119</v>
      </c>
      <c r="F24" s="461"/>
      <c r="G24" s="232">
        <v>4</v>
      </c>
      <c r="H24" s="232">
        <v>4</v>
      </c>
      <c r="I24" s="232" t="s">
        <v>119</v>
      </c>
      <c r="J24" s="232" t="s">
        <v>119</v>
      </c>
      <c r="K24" s="232" t="s">
        <v>119</v>
      </c>
      <c r="L24" s="232" t="s">
        <v>119</v>
      </c>
      <c r="M24" s="232" t="s">
        <v>119</v>
      </c>
      <c r="N24" s="232" t="s">
        <v>119</v>
      </c>
      <c r="O24" s="233" t="s">
        <v>119</v>
      </c>
    </row>
    <row r="25" spans="1:15" ht="25.5" customHeight="1">
      <c r="A25" s="155">
        <v>26</v>
      </c>
      <c r="B25" s="236">
        <v>18</v>
      </c>
      <c r="C25" s="232">
        <v>18</v>
      </c>
      <c r="D25" s="232" t="s">
        <v>119</v>
      </c>
      <c r="E25" s="233" t="s">
        <v>119</v>
      </c>
      <c r="F25" s="461"/>
      <c r="G25" s="232">
        <v>2</v>
      </c>
      <c r="H25" s="232">
        <v>8</v>
      </c>
      <c r="I25" s="232">
        <v>5</v>
      </c>
      <c r="J25" s="232" t="s">
        <v>119</v>
      </c>
      <c r="K25" s="232">
        <v>2</v>
      </c>
      <c r="L25" s="232" t="s">
        <v>119</v>
      </c>
      <c r="M25" s="232" t="s">
        <v>119</v>
      </c>
      <c r="N25" s="232" t="s">
        <v>119</v>
      </c>
      <c r="O25" s="233">
        <v>1</v>
      </c>
    </row>
    <row r="26" spans="1:15" ht="25.5" customHeight="1">
      <c r="A26" s="155">
        <v>27</v>
      </c>
      <c r="B26" s="236" t="s">
        <v>119</v>
      </c>
      <c r="C26" s="232" t="s">
        <v>119</v>
      </c>
      <c r="D26" s="232" t="s">
        <v>119</v>
      </c>
      <c r="E26" s="233" t="s">
        <v>119</v>
      </c>
      <c r="F26" s="461"/>
      <c r="G26" s="232" t="s">
        <v>119</v>
      </c>
      <c r="H26" s="232" t="s">
        <v>119</v>
      </c>
      <c r="I26" s="232" t="s">
        <v>119</v>
      </c>
      <c r="J26" s="232" t="s">
        <v>119</v>
      </c>
      <c r="K26" s="232" t="s">
        <v>119</v>
      </c>
      <c r="L26" s="232" t="s">
        <v>119</v>
      </c>
      <c r="M26" s="232" t="s">
        <v>119</v>
      </c>
      <c r="N26" s="232" t="s">
        <v>119</v>
      </c>
      <c r="O26" s="233" t="s">
        <v>119</v>
      </c>
    </row>
    <row r="27" spans="1:15" ht="25.5" customHeight="1">
      <c r="A27" s="155">
        <v>28</v>
      </c>
      <c r="B27" s="236">
        <v>6</v>
      </c>
      <c r="C27" s="232">
        <v>6</v>
      </c>
      <c r="D27" s="232" t="s">
        <v>119</v>
      </c>
      <c r="E27" s="233" t="s">
        <v>119</v>
      </c>
      <c r="F27" s="461"/>
      <c r="G27" s="232" t="s">
        <v>119</v>
      </c>
      <c r="H27" s="232" t="s">
        <v>119</v>
      </c>
      <c r="I27" s="232" t="s">
        <v>119</v>
      </c>
      <c r="J27" s="232">
        <v>1</v>
      </c>
      <c r="K27" s="232">
        <v>3</v>
      </c>
      <c r="L27" s="232">
        <v>2</v>
      </c>
      <c r="M27" s="232" t="s">
        <v>119</v>
      </c>
      <c r="N27" s="232" t="s">
        <v>119</v>
      </c>
      <c r="O27" s="233" t="s">
        <v>119</v>
      </c>
    </row>
    <row r="28" spans="1:15" ht="25.5" customHeight="1">
      <c r="A28" s="155">
        <v>29</v>
      </c>
      <c r="B28" s="236">
        <v>6</v>
      </c>
      <c r="C28" s="232">
        <v>6</v>
      </c>
      <c r="D28" s="232" t="s">
        <v>119</v>
      </c>
      <c r="E28" s="233" t="s">
        <v>119</v>
      </c>
      <c r="F28" s="461"/>
      <c r="G28" s="232" t="s">
        <v>119</v>
      </c>
      <c r="H28" s="232">
        <v>2</v>
      </c>
      <c r="I28" s="232" t="s">
        <v>119</v>
      </c>
      <c r="J28" s="232">
        <v>3</v>
      </c>
      <c r="K28" s="232">
        <v>1</v>
      </c>
      <c r="L28" s="232" t="s">
        <v>119</v>
      </c>
      <c r="M28" s="232" t="s">
        <v>119</v>
      </c>
      <c r="N28" s="232" t="s">
        <v>119</v>
      </c>
      <c r="O28" s="233" t="s">
        <v>119</v>
      </c>
    </row>
    <row r="29" spans="1:15" ht="25.5" customHeight="1">
      <c r="A29" s="155">
        <v>30</v>
      </c>
      <c r="B29" s="236">
        <v>2</v>
      </c>
      <c r="C29" s="232">
        <v>2</v>
      </c>
      <c r="D29" s="232" t="s">
        <v>119</v>
      </c>
      <c r="E29" s="233" t="s">
        <v>119</v>
      </c>
      <c r="F29" s="461"/>
      <c r="G29" s="232" t="s">
        <v>119</v>
      </c>
      <c r="H29" s="232" t="s">
        <v>119</v>
      </c>
      <c r="I29" s="232" t="s">
        <v>119</v>
      </c>
      <c r="J29" s="232" t="s">
        <v>119</v>
      </c>
      <c r="K29" s="232">
        <v>2</v>
      </c>
      <c r="L29" s="232" t="s">
        <v>407</v>
      </c>
      <c r="M29" s="232" t="s">
        <v>119</v>
      </c>
      <c r="N29" s="232" t="s">
        <v>119</v>
      </c>
      <c r="O29" s="233" t="s">
        <v>119</v>
      </c>
    </row>
    <row r="30" spans="1:15" ht="25.5" customHeight="1">
      <c r="A30" s="155">
        <v>31</v>
      </c>
      <c r="B30" s="236">
        <v>13</v>
      </c>
      <c r="C30" s="232">
        <v>13</v>
      </c>
      <c r="D30" s="232" t="s">
        <v>119</v>
      </c>
      <c r="E30" s="233" t="s">
        <v>119</v>
      </c>
      <c r="F30" s="461"/>
      <c r="G30" s="232">
        <v>5</v>
      </c>
      <c r="H30" s="232" t="s">
        <v>119</v>
      </c>
      <c r="I30" s="232">
        <v>1</v>
      </c>
      <c r="J30" s="232">
        <v>2</v>
      </c>
      <c r="K30" s="232">
        <v>2</v>
      </c>
      <c r="L30" s="232">
        <v>3</v>
      </c>
      <c r="M30" s="232" t="s">
        <v>119</v>
      </c>
      <c r="N30" s="232" t="s">
        <v>119</v>
      </c>
      <c r="O30" s="233" t="s">
        <v>119</v>
      </c>
    </row>
    <row r="31" spans="1:15" ht="25.5" customHeight="1">
      <c r="A31" s="156">
        <v>32</v>
      </c>
      <c r="B31" s="237">
        <v>7</v>
      </c>
      <c r="C31" s="234">
        <v>7</v>
      </c>
      <c r="D31" s="234" t="s">
        <v>119</v>
      </c>
      <c r="E31" s="482" t="s">
        <v>119</v>
      </c>
      <c r="F31" s="481"/>
      <c r="G31" s="234">
        <v>5</v>
      </c>
      <c r="H31" s="234" t="s">
        <v>119</v>
      </c>
      <c r="I31" s="234">
        <v>2</v>
      </c>
      <c r="J31" s="234" t="s">
        <v>119</v>
      </c>
      <c r="K31" s="234" t="s">
        <v>119</v>
      </c>
      <c r="L31" s="234" t="s">
        <v>119</v>
      </c>
      <c r="M31" s="234" t="s">
        <v>119</v>
      </c>
      <c r="N31" s="234" t="s">
        <v>119</v>
      </c>
      <c r="O31" s="482" t="s">
        <v>119</v>
      </c>
    </row>
    <row r="32" spans="1:15" s="141" customFormat="1" ht="16.5" customHeight="1">
      <c r="A32" s="133" t="s">
        <v>361</v>
      </c>
      <c r="B32" s="133"/>
      <c r="D32" s="133"/>
      <c r="E32" s="133"/>
      <c r="F32" s="133"/>
      <c r="G32" s="140"/>
      <c r="H32" s="140"/>
      <c r="I32" s="140"/>
      <c r="J32" s="140"/>
      <c r="K32" s="140"/>
      <c r="L32" s="140"/>
      <c r="M32" s="140"/>
      <c r="N32" s="140"/>
      <c r="O32" s="140"/>
    </row>
  </sheetData>
  <sheetProtection/>
  <mergeCells count="16">
    <mergeCell ref="A4:A6"/>
    <mergeCell ref="G4:O4"/>
    <mergeCell ref="B4:B6"/>
    <mergeCell ref="I5:I6"/>
    <mergeCell ref="J5:J6"/>
    <mergeCell ref="C4:E4"/>
    <mergeCell ref="C5:C6"/>
    <mergeCell ref="D5:D6"/>
    <mergeCell ref="L5:L6"/>
    <mergeCell ref="G5:G6"/>
    <mergeCell ref="N5:N6"/>
    <mergeCell ref="O5:O6"/>
    <mergeCell ref="M5:M6"/>
    <mergeCell ref="E5:E6"/>
    <mergeCell ref="K5:K6"/>
    <mergeCell ref="H5:H6"/>
  </mergeCells>
  <conditionalFormatting sqref="P1:IV32 C1:F1 C5:O5 A1:B6 D32:O32 G1:O3 A32:B32 A33:IV65536">
    <cfRule type="cellIs" priority="1" dxfId="0" operator="equal" stopIfTrue="1">
      <formula>"X"</formula>
    </cfRule>
    <cfRule type="cellIs" priority="2" dxfId="99" operator="equal" stopIfTrue="1">
      <formula>0</formula>
    </cfRule>
  </conditionalFormatting>
  <conditionalFormatting sqref="A7:O31">
    <cfRule type="cellIs" priority="3" dxfId="0" operator="equal" stopIfTrue="1">
      <formula>"X"</formula>
    </cfRule>
  </conditionalFormatting>
  <printOptions/>
  <pageMargins left="0.5905511811023623" right="0.5905511811023623" top="0.7874015748031497" bottom="0.7874015748031497" header="0.5118110236220472" footer="0.5118110236220472"/>
  <pageSetup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Y103"/>
  <sheetViews>
    <sheetView zoomScale="80" zoomScaleNormal="80" zoomScalePageLayoutView="0" workbookViewId="0" topLeftCell="P1">
      <selection activeCell="R14" sqref="R14"/>
    </sheetView>
  </sheetViews>
  <sheetFormatPr defaultColWidth="9.00390625" defaultRowHeight="13.5"/>
  <cols>
    <col min="1" max="1" width="4.125" style="135" customWidth="1"/>
    <col min="2" max="2" width="4.25390625" style="79" customWidth="1"/>
    <col min="3" max="3" width="7.125" style="79" customWidth="1"/>
    <col min="4" max="5" width="8.625" style="79" customWidth="1"/>
    <col min="6" max="6" width="7.875" style="79" customWidth="1"/>
    <col min="7" max="8" width="9.25390625" style="79" customWidth="1"/>
    <col min="9" max="9" width="8.50390625" style="79" bestFit="1" customWidth="1"/>
    <col min="10" max="10" width="8.00390625" style="79" customWidth="1"/>
    <col min="11" max="11" width="8.25390625" style="79" customWidth="1"/>
    <col min="12" max="12" width="7.625" style="79" bestFit="1" customWidth="1"/>
    <col min="13" max="13" width="8.25390625" style="79" bestFit="1" customWidth="1"/>
    <col min="14" max="14" width="9.125" style="79" bestFit="1" customWidth="1"/>
    <col min="15" max="15" width="8.875" style="79" customWidth="1"/>
    <col min="16" max="16" width="8.625" style="79" customWidth="1"/>
    <col min="17" max="18" width="9.125" style="79" bestFit="1" customWidth="1"/>
    <col min="19" max="20" width="8.625" style="79" customWidth="1"/>
    <col min="21" max="21" width="7.625" style="79" customWidth="1"/>
    <col min="22" max="22" width="9.125" style="79" bestFit="1" customWidth="1"/>
    <col min="23" max="23" width="9.125" style="144" customWidth="1"/>
    <col min="24" max="24" width="9.125" style="153" customWidth="1"/>
    <col min="25" max="25" width="4.625" style="212" hidden="1" customWidth="1"/>
    <col min="26" max="16384" width="9.00390625" style="212" customWidth="1"/>
  </cols>
  <sheetData>
    <row r="1" spans="1:25" s="210" customFormat="1" ht="22.5" customHeight="1">
      <c r="A1" s="199"/>
      <c r="B1" s="387"/>
      <c r="C1" s="387"/>
      <c r="D1" s="387"/>
      <c r="E1" s="387"/>
      <c r="F1" s="387"/>
      <c r="G1" s="387"/>
      <c r="H1" s="387"/>
      <c r="I1" s="387"/>
      <c r="J1" s="387"/>
      <c r="K1" s="387"/>
      <c r="L1" s="387"/>
      <c r="M1" s="387"/>
      <c r="N1" s="387"/>
      <c r="O1" s="387"/>
      <c r="P1" s="387"/>
      <c r="Q1" s="387"/>
      <c r="R1" s="387"/>
      <c r="S1" s="387"/>
      <c r="T1" s="387"/>
      <c r="U1" s="387"/>
      <c r="V1" s="387"/>
      <c r="W1" s="388"/>
      <c r="X1" s="388"/>
      <c r="Y1" s="389"/>
    </row>
    <row r="2" spans="1:24" ht="22.5" customHeight="1">
      <c r="A2" s="184" t="s">
        <v>238</v>
      </c>
      <c r="B2" s="218"/>
      <c r="C2" s="218"/>
      <c r="D2" s="218"/>
      <c r="E2" s="218"/>
      <c r="F2" s="218"/>
      <c r="G2" s="218"/>
      <c r="H2" s="218"/>
      <c r="I2" s="218"/>
      <c r="J2" s="218"/>
      <c r="K2" s="218"/>
      <c r="L2" s="218"/>
      <c r="M2" s="218"/>
      <c r="N2" s="218"/>
      <c r="O2" s="218"/>
      <c r="P2" s="218"/>
      <c r="Q2" s="218"/>
      <c r="R2" s="218"/>
      <c r="S2" s="218"/>
      <c r="T2" s="218"/>
      <c r="U2" s="218"/>
      <c r="V2" s="218"/>
      <c r="W2" s="390"/>
      <c r="X2" s="65" t="s">
        <v>363</v>
      </c>
    </row>
    <row r="3" spans="1:25" s="213" customFormat="1" ht="23.25" customHeight="1">
      <c r="A3" s="743" t="s">
        <v>115</v>
      </c>
      <c r="B3" s="746" t="s">
        <v>142</v>
      </c>
      <c r="C3" s="557" t="s">
        <v>154</v>
      </c>
      <c r="D3" s="740" t="s">
        <v>207</v>
      </c>
      <c r="E3" s="741"/>
      <c r="F3" s="742"/>
      <c r="G3" s="740" t="s">
        <v>184</v>
      </c>
      <c r="H3" s="741"/>
      <c r="I3" s="741"/>
      <c r="J3" s="741"/>
      <c r="K3" s="741"/>
      <c r="L3" s="741"/>
      <c r="M3" s="742"/>
      <c r="N3" s="739" t="s">
        <v>47</v>
      </c>
      <c r="O3" s="733" t="s">
        <v>180</v>
      </c>
      <c r="P3" s="740" t="s">
        <v>4</v>
      </c>
      <c r="Q3" s="741"/>
      <c r="R3" s="741"/>
      <c r="S3" s="741"/>
      <c r="T3" s="741"/>
      <c r="U3" s="741"/>
      <c r="V3" s="742"/>
      <c r="W3" s="758" t="s">
        <v>51</v>
      </c>
      <c r="X3" s="758" t="s">
        <v>53</v>
      </c>
      <c r="Y3" s="754" t="s">
        <v>115</v>
      </c>
    </row>
    <row r="4" spans="1:25" s="213" customFormat="1" ht="23.25" customHeight="1">
      <c r="A4" s="744"/>
      <c r="B4" s="747"/>
      <c r="C4" s="739" t="s">
        <v>108</v>
      </c>
      <c r="D4" s="739" t="s">
        <v>108</v>
      </c>
      <c r="E4" s="733" t="s">
        <v>117</v>
      </c>
      <c r="F4" s="739" t="s">
        <v>23</v>
      </c>
      <c r="G4" s="733" t="s">
        <v>354</v>
      </c>
      <c r="H4" s="749" t="s">
        <v>95</v>
      </c>
      <c r="I4" s="749" t="s">
        <v>44</v>
      </c>
      <c r="J4" s="733" t="s">
        <v>364</v>
      </c>
      <c r="K4" s="751" t="s">
        <v>46</v>
      </c>
      <c r="L4" s="458"/>
      <c r="M4" s="393"/>
      <c r="N4" s="757"/>
      <c r="O4" s="757"/>
      <c r="P4" s="681" t="s">
        <v>0</v>
      </c>
      <c r="Q4" s="682"/>
      <c r="R4" s="750"/>
      <c r="S4" s="736" t="s">
        <v>7</v>
      </c>
      <c r="T4" s="737"/>
      <c r="U4" s="738"/>
      <c r="V4" s="328" t="s">
        <v>5</v>
      </c>
      <c r="W4" s="759"/>
      <c r="X4" s="759"/>
      <c r="Y4" s="755"/>
    </row>
    <row r="5" spans="1:25" s="213" customFormat="1" ht="25.5" customHeight="1">
      <c r="A5" s="745"/>
      <c r="B5" s="748"/>
      <c r="C5" s="735"/>
      <c r="D5" s="735"/>
      <c r="E5" s="735"/>
      <c r="F5" s="735"/>
      <c r="G5" s="734"/>
      <c r="H5" s="735"/>
      <c r="I5" s="735"/>
      <c r="J5" s="753"/>
      <c r="K5" s="752"/>
      <c r="L5" s="306" t="s">
        <v>150</v>
      </c>
      <c r="M5" s="109" t="s">
        <v>162</v>
      </c>
      <c r="N5" s="735"/>
      <c r="O5" s="735"/>
      <c r="P5" s="109" t="s">
        <v>3</v>
      </c>
      <c r="Q5" s="110" t="s">
        <v>1</v>
      </c>
      <c r="R5" s="110" t="s">
        <v>2</v>
      </c>
      <c r="S5" s="109" t="s">
        <v>8</v>
      </c>
      <c r="T5" s="110" t="s">
        <v>48</v>
      </c>
      <c r="U5" s="110" t="s">
        <v>49</v>
      </c>
      <c r="V5" s="329" t="s">
        <v>6</v>
      </c>
      <c r="W5" s="759"/>
      <c r="X5" s="759"/>
      <c r="Y5" s="756"/>
    </row>
    <row r="6" spans="1:25" s="214" customFormat="1" ht="24.75" customHeight="1">
      <c r="A6" s="295" t="s">
        <v>17</v>
      </c>
      <c r="B6" s="279">
        <v>100</v>
      </c>
      <c r="C6" s="223">
        <v>10822</v>
      </c>
      <c r="D6" s="223">
        <v>4118492</v>
      </c>
      <c r="E6" s="223">
        <v>3459085</v>
      </c>
      <c r="F6" s="223">
        <v>659407</v>
      </c>
      <c r="G6" s="279">
        <v>46420734</v>
      </c>
      <c r="H6" s="223">
        <v>41410222</v>
      </c>
      <c r="I6" s="223">
        <v>1932553</v>
      </c>
      <c r="J6" s="223">
        <v>38472</v>
      </c>
      <c r="K6" s="223">
        <v>3039487</v>
      </c>
      <c r="L6" s="223">
        <v>9617</v>
      </c>
      <c r="M6" s="279">
        <v>3029870</v>
      </c>
      <c r="N6" s="279">
        <v>42923668</v>
      </c>
      <c r="O6" s="279">
        <v>29679017</v>
      </c>
      <c r="P6" s="279">
        <v>-784216</v>
      </c>
      <c r="Q6" s="223">
        <v>1650210</v>
      </c>
      <c r="R6" s="223">
        <v>2434426</v>
      </c>
      <c r="S6" s="223">
        <v>3055790</v>
      </c>
      <c r="T6" s="223">
        <v>3007100</v>
      </c>
      <c r="U6" s="223">
        <v>48690</v>
      </c>
      <c r="V6" s="223">
        <v>2271574</v>
      </c>
      <c r="W6" s="223">
        <v>16244600</v>
      </c>
      <c r="X6" s="279">
        <v>13830689</v>
      </c>
      <c r="Y6" s="113" t="s">
        <v>17</v>
      </c>
    </row>
    <row r="7" spans="1:25" s="213" customFormat="1" ht="24.75" customHeight="1">
      <c r="A7" s="68">
        <v>9</v>
      </c>
      <c r="B7" s="280">
        <v>42</v>
      </c>
      <c r="C7" s="221">
        <v>4272</v>
      </c>
      <c r="D7" s="221">
        <v>1068484</v>
      </c>
      <c r="E7" s="221">
        <v>915464</v>
      </c>
      <c r="F7" s="221">
        <v>153020</v>
      </c>
      <c r="G7" s="280">
        <v>8116158</v>
      </c>
      <c r="H7" s="221">
        <v>7076907</v>
      </c>
      <c r="I7" s="221">
        <v>23714</v>
      </c>
      <c r="J7" s="221" t="s">
        <v>119</v>
      </c>
      <c r="K7" s="221">
        <v>1015537</v>
      </c>
      <c r="L7" s="221" t="s">
        <v>119</v>
      </c>
      <c r="M7" s="280">
        <v>1015537</v>
      </c>
      <c r="N7" s="280">
        <v>7092883</v>
      </c>
      <c r="O7" s="221">
        <v>6070936</v>
      </c>
      <c r="P7" s="280">
        <v>-200</v>
      </c>
      <c r="Q7" s="221">
        <v>3559</v>
      </c>
      <c r="R7" s="221">
        <v>3759</v>
      </c>
      <c r="S7" s="221">
        <v>140386</v>
      </c>
      <c r="T7" s="221">
        <v>139088</v>
      </c>
      <c r="U7" s="221">
        <v>1298</v>
      </c>
      <c r="V7" s="221">
        <v>140186</v>
      </c>
      <c r="W7" s="221">
        <v>1952393</v>
      </c>
      <c r="X7" s="280">
        <v>1770340</v>
      </c>
      <c r="Y7" s="54">
        <v>9</v>
      </c>
    </row>
    <row r="8" spans="1:25" s="213" customFormat="1" ht="24.75" customHeight="1">
      <c r="A8" s="68">
        <v>10</v>
      </c>
      <c r="B8" s="280">
        <v>3</v>
      </c>
      <c r="C8" s="221">
        <v>136</v>
      </c>
      <c r="D8" s="221">
        <v>74067</v>
      </c>
      <c r="E8" s="221">
        <v>71728</v>
      </c>
      <c r="F8" s="221">
        <v>2339</v>
      </c>
      <c r="G8" s="280">
        <v>5232411</v>
      </c>
      <c r="H8" s="221">
        <v>5231660</v>
      </c>
      <c r="I8" s="221" t="s">
        <v>119</v>
      </c>
      <c r="J8" s="221" t="s">
        <v>119</v>
      </c>
      <c r="K8" s="221">
        <v>751</v>
      </c>
      <c r="L8" s="221" t="s">
        <v>119</v>
      </c>
      <c r="M8" s="280">
        <v>751</v>
      </c>
      <c r="N8" s="280">
        <v>5231041</v>
      </c>
      <c r="O8" s="221">
        <v>4821542</v>
      </c>
      <c r="P8" s="280" t="s">
        <v>119</v>
      </c>
      <c r="Q8" s="221">
        <v>9948</v>
      </c>
      <c r="R8" s="221">
        <v>9948</v>
      </c>
      <c r="S8" s="221">
        <v>237761</v>
      </c>
      <c r="T8" s="221">
        <v>237761</v>
      </c>
      <c r="U8" s="221" t="s">
        <v>119</v>
      </c>
      <c r="V8" s="221">
        <v>237761</v>
      </c>
      <c r="W8" s="221">
        <v>403488</v>
      </c>
      <c r="X8" s="280">
        <v>331163</v>
      </c>
      <c r="Y8" s="54">
        <v>10</v>
      </c>
    </row>
    <row r="9" spans="1:25" s="213" customFormat="1" ht="24.75" customHeight="1">
      <c r="A9" s="68">
        <v>11</v>
      </c>
      <c r="B9" s="280">
        <v>1</v>
      </c>
      <c r="C9" s="221">
        <v>95</v>
      </c>
      <c r="D9" s="487" t="s">
        <v>398</v>
      </c>
      <c r="E9" s="487" t="s">
        <v>131</v>
      </c>
      <c r="F9" s="487" t="s">
        <v>131</v>
      </c>
      <c r="G9" s="486" t="s">
        <v>131</v>
      </c>
      <c r="H9" s="221" t="s">
        <v>119</v>
      </c>
      <c r="I9" s="487" t="s">
        <v>131</v>
      </c>
      <c r="J9" s="487" t="s">
        <v>399</v>
      </c>
      <c r="K9" s="280" t="s">
        <v>119</v>
      </c>
      <c r="L9" s="221" t="s">
        <v>119</v>
      </c>
      <c r="M9" s="280" t="s">
        <v>119</v>
      </c>
      <c r="N9" s="486" t="s">
        <v>131</v>
      </c>
      <c r="O9" s="487" t="s">
        <v>131</v>
      </c>
      <c r="P9" s="280" t="s">
        <v>119</v>
      </c>
      <c r="Q9" s="221" t="s">
        <v>119</v>
      </c>
      <c r="R9" s="221" t="s">
        <v>119</v>
      </c>
      <c r="S9" s="487" t="s">
        <v>131</v>
      </c>
      <c r="T9" s="487" t="s">
        <v>131</v>
      </c>
      <c r="U9" s="221" t="s">
        <v>119</v>
      </c>
      <c r="V9" s="487" t="s">
        <v>131</v>
      </c>
      <c r="W9" s="487" t="s">
        <v>131</v>
      </c>
      <c r="X9" s="486" t="s">
        <v>131</v>
      </c>
      <c r="Y9" s="54">
        <v>11</v>
      </c>
    </row>
    <row r="10" spans="1:25" s="213" customFormat="1" ht="24.75" customHeight="1">
      <c r="A10" s="68">
        <v>12</v>
      </c>
      <c r="B10" s="280">
        <v>1</v>
      </c>
      <c r="C10" s="221">
        <v>32</v>
      </c>
      <c r="D10" s="487" t="s">
        <v>131</v>
      </c>
      <c r="E10" s="487" t="s">
        <v>131</v>
      </c>
      <c r="F10" s="487" t="s">
        <v>131</v>
      </c>
      <c r="G10" s="486" t="s">
        <v>131</v>
      </c>
      <c r="H10" s="487" t="s">
        <v>131</v>
      </c>
      <c r="I10" s="221" t="s">
        <v>119</v>
      </c>
      <c r="J10" s="221" t="s">
        <v>119</v>
      </c>
      <c r="K10" s="487" t="s">
        <v>131</v>
      </c>
      <c r="L10" s="221" t="s">
        <v>119</v>
      </c>
      <c r="M10" s="486" t="s">
        <v>131</v>
      </c>
      <c r="N10" s="486" t="s">
        <v>131</v>
      </c>
      <c r="O10" s="487" t="s">
        <v>131</v>
      </c>
      <c r="P10" s="280" t="s">
        <v>119</v>
      </c>
      <c r="Q10" s="487" t="s">
        <v>131</v>
      </c>
      <c r="R10" s="487" t="s">
        <v>131</v>
      </c>
      <c r="S10" s="487" t="s">
        <v>131</v>
      </c>
      <c r="T10" s="487" t="s">
        <v>131</v>
      </c>
      <c r="U10" s="221" t="s">
        <v>119</v>
      </c>
      <c r="V10" s="487" t="s">
        <v>131</v>
      </c>
      <c r="W10" s="487" t="s">
        <v>131</v>
      </c>
      <c r="X10" s="486" t="s">
        <v>131</v>
      </c>
      <c r="Y10" s="54">
        <v>12</v>
      </c>
    </row>
    <row r="11" spans="1:25" s="213" customFormat="1" ht="24.75" customHeight="1">
      <c r="A11" s="68">
        <v>13</v>
      </c>
      <c r="B11" s="280" t="s">
        <v>395</v>
      </c>
      <c r="C11" s="221" t="s">
        <v>119</v>
      </c>
      <c r="D11" s="221" t="s">
        <v>119</v>
      </c>
      <c r="E11" s="221" t="s">
        <v>119</v>
      </c>
      <c r="F11" s="221" t="s">
        <v>119</v>
      </c>
      <c r="G11" s="280" t="s">
        <v>119</v>
      </c>
      <c r="H11" s="221" t="s">
        <v>119</v>
      </c>
      <c r="I11" s="221" t="s">
        <v>119</v>
      </c>
      <c r="J11" s="221" t="s">
        <v>119</v>
      </c>
      <c r="K11" s="221" t="s">
        <v>119</v>
      </c>
      <c r="L11" s="221" t="s">
        <v>119</v>
      </c>
      <c r="M11" s="280" t="s">
        <v>119</v>
      </c>
      <c r="N11" s="280" t="s">
        <v>119</v>
      </c>
      <c r="O11" s="221" t="s">
        <v>119</v>
      </c>
      <c r="P11" s="280" t="s">
        <v>119</v>
      </c>
      <c r="Q11" s="221" t="s">
        <v>119</v>
      </c>
      <c r="R11" s="221" t="s">
        <v>119</v>
      </c>
      <c r="S11" s="221" t="s">
        <v>119</v>
      </c>
      <c r="T11" s="221" t="s">
        <v>119</v>
      </c>
      <c r="U11" s="221" t="s">
        <v>119</v>
      </c>
      <c r="V11" s="221" t="s">
        <v>119</v>
      </c>
      <c r="W11" s="221" t="s">
        <v>119</v>
      </c>
      <c r="X11" s="280" t="s">
        <v>119</v>
      </c>
      <c r="Y11" s="54">
        <v>13</v>
      </c>
    </row>
    <row r="12" spans="1:25" s="213" customFormat="1" ht="24.75" customHeight="1">
      <c r="A12" s="68">
        <v>14</v>
      </c>
      <c r="B12" s="280">
        <v>3</v>
      </c>
      <c r="C12" s="221">
        <v>1124</v>
      </c>
      <c r="D12" s="221">
        <v>778284</v>
      </c>
      <c r="E12" s="221">
        <v>515796</v>
      </c>
      <c r="F12" s="221">
        <v>262488</v>
      </c>
      <c r="G12" s="280">
        <v>9783278</v>
      </c>
      <c r="H12" s="221">
        <v>8879137</v>
      </c>
      <c r="I12" s="221">
        <v>378709</v>
      </c>
      <c r="J12" s="221">
        <v>11545</v>
      </c>
      <c r="K12" s="221">
        <v>513887</v>
      </c>
      <c r="L12" s="221" t="s">
        <v>119</v>
      </c>
      <c r="M12" s="280">
        <v>513887</v>
      </c>
      <c r="N12" s="280">
        <v>9072471</v>
      </c>
      <c r="O12" s="221">
        <v>6087260</v>
      </c>
      <c r="P12" s="280">
        <v>-10686</v>
      </c>
      <c r="Q12" s="221">
        <v>137764</v>
      </c>
      <c r="R12" s="221">
        <v>148450</v>
      </c>
      <c r="S12" s="221">
        <v>155033</v>
      </c>
      <c r="T12" s="221">
        <v>155033</v>
      </c>
      <c r="U12" s="221" t="s">
        <v>119</v>
      </c>
      <c r="V12" s="221">
        <v>144347</v>
      </c>
      <c r="W12" s="221">
        <v>3529739</v>
      </c>
      <c r="X12" s="280">
        <v>2686315</v>
      </c>
      <c r="Y12" s="54">
        <v>14</v>
      </c>
    </row>
    <row r="13" spans="1:25" s="213" customFormat="1" ht="24.75" customHeight="1">
      <c r="A13" s="68">
        <v>15</v>
      </c>
      <c r="B13" s="280">
        <v>1</v>
      </c>
      <c r="C13" s="221">
        <v>63</v>
      </c>
      <c r="D13" s="487" t="s">
        <v>131</v>
      </c>
      <c r="E13" s="487" t="s">
        <v>131</v>
      </c>
      <c r="F13" s="221" t="s">
        <v>119</v>
      </c>
      <c r="G13" s="486" t="s">
        <v>131</v>
      </c>
      <c r="H13" s="487" t="s">
        <v>131</v>
      </c>
      <c r="I13" s="221" t="s">
        <v>119</v>
      </c>
      <c r="J13" s="221" t="s">
        <v>119</v>
      </c>
      <c r="K13" s="221" t="s">
        <v>119</v>
      </c>
      <c r="L13" s="221" t="s">
        <v>119</v>
      </c>
      <c r="M13" s="280" t="s">
        <v>119</v>
      </c>
      <c r="N13" s="486" t="s">
        <v>131</v>
      </c>
      <c r="O13" s="487" t="s">
        <v>131</v>
      </c>
      <c r="P13" s="280" t="s">
        <v>119</v>
      </c>
      <c r="Q13" s="221" t="s">
        <v>119</v>
      </c>
      <c r="R13" s="221" t="s">
        <v>119</v>
      </c>
      <c r="S13" s="487" t="s">
        <v>131</v>
      </c>
      <c r="T13" s="487" t="s">
        <v>131</v>
      </c>
      <c r="U13" s="221" t="s">
        <v>119</v>
      </c>
      <c r="V13" s="487" t="s">
        <v>131</v>
      </c>
      <c r="W13" s="487" t="s">
        <v>131</v>
      </c>
      <c r="X13" s="486" t="s">
        <v>131</v>
      </c>
      <c r="Y13" s="54">
        <v>15</v>
      </c>
    </row>
    <row r="14" spans="1:25" s="213" customFormat="1" ht="24.75" customHeight="1">
      <c r="A14" s="68">
        <v>16</v>
      </c>
      <c r="B14" s="280">
        <v>2</v>
      </c>
      <c r="C14" s="221">
        <v>243</v>
      </c>
      <c r="D14" s="487" t="s">
        <v>131</v>
      </c>
      <c r="E14" s="487" t="s">
        <v>131</v>
      </c>
      <c r="F14" s="487" t="s">
        <v>131</v>
      </c>
      <c r="G14" s="486" t="s">
        <v>131</v>
      </c>
      <c r="H14" s="487" t="s">
        <v>131</v>
      </c>
      <c r="I14" s="221" t="s">
        <v>119</v>
      </c>
      <c r="J14" s="221" t="s">
        <v>119</v>
      </c>
      <c r="K14" s="487" t="s">
        <v>131</v>
      </c>
      <c r="L14" s="221" t="s">
        <v>119</v>
      </c>
      <c r="M14" s="486" t="s">
        <v>131</v>
      </c>
      <c r="N14" s="486" t="s">
        <v>131</v>
      </c>
      <c r="O14" s="487" t="s">
        <v>131</v>
      </c>
      <c r="P14" s="486" t="s">
        <v>131</v>
      </c>
      <c r="Q14" s="487" t="s">
        <v>131</v>
      </c>
      <c r="R14" s="487" t="s">
        <v>131</v>
      </c>
      <c r="S14" s="487" t="s">
        <v>131</v>
      </c>
      <c r="T14" s="487" t="s">
        <v>131</v>
      </c>
      <c r="U14" s="221" t="s">
        <v>119</v>
      </c>
      <c r="V14" s="487" t="s">
        <v>131</v>
      </c>
      <c r="W14" s="487" t="s">
        <v>131</v>
      </c>
      <c r="X14" s="486" t="s">
        <v>131</v>
      </c>
      <c r="Y14" s="54">
        <v>16</v>
      </c>
    </row>
    <row r="15" spans="1:25" s="213" customFormat="1" ht="24.75" customHeight="1">
      <c r="A15" s="68">
        <v>17</v>
      </c>
      <c r="B15" s="280" t="s">
        <v>119</v>
      </c>
      <c r="C15" s="221" t="s">
        <v>119</v>
      </c>
      <c r="D15" s="221" t="s">
        <v>119</v>
      </c>
      <c r="E15" s="221" t="s">
        <v>119</v>
      </c>
      <c r="F15" s="221" t="s">
        <v>119</v>
      </c>
      <c r="G15" s="280" t="s">
        <v>119</v>
      </c>
      <c r="H15" s="221" t="s">
        <v>119</v>
      </c>
      <c r="I15" s="221" t="s">
        <v>119</v>
      </c>
      <c r="J15" s="221" t="s">
        <v>119</v>
      </c>
      <c r="K15" s="221" t="s">
        <v>119</v>
      </c>
      <c r="L15" s="221" t="s">
        <v>119</v>
      </c>
      <c r="M15" s="280" t="s">
        <v>119</v>
      </c>
      <c r="N15" s="280" t="s">
        <v>119</v>
      </c>
      <c r="O15" s="221" t="s">
        <v>119</v>
      </c>
      <c r="P15" s="280" t="s">
        <v>119</v>
      </c>
      <c r="Q15" s="221" t="s">
        <v>119</v>
      </c>
      <c r="R15" s="221" t="s">
        <v>119</v>
      </c>
      <c r="S15" s="221" t="s">
        <v>119</v>
      </c>
      <c r="T15" s="221" t="s">
        <v>119</v>
      </c>
      <c r="U15" s="221" t="s">
        <v>119</v>
      </c>
      <c r="V15" s="221" t="s">
        <v>119</v>
      </c>
      <c r="W15" s="221" t="s">
        <v>119</v>
      </c>
      <c r="X15" s="280" t="s">
        <v>119</v>
      </c>
      <c r="Y15" s="54">
        <v>17</v>
      </c>
    </row>
    <row r="16" spans="1:25" s="213" customFormat="1" ht="24.75" customHeight="1">
      <c r="A16" s="68">
        <v>18</v>
      </c>
      <c r="B16" s="280">
        <v>1</v>
      </c>
      <c r="C16" s="221">
        <v>98</v>
      </c>
      <c r="D16" s="487" t="s">
        <v>131</v>
      </c>
      <c r="E16" s="487" t="s">
        <v>131</v>
      </c>
      <c r="F16" s="487" t="s">
        <v>131</v>
      </c>
      <c r="G16" s="486" t="s">
        <v>131</v>
      </c>
      <c r="H16" s="487" t="s">
        <v>131</v>
      </c>
      <c r="I16" s="221" t="s">
        <v>119</v>
      </c>
      <c r="J16" s="221" t="s">
        <v>119</v>
      </c>
      <c r="K16" s="487" t="s">
        <v>131</v>
      </c>
      <c r="L16" s="221" t="s">
        <v>119</v>
      </c>
      <c r="M16" s="486" t="s">
        <v>131</v>
      </c>
      <c r="N16" s="486" t="s">
        <v>131</v>
      </c>
      <c r="O16" s="487" t="s">
        <v>131</v>
      </c>
      <c r="P16" s="280" t="s">
        <v>399</v>
      </c>
      <c r="Q16" s="221" t="s">
        <v>399</v>
      </c>
      <c r="R16" s="221" t="s">
        <v>399</v>
      </c>
      <c r="S16" s="487" t="s">
        <v>131</v>
      </c>
      <c r="T16" s="487" t="s">
        <v>131</v>
      </c>
      <c r="U16" s="221" t="s">
        <v>395</v>
      </c>
      <c r="V16" s="487" t="s">
        <v>131</v>
      </c>
      <c r="W16" s="487" t="s">
        <v>131</v>
      </c>
      <c r="X16" s="486" t="s">
        <v>131</v>
      </c>
      <c r="Y16" s="54">
        <v>18</v>
      </c>
    </row>
    <row r="17" spans="1:25" s="213" customFormat="1" ht="24.75" customHeight="1">
      <c r="A17" s="68">
        <v>19</v>
      </c>
      <c r="B17" s="280" t="s">
        <v>119</v>
      </c>
      <c r="C17" s="221" t="s">
        <v>119</v>
      </c>
      <c r="D17" s="221" t="s">
        <v>119</v>
      </c>
      <c r="E17" s="221" t="s">
        <v>119</v>
      </c>
      <c r="F17" s="221" t="s">
        <v>119</v>
      </c>
      <c r="G17" s="280" t="s">
        <v>119</v>
      </c>
      <c r="H17" s="221" t="s">
        <v>119</v>
      </c>
      <c r="I17" s="221" t="s">
        <v>119</v>
      </c>
      <c r="J17" s="221" t="s">
        <v>119</v>
      </c>
      <c r="K17" s="221" t="s">
        <v>119</v>
      </c>
      <c r="L17" s="221" t="s">
        <v>119</v>
      </c>
      <c r="M17" s="280" t="s">
        <v>119</v>
      </c>
      <c r="N17" s="280" t="s">
        <v>119</v>
      </c>
      <c r="O17" s="221" t="s">
        <v>119</v>
      </c>
      <c r="P17" s="280" t="s">
        <v>119</v>
      </c>
      <c r="Q17" s="221" t="s">
        <v>119</v>
      </c>
      <c r="R17" s="221" t="s">
        <v>119</v>
      </c>
      <c r="S17" s="221" t="s">
        <v>119</v>
      </c>
      <c r="T17" s="221" t="s">
        <v>119</v>
      </c>
      <c r="U17" s="221" t="s">
        <v>119</v>
      </c>
      <c r="V17" s="221" t="s">
        <v>119</v>
      </c>
      <c r="W17" s="221" t="s">
        <v>119</v>
      </c>
      <c r="X17" s="280" t="s">
        <v>119</v>
      </c>
      <c r="Y17" s="54">
        <v>19</v>
      </c>
    </row>
    <row r="18" spans="1:25" s="213" customFormat="1" ht="24.75" customHeight="1">
      <c r="A18" s="68">
        <v>20</v>
      </c>
      <c r="B18" s="280" t="s">
        <v>119</v>
      </c>
      <c r="C18" s="221" t="s">
        <v>119</v>
      </c>
      <c r="D18" s="221" t="s">
        <v>119</v>
      </c>
      <c r="E18" s="221" t="s">
        <v>119</v>
      </c>
      <c r="F18" s="221" t="s">
        <v>119</v>
      </c>
      <c r="G18" s="280" t="s">
        <v>119</v>
      </c>
      <c r="H18" s="221" t="s">
        <v>119</v>
      </c>
      <c r="I18" s="221" t="s">
        <v>119</v>
      </c>
      <c r="J18" s="221" t="s">
        <v>119</v>
      </c>
      <c r="K18" s="221" t="s">
        <v>119</v>
      </c>
      <c r="L18" s="221" t="s">
        <v>119</v>
      </c>
      <c r="M18" s="280" t="s">
        <v>119</v>
      </c>
      <c r="N18" s="280" t="s">
        <v>119</v>
      </c>
      <c r="O18" s="221" t="s">
        <v>119</v>
      </c>
      <c r="P18" s="280" t="s">
        <v>119</v>
      </c>
      <c r="Q18" s="221" t="s">
        <v>119</v>
      </c>
      <c r="R18" s="221" t="s">
        <v>119</v>
      </c>
      <c r="S18" s="221" t="s">
        <v>119</v>
      </c>
      <c r="T18" s="221" t="s">
        <v>119</v>
      </c>
      <c r="U18" s="221" t="s">
        <v>119</v>
      </c>
      <c r="V18" s="221" t="s">
        <v>119</v>
      </c>
      <c r="W18" s="221" t="s">
        <v>119</v>
      </c>
      <c r="X18" s="280" t="s">
        <v>119</v>
      </c>
      <c r="Y18" s="54">
        <v>20</v>
      </c>
    </row>
    <row r="19" spans="1:25" s="213" customFormat="1" ht="24.75" customHeight="1">
      <c r="A19" s="68">
        <v>21</v>
      </c>
      <c r="B19" s="280">
        <v>3</v>
      </c>
      <c r="C19" s="221">
        <v>172</v>
      </c>
      <c r="D19" s="221">
        <v>75501</v>
      </c>
      <c r="E19" s="221">
        <v>71734</v>
      </c>
      <c r="F19" s="221">
        <v>3767</v>
      </c>
      <c r="G19" s="280">
        <v>1116323</v>
      </c>
      <c r="H19" s="221">
        <v>787071</v>
      </c>
      <c r="I19" s="221" t="s">
        <v>119</v>
      </c>
      <c r="J19" s="221" t="s">
        <v>119</v>
      </c>
      <c r="K19" s="221">
        <v>329252</v>
      </c>
      <c r="L19" s="221" t="s">
        <v>119</v>
      </c>
      <c r="M19" s="280">
        <v>329252</v>
      </c>
      <c r="N19" s="280">
        <v>783817</v>
      </c>
      <c r="O19" s="221">
        <v>664487</v>
      </c>
      <c r="P19" s="280">
        <v>-45350</v>
      </c>
      <c r="Q19" s="221">
        <v>99072</v>
      </c>
      <c r="R19" s="221">
        <v>144422</v>
      </c>
      <c r="S19" s="221">
        <v>141828</v>
      </c>
      <c r="T19" s="221">
        <v>141828</v>
      </c>
      <c r="U19" s="221" t="s">
        <v>119</v>
      </c>
      <c r="V19" s="221">
        <v>96478</v>
      </c>
      <c r="W19" s="221">
        <v>434803</v>
      </c>
      <c r="X19" s="280">
        <v>314972</v>
      </c>
      <c r="Y19" s="54">
        <v>21</v>
      </c>
    </row>
    <row r="20" spans="1:25" s="213" customFormat="1" ht="24.75" customHeight="1">
      <c r="A20" s="68">
        <v>22</v>
      </c>
      <c r="B20" s="280">
        <v>8</v>
      </c>
      <c r="C20" s="221">
        <v>1166</v>
      </c>
      <c r="D20" s="221">
        <v>653639</v>
      </c>
      <c r="E20" s="221">
        <v>539799</v>
      </c>
      <c r="F20" s="221">
        <v>113840</v>
      </c>
      <c r="G20" s="280">
        <v>9852366</v>
      </c>
      <c r="H20" s="221">
        <v>9473090</v>
      </c>
      <c r="I20" s="221">
        <v>692</v>
      </c>
      <c r="J20" s="221">
        <v>26927</v>
      </c>
      <c r="K20" s="221">
        <v>351657</v>
      </c>
      <c r="L20" s="221" t="s">
        <v>119</v>
      </c>
      <c r="M20" s="280">
        <v>351657</v>
      </c>
      <c r="N20" s="280">
        <v>9632299</v>
      </c>
      <c r="O20" s="221">
        <v>5111246</v>
      </c>
      <c r="P20" s="280">
        <v>-714931</v>
      </c>
      <c r="Q20" s="221">
        <v>1113835</v>
      </c>
      <c r="R20" s="221">
        <v>1828766</v>
      </c>
      <c r="S20" s="221">
        <v>1866545</v>
      </c>
      <c r="T20" s="221">
        <v>1866545</v>
      </c>
      <c r="U20" s="221" t="s">
        <v>119</v>
      </c>
      <c r="V20" s="221">
        <v>1151614</v>
      </c>
      <c r="W20" s="221">
        <v>4581570</v>
      </c>
      <c r="X20" s="280">
        <v>4226494</v>
      </c>
      <c r="Y20" s="54">
        <v>22</v>
      </c>
    </row>
    <row r="21" spans="1:25" s="213" customFormat="1" ht="24.75" customHeight="1">
      <c r="A21" s="68">
        <v>23</v>
      </c>
      <c r="B21" s="280">
        <v>7</v>
      </c>
      <c r="C21" s="221">
        <v>821</v>
      </c>
      <c r="D21" s="221">
        <v>360847</v>
      </c>
      <c r="E21" s="221">
        <v>317720</v>
      </c>
      <c r="F21" s="221">
        <v>43127</v>
      </c>
      <c r="G21" s="280">
        <v>2692449</v>
      </c>
      <c r="H21" s="221">
        <v>1648564</v>
      </c>
      <c r="I21" s="221">
        <v>962629</v>
      </c>
      <c r="J21" s="221" t="s">
        <v>119</v>
      </c>
      <c r="K21" s="221">
        <v>81256</v>
      </c>
      <c r="L21" s="221" t="s">
        <v>119</v>
      </c>
      <c r="M21" s="280">
        <v>81256</v>
      </c>
      <c r="N21" s="280">
        <v>2577123</v>
      </c>
      <c r="O21" s="221">
        <v>1322278</v>
      </c>
      <c r="P21" s="280">
        <v>3408</v>
      </c>
      <c r="Q21" s="221">
        <v>181767</v>
      </c>
      <c r="R21" s="221">
        <v>178359</v>
      </c>
      <c r="S21" s="221">
        <v>191080</v>
      </c>
      <c r="T21" s="221">
        <v>191080</v>
      </c>
      <c r="U21" s="221" t="s">
        <v>119</v>
      </c>
      <c r="V21" s="221">
        <v>194488</v>
      </c>
      <c r="W21" s="221">
        <v>1325037</v>
      </c>
      <c r="X21" s="280">
        <v>1017475</v>
      </c>
      <c r="Y21" s="54">
        <v>23</v>
      </c>
    </row>
    <row r="22" spans="1:25" s="213" customFormat="1" ht="24.75" customHeight="1">
      <c r="A22" s="68">
        <v>24</v>
      </c>
      <c r="B22" s="280">
        <v>6</v>
      </c>
      <c r="C22" s="221">
        <v>370</v>
      </c>
      <c r="D22" s="221">
        <v>119359</v>
      </c>
      <c r="E22" s="221">
        <v>116079</v>
      </c>
      <c r="F22" s="221">
        <v>3280</v>
      </c>
      <c r="G22" s="280">
        <v>686517</v>
      </c>
      <c r="H22" s="221">
        <v>426373</v>
      </c>
      <c r="I22" s="221">
        <v>108996</v>
      </c>
      <c r="J22" s="221" t="s">
        <v>119</v>
      </c>
      <c r="K22" s="221">
        <v>151148</v>
      </c>
      <c r="L22" s="221">
        <v>4243</v>
      </c>
      <c r="M22" s="280">
        <v>146905</v>
      </c>
      <c r="N22" s="280">
        <v>464207</v>
      </c>
      <c r="O22" s="221">
        <v>351458</v>
      </c>
      <c r="P22" s="221" t="s">
        <v>119</v>
      </c>
      <c r="Q22" s="221" t="s">
        <v>119</v>
      </c>
      <c r="R22" s="221" t="s">
        <v>119</v>
      </c>
      <c r="S22" s="221">
        <v>834</v>
      </c>
      <c r="T22" s="487" t="s">
        <v>131</v>
      </c>
      <c r="U22" s="487" t="s">
        <v>131</v>
      </c>
      <c r="V22" s="221">
        <v>834</v>
      </c>
      <c r="W22" s="221">
        <v>319150</v>
      </c>
      <c r="X22" s="280">
        <v>237044</v>
      </c>
      <c r="Y22" s="54">
        <v>24</v>
      </c>
    </row>
    <row r="23" spans="1:25" s="213" customFormat="1" ht="24.75" customHeight="1">
      <c r="A23" s="68">
        <v>25</v>
      </c>
      <c r="B23" s="280" t="s">
        <v>119</v>
      </c>
      <c r="C23" s="221" t="s">
        <v>119</v>
      </c>
      <c r="D23" s="221" t="s">
        <v>119</v>
      </c>
      <c r="E23" s="221" t="s">
        <v>119</v>
      </c>
      <c r="F23" s="221" t="s">
        <v>119</v>
      </c>
      <c r="G23" s="280" t="s">
        <v>119</v>
      </c>
      <c r="H23" s="221" t="s">
        <v>119</v>
      </c>
      <c r="I23" s="221" t="s">
        <v>119</v>
      </c>
      <c r="J23" s="221" t="s">
        <v>119</v>
      </c>
      <c r="K23" s="221" t="s">
        <v>119</v>
      </c>
      <c r="L23" s="221" t="s">
        <v>119</v>
      </c>
      <c r="M23" s="280" t="s">
        <v>119</v>
      </c>
      <c r="N23" s="280" t="s">
        <v>119</v>
      </c>
      <c r="O23" s="221" t="s">
        <v>119</v>
      </c>
      <c r="P23" s="280" t="s">
        <v>119</v>
      </c>
      <c r="Q23" s="221" t="s">
        <v>119</v>
      </c>
      <c r="R23" s="221" t="s">
        <v>119</v>
      </c>
      <c r="S23" s="221" t="s">
        <v>119</v>
      </c>
      <c r="T23" s="221" t="s">
        <v>119</v>
      </c>
      <c r="U23" s="221" t="s">
        <v>119</v>
      </c>
      <c r="V23" s="221" t="s">
        <v>119</v>
      </c>
      <c r="W23" s="221" t="s">
        <v>119</v>
      </c>
      <c r="X23" s="280" t="s">
        <v>119</v>
      </c>
      <c r="Y23" s="54">
        <v>25</v>
      </c>
    </row>
    <row r="24" spans="1:25" s="213" customFormat="1" ht="24.75" customHeight="1">
      <c r="A24" s="68">
        <v>26</v>
      </c>
      <c r="B24" s="280">
        <v>3</v>
      </c>
      <c r="C24" s="221">
        <v>701</v>
      </c>
      <c r="D24" s="221">
        <v>240858</v>
      </c>
      <c r="E24" s="221">
        <v>237810</v>
      </c>
      <c r="F24" s="221">
        <v>3048</v>
      </c>
      <c r="G24" s="280">
        <v>2027857</v>
      </c>
      <c r="H24" s="221">
        <v>2000979</v>
      </c>
      <c r="I24" s="221" t="s">
        <v>119</v>
      </c>
      <c r="J24" s="221" t="s">
        <v>119</v>
      </c>
      <c r="K24" s="221">
        <v>26878</v>
      </c>
      <c r="L24" s="221">
        <v>4480</v>
      </c>
      <c r="M24" s="280">
        <v>22398</v>
      </c>
      <c r="N24" s="280">
        <v>1726519</v>
      </c>
      <c r="O24" s="221">
        <v>1144535</v>
      </c>
      <c r="P24" s="280" t="s">
        <v>119</v>
      </c>
      <c r="Q24" s="221" t="s">
        <v>119</v>
      </c>
      <c r="R24" s="221" t="s">
        <v>119</v>
      </c>
      <c r="S24" s="221">
        <v>29401</v>
      </c>
      <c r="T24" s="221">
        <v>24701</v>
      </c>
      <c r="U24" s="221">
        <v>4700</v>
      </c>
      <c r="V24" s="221">
        <v>29401</v>
      </c>
      <c r="W24" s="221">
        <v>842756</v>
      </c>
      <c r="X24" s="280">
        <v>523370</v>
      </c>
      <c r="Y24" s="54">
        <v>26</v>
      </c>
    </row>
    <row r="25" spans="1:25" s="213" customFormat="1" ht="24.75" customHeight="1">
      <c r="A25" s="68">
        <v>27</v>
      </c>
      <c r="B25" s="280" t="s">
        <v>119</v>
      </c>
      <c r="C25" s="221" t="s">
        <v>119</v>
      </c>
      <c r="D25" s="221" t="s">
        <v>119</v>
      </c>
      <c r="E25" s="221" t="s">
        <v>119</v>
      </c>
      <c r="F25" s="221" t="s">
        <v>119</v>
      </c>
      <c r="G25" s="280" t="s">
        <v>119</v>
      </c>
      <c r="H25" s="221" t="s">
        <v>119</v>
      </c>
      <c r="I25" s="221" t="s">
        <v>119</v>
      </c>
      <c r="J25" s="221" t="s">
        <v>119</v>
      </c>
      <c r="K25" s="221" t="s">
        <v>119</v>
      </c>
      <c r="L25" s="221" t="s">
        <v>119</v>
      </c>
      <c r="M25" s="280" t="s">
        <v>119</v>
      </c>
      <c r="N25" s="280" t="s">
        <v>119</v>
      </c>
      <c r="O25" s="221" t="s">
        <v>119</v>
      </c>
      <c r="P25" s="280" t="s">
        <v>119</v>
      </c>
      <c r="Q25" s="221" t="s">
        <v>119</v>
      </c>
      <c r="R25" s="221" t="s">
        <v>119</v>
      </c>
      <c r="S25" s="221" t="s">
        <v>119</v>
      </c>
      <c r="T25" s="221" t="s">
        <v>119</v>
      </c>
      <c r="U25" s="221" t="s">
        <v>119</v>
      </c>
      <c r="V25" s="221" t="s">
        <v>119</v>
      </c>
      <c r="W25" s="221" t="s">
        <v>119</v>
      </c>
      <c r="X25" s="280" t="s">
        <v>119</v>
      </c>
      <c r="Y25" s="54">
        <v>27</v>
      </c>
    </row>
    <row r="26" spans="1:25" s="213" customFormat="1" ht="24.75" customHeight="1">
      <c r="A26" s="68">
        <v>28</v>
      </c>
      <c r="B26" s="280">
        <v>6</v>
      </c>
      <c r="C26" s="221">
        <v>569</v>
      </c>
      <c r="D26" s="487" t="s">
        <v>131</v>
      </c>
      <c r="E26" s="487" t="s">
        <v>131</v>
      </c>
      <c r="F26" s="487" t="s">
        <v>131</v>
      </c>
      <c r="G26" s="486" t="s">
        <v>131</v>
      </c>
      <c r="H26" s="487" t="s">
        <v>131</v>
      </c>
      <c r="I26" s="487" t="s">
        <v>131</v>
      </c>
      <c r="J26" s="487" t="s">
        <v>399</v>
      </c>
      <c r="K26" s="650">
        <v>2494</v>
      </c>
      <c r="L26" s="221" t="s">
        <v>119</v>
      </c>
      <c r="M26" s="651">
        <v>2494</v>
      </c>
      <c r="N26" s="486" t="s">
        <v>131</v>
      </c>
      <c r="O26" s="487" t="s">
        <v>131</v>
      </c>
      <c r="P26" s="486" t="s">
        <v>399</v>
      </c>
      <c r="Q26" s="221">
        <v>2042</v>
      </c>
      <c r="R26" s="221">
        <v>2042</v>
      </c>
      <c r="S26" s="221">
        <v>8186</v>
      </c>
      <c r="T26" s="221">
        <v>8186</v>
      </c>
      <c r="U26" s="221" t="s">
        <v>119</v>
      </c>
      <c r="V26" s="221">
        <v>8186</v>
      </c>
      <c r="W26" s="487" t="s">
        <v>131</v>
      </c>
      <c r="X26" s="486" t="s">
        <v>131</v>
      </c>
      <c r="Y26" s="54">
        <v>28</v>
      </c>
    </row>
    <row r="27" spans="1:25" s="213" customFormat="1" ht="24.75" customHeight="1">
      <c r="A27" s="68">
        <v>29</v>
      </c>
      <c r="B27" s="280">
        <v>4</v>
      </c>
      <c r="C27" s="221">
        <v>166</v>
      </c>
      <c r="D27" s="221">
        <v>70546</v>
      </c>
      <c r="E27" s="221">
        <v>69533</v>
      </c>
      <c r="F27" s="221">
        <v>1013</v>
      </c>
      <c r="G27" s="280">
        <v>723647</v>
      </c>
      <c r="H27" s="221">
        <v>721324</v>
      </c>
      <c r="I27" s="221">
        <v>1429</v>
      </c>
      <c r="J27" s="221" t="s">
        <v>119</v>
      </c>
      <c r="K27" s="221">
        <v>894</v>
      </c>
      <c r="L27" s="221">
        <v>894</v>
      </c>
      <c r="M27" s="280" t="s">
        <v>119</v>
      </c>
      <c r="N27" s="280">
        <v>733689</v>
      </c>
      <c r="O27" s="221">
        <v>524494</v>
      </c>
      <c r="P27" s="280" t="s">
        <v>119</v>
      </c>
      <c r="Q27" s="221" t="s">
        <v>119</v>
      </c>
      <c r="R27" s="221" t="s">
        <v>119</v>
      </c>
      <c r="S27" s="221">
        <v>133057</v>
      </c>
      <c r="T27" s="221">
        <v>104425</v>
      </c>
      <c r="U27" s="221">
        <v>28632</v>
      </c>
      <c r="V27" s="221">
        <v>133057</v>
      </c>
      <c r="W27" s="221">
        <v>204861</v>
      </c>
      <c r="X27" s="280">
        <v>206410</v>
      </c>
      <c r="Y27" s="54">
        <v>29</v>
      </c>
    </row>
    <row r="28" spans="1:25" s="213" customFormat="1" ht="24.75" customHeight="1">
      <c r="A28" s="68">
        <v>30</v>
      </c>
      <c r="B28" s="280">
        <v>2</v>
      </c>
      <c r="C28" s="221">
        <v>160</v>
      </c>
      <c r="D28" s="487" t="s">
        <v>131</v>
      </c>
      <c r="E28" s="487" t="s">
        <v>131</v>
      </c>
      <c r="F28" s="487" t="s">
        <v>131</v>
      </c>
      <c r="G28" s="486" t="s">
        <v>131</v>
      </c>
      <c r="H28" s="487" t="s">
        <v>131</v>
      </c>
      <c r="I28" s="487" t="s">
        <v>131</v>
      </c>
      <c r="J28" s="487" t="s">
        <v>399</v>
      </c>
      <c r="K28" s="221" t="s">
        <v>119</v>
      </c>
      <c r="L28" s="221" t="s">
        <v>119</v>
      </c>
      <c r="M28" s="280" t="s">
        <v>119</v>
      </c>
      <c r="N28" s="486" t="s">
        <v>131</v>
      </c>
      <c r="O28" s="487" t="s">
        <v>131</v>
      </c>
      <c r="P28" s="280" t="s">
        <v>397</v>
      </c>
      <c r="Q28" s="221" t="s">
        <v>397</v>
      </c>
      <c r="R28" s="221" t="s">
        <v>397</v>
      </c>
      <c r="S28" s="487" t="s">
        <v>131</v>
      </c>
      <c r="T28" s="487" t="s">
        <v>131</v>
      </c>
      <c r="U28" s="487" t="s">
        <v>131</v>
      </c>
      <c r="V28" s="487" t="s">
        <v>131</v>
      </c>
      <c r="W28" s="487" t="s">
        <v>131</v>
      </c>
      <c r="X28" s="486" t="s">
        <v>131</v>
      </c>
      <c r="Y28" s="54">
        <v>30</v>
      </c>
    </row>
    <row r="29" spans="1:25" s="213" customFormat="1" ht="24.75" customHeight="1">
      <c r="A29" s="68">
        <v>31</v>
      </c>
      <c r="B29" s="280">
        <v>7</v>
      </c>
      <c r="C29" s="221">
        <v>634</v>
      </c>
      <c r="D29" s="221">
        <v>268829</v>
      </c>
      <c r="E29" s="221">
        <v>241681</v>
      </c>
      <c r="F29" s="221">
        <v>27148</v>
      </c>
      <c r="G29" s="280">
        <v>4020890</v>
      </c>
      <c r="H29" s="221">
        <v>3667482</v>
      </c>
      <c r="I29" s="221">
        <v>353397</v>
      </c>
      <c r="J29" s="221" t="s">
        <v>119</v>
      </c>
      <c r="K29" s="221">
        <v>11</v>
      </c>
      <c r="L29" s="221" t="s">
        <v>407</v>
      </c>
      <c r="M29" s="280">
        <v>11</v>
      </c>
      <c r="N29" s="280">
        <v>4004245</v>
      </c>
      <c r="O29" s="221">
        <v>2099071</v>
      </c>
      <c r="P29" s="280">
        <v>-14591</v>
      </c>
      <c r="Q29" s="221">
        <v>74082</v>
      </c>
      <c r="R29" s="221">
        <v>88673</v>
      </c>
      <c r="S29" s="221">
        <v>108089</v>
      </c>
      <c r="T29" s="221">
        <v>101155</v>
      </c>
      <c r="U29" s="221">
        <v>6934</v>
      </c>
      <c r="V29" s="221">
        <v>93498</v>
      </c>
      <c r="W29" s="221">
        <v>2008728</v>
      </c>
      <c r="X29" s="280">
        <v>1937985</v>
      </c>
      <c r="Y29" s="54">
        <v>31</v>
      </c>
    </row>
    <row r="30" spans="1:25" s="213" customFormat="1" ht="24.75" customHeight="1">
      <c r="A30" s="147">
        <v>32</v>
      </c>
      <c r="B30" s="281" t="s">
        <v>119</v>
      </c>
      <c r="C30" s="222" t="s">
        <v>119</v>
      </c>
      <c r="D30" s="222" t="s">
        <v>119</v>
      </c>
      <c r="E30" s="222" t="s">
        <v>119</v>
      </c>
      <c r="F30" s="222" t="s">
        <v>119</v>
      </c>
      <c r="G30" s="281" t="s">
        <v>119</v>
      </c>
      <c r="H30" s="222" t="s">
        <v>119</v>
      </c>
      <c r="I30" s="222" t="s">
        <v>119</v>
      </c>
      <c r="J30" s="222" t="s">
        <v>119</v>
      </c>
      <c r="K30" s="222" t="s">
        <v>119</v>
      </c>
      <c r="L30" s="222" t="s">
        <v>119</v>
      </c>
      <c r="M30" s="281" t="s">
        <v>119</v>
      </c>
      <c r="N30" s="281" t="s">
        <v>119</v>
      </c>
      <c r="O30" s="222" t="s">
        <v>119</v>
      </c>
      <c r="P30" s="281" t="s">
        <v>119</v>
      </c>
      <c r="Q30" s="222" t="s">
        <v>119</v>
      </c>
      <c r="R30" s="222" t="s">
        <v>119</v>
      </c>
      <c r="S30" s="222" t="s">
        <v>119</v>
      </c>
      <c r="T30" s="222" t="s">
        <v>119</v>
      </c>
      <c r="U30" s="222" t="s">
        <v>119</v>
      </c>
      <c r="V30" s="222" t="s">
        <v>119</v>
      </c>
      <c r="W30" s="222" t="s">
        <v>119</v>
      </c>
      <c r="X30" s="281" t="s">
        <v>119</v>
      </c>
      <c r="Y30" s="116">
        <v>32</v>
      </c>
    </row>
    <row r="31" spans="1:24" s="213" customFormat="1" ht="11.25">
      <c r="A31" s="98" t="s">
        <v>22</v>
      </c>
      <c r="B31" s="53"/>
      <c r="C31" s="53"/>
      <c r="D31" s="53"/>
      <c r="E31" s="53"/>
      <c r="F31" s="53"/>
      <c r="G31" s="53"/>
      <c r="H31" s="53"/>
      <c r="I31" s="53"/>
      <c r="J31" s="53"/>
      <c r="K31" s="53"/>
      <c r="L31" s="53"/>
      <c r="M31" s="53"/>
      <c r="N31" s="53"/>
      <c r="O31" s="53"/>
      <c r="P31" s="53"/>
      <c r="Q31" s="53"/>
      <c r="R31" s="53"/>
      <c r="S31" s="53"/>
      <c r="T31" s="53"/>
      <c r="U31" s="53"/>
      <c r="V31" s="53"/>
      <c r="W31" s="65"/>
      <c r="X31" s="65"/>
    </row>
    <row r="32" spans="1:24" s="213" customFormat="1" ht="11.25">
      <c r="A32" s="149"/>
      <c r="B32" s="150"/>
      <c r="C32" s="150"/>
      <c r="D32" s="150"/>
      <c r="E32" s="150"/>
      <c r="F32" s="150"/>
      <c r="G32" s="150"/>
      <c r="H32" s="150"/>
      <c r="I32" s="150"/>
      <c r="J32" s="150"/>
      <c r="K32" s="150"/>
      <c r="L32" s="150"/>
      <c r="M32" s="150"/>
      <c r="N32" s="150"/>
      <c r="O32" s="150"/>
      <c r="P32" s="150"/>
      <c r="Q32" s="150"/>
      <c r="R32" s="150"/>
      <c r="S32" s="150"/>
      <c r="T32" s="150"/>
      <c r="U32" s="150"/>
      <c r="V32" s="150"/>
      <c r="W32" s="151"/>
      <c r="X32" s="152"/>
    </row>
    <row r="33" spans="1:24" s="213" customFormat="1" ht="11.25">
      <c r="A33" s="149"/>
      <c r="B33" s="150"/>
      <c r="C33" s="150"/>
      <c r="D33" s="150"/>
      <c r="E33" s="150"/>
      <c r="F33" s="150"/>
      <c r="G33" s="150"/>
      <c r="H33" s="150"/>
      <c r="I33" s="150"/>
      <c r="J33" s="150"/>
      <c r="K33" s="150"/>
      <c r="L33" s="150"/>
      <c r="M33" s="150"/>
      <c r="N33" s="150"/>
      <c r="O33" s="150"/>
      <c r="P33" s="150"/>
      <c r="Q33" s="150"/>
      <c r="R33" s="150"/>
      <c r="S33" s="150"/>
      <c r="T33" s="150"/>
      <c r="U33" s="150"/>
      <c r="V33" s="150"/>
      <c r="W33" s="151"/>
      <c r="X33" s="152"/>
    </row>
    <row r="34" spans="1:24" s="213" customFormat="1" ht="11.25">
      <c r="A34" s="149"/>
      <c r="B34" s="150"/>
      <c r="C34" s="150"/>
      <c r="D34" s="150"/>
      <c r="E34" s="150"/>
      <c r="F34" s="150"/>
      <c r="G34" s="150"/>
      <c r="H34" s="150"/>
      <c r="I34" s="150"/>
      <c r="J34" s="150"/>
      <c r="K34" s="150"/>
      <c r="L34" s="150"/>
      <c r="M34" s="150"/>
      <c r="N34" s="150"/>
      <c r="O34" s="150"/>
      <c r="P34" s="150"/>
      <c r="Q34" s="150"/>
      <c r="R34" s="150"/>
      <c r="S34" s="150"/>
      <c r="T34" s="150"/>
      <c r="U34" s="150"/>
      <c r="V34" s="150"/>
      <c r="W34" s="151"/>
      <c r="X34" s="152"/>
    </row>
    <row r="35" spans="1:24" s="213" customFormat="1" ht="11.25">
      <c r="A35" s="149"/>
      <c r="B35" s="150"/>
      <c r="C35" s="150"/>
      <c r="D35" s="150"/>
      <c r="E35" s="150"/>
      <c r="F35" s="150"/>
      <c r="G35" s="150"/>
      <c r="H35" s="150"/>
      <c r="I35" s="150"/>
      <c r="J35" s="150"/>
      <c r="K35" s="150"/>
      <c r="L35" s="150"/>
      <c r="M35" s="150"/>
      <c r="N35" s="150"/>
      <c r="O35" s="150"/>
      <c r="P35" s="150"/>
      <c r="Q35" s="150"/>
      <c r="R35" s="150"/>
      <c r="S35" s="150"/>
      <c r="T35" s="150"/>
      <c r="U35" s="150"/>
      <c r="V35" s="150"/>
      <c r="W35" s="151"/>
      <c r="X35" s="152"/>
    </row>
    <row r="36" spans="1:24" s="213" customFormat="1" ht="11.25">
      <c r="A36" s="149"/>
      <c r="B36" s="150"/>
      <c r="C36" s="150"/>
      <c r="D36" s="150"/>
      <c r="E36" s="150"/>
      <c r="F36" s="150"/>
      <c r="G36" s="150"/>
      <c r="H36" s="150"/>
      <c r="I36" s="150"/>
      <c r="J36" s="150"/>
      <c r="K36" s="150"/>
      <c r="L36" s="150"/>
      <c r="M36" s="150"/>
      <c r="N36" s="150"/>
      <c r="O36" s="150"/>
      <c r="P36" s="150"/>
      <c r="Q36" s="150"/>
      <c r="R36" s="150"/>
      <c r="S36" s="150"/>
      <c r="T36" s="150"/>
      <c r="U36" s="150"/>
      <c r="V36" s="150"/>
      <c r="W36" s="151"/>
      <c r="X36" s="152"/>
    </row>
    <row r="37" spans="1:24" s="213" customFormat="1" ht="11.25">
      <c r="A37" s="149"/>
      <c r="B37" s="150"/>
      <c r="C37" s="150"/>
      <c r="D37" s="150"/>
      <c r="E37" s="150"/>
      <c r="F37" s="150"/>
      <c r="G37" s="150"/>
      <c r="H37" s="150"/>
      <c r="I37" s="150"/>
      <c r="J37" s="150"/>
      <c r="K37" s="150"/>
      <c r="L37" s="150"/>
      <c r="M37" s="150"/>
      <c r="N37" s="150"/>
      <c r="O37" s="150"/>
      <c r="P37" s="150"/>
      <c r="Q37" s="150"/>
      <c r="R37" s="150"/>
      <c r="S37" s="150"/>
      <c r="T37" s="150"/>
      <c r="U37" s="150"/>
      <c r="V37" s="150"/>
      <c r="W37" s="151"/>
      <c r="X37" s="152"/>
    </row>
    <row r="38" spans="1:24" s="213" customFormat="1" ht="11.25">
      <c r="A38" s="149"/>
      <c r="B38" s="150"/>
      <c r="C38" s="150"/>
      <c r="D38" s="150"/>
      <c r="E38" s="150"/>
      <c r="F38" s="150"/>
      <c r="G38" s="150"/>
      <c r="H38" s="150"/>
      <c r="I38" s="150"/>
      <c r="J38" s="150"/>
      <c r="K38" s="150"/>
      <c r="L38" s="150"/>
      <c r="M38" s="150"/>
      <c r="N38" s="150"/>
      <c r="O38" s="150"/>
      <c r="P38" s="150"/>
      <c r="Q38" s="150"/>
      <c r="R38" s="150"/>
      <c r="S38" s="150"/>
      <c r="T38" s="150"/>
      <c r="U38" s="150"/>
      <c r="V38" s="150"/>
      <c r="W38" s="151"/>
      <c r="X38" s="152"/>
    </row>
    <row r="39" spans="1:24" s="213" customFormat="1" ht="11.25">
      <c r="A39" s="149"/>
      <c r="B39" s="150"/>
      <c r="C39" s="150"/>
      <c r="D39" s="150"/>
      <c r="E39" s="150"/>
      <c r="F39" s="150"/>
      <c r="G39" s="150"/>
      <c r="H39" s="150"/>
      <c r="I39" s="150"/>
      <c r="J39" s="150"/>
      <c r="K39" s="150"/>
      <c r="L39" s="150"/>
      <c r="M39" s="150"/>
      <c r="N39" s="150"/>
      <c r="O39" s="150"/>
      <c r="P39" s="150"/>
      <c r="Q39" s="150"/>
      <c r="R39" s="150"/>
      <c r="S39" s="150"/>
      <c r="T39" s="150"/>
      <c r="U39" s="150"/>
      <c r="V39" s="150"/>
      <c r="W39" s="151"/>
      <c r="X39" s="152"/>
    </row>
    <row r="40" spans="1:24" s="213" customFormat="1" ht="11.25">
      <c r="A40" s="149"/>
      <c r="B40" s="150"/>
      <c r="C40" s="150"/>
      <c r="D40" s="150"/>
      <c r="E40" s="150"/>
      <c r="F40" s="150"/>
      <c r="G40" s="150"/>
      <c r="H40" s="150"/>
      <c r="I40" s="150"/>
      <c r="J40" s="150"/>
      <c r="K40" s="150"/>
      <c r="L40" s="150"/>
      <c r="M40" s="150"/>
      <c r="N40" s="150"/>
      <c r="O40" s="150"/>
      <c r="P40" s="150"/>
      <c r="Q40" s="150"/>
      <c r="R40" s="150"/>
      <c r="S40" s="150"/>
      <c r="T40" s="150"/>
      <c r="U40" s="150"/>
      <c r="V40" s="150"/>
      <c r="W40" s="151"/>
      <c r="X40" s="152"/>
    </row>
    <row r="41" spans="1:24" s="213" customFormat="1" ht="11.25">
      <c r="A41" s="149"/>
      <c r="B41" s="150"/>
      <c r="C41" s="150"/>
      <c r="D41" s="150"/>
      <c r="E41" s="150"/>
      <c r="F41" s="150"/>
      <c r="G41" s="150"/>
      <c r="H41" s="150"/>
      <c r="I41" s="150"/>
      <c r="J41" s="150"/>
      <c r="K41" s="150"/>
      <c r="L41" s="150"/>
      <c r="M41" s="150"/>
      <c r="N41" s="150"/>
      <c r="O41" s="150"/>
      <c r="P41" s="150"/>
      <c r="Q41" s="150"/>
      <c r="R41" s="150"/>
      <c r="S41" s="150"/>
      <c r="T41" s="150"/>
      <c r="U41" s="150"/>
      <c r="V41" s="150"/>
      <c r="W41" s="151"/>
      <c r="X41" s="152"/>
    </row>
    <row r="42" spans="1:24" s="213" customFormat="1" ht="11.25">
      <c r="A42" s="149"/>
      <c r="B42" s="150"/>
      <c r="C42" s="150"/>
      <c r="D42" s="150"/>
      <c r="E42" s="150"/>
      <c r="F42" s="150"/>
      <c r="G42" s="150"/>
      <c r="H42" s="150"/>
      <c r="I42" s="150"/>
      <c r="J42" s="150"/>
      <c r="K42" s="150"/>
      <c r="L42" s="150"/>
      <c r="M42" s="150"/>
      <c r="N42" s="150"/>
      <c r="O42" s="150"/>
      <c r="P42" s="150"/>
      <c r="Q42" s="150"/>
      <c r="R42" s="150"/>
      <c r="S42" s="150"/>
      <c r="T42" s="150"/>
      <c r="U42" s="150"/>
      <c r="V42" s="150"/>
      <c r="W42" s="151"/>
      <c r="X42" s="152"/>
    </row>
    <row r="43" spans="1:24" s="213" customFormat="1" ht="11.25">
      <c r="A43" s="149"/>
      <c r="B43" s="150"/>
      <c r="C43" s="150"/>
      <c r="D43" s="150"/>
      <c r="E43" s="150"/>
      <c r="F43" s="150"/>
      <c r="G43" s="150"/>
      <c r="H43" s="150"/>
      <c r="I43" s="150"/>
      <c r="J43" s="150"/>
      <c r="K43" s="150"/>
      <c r="L43" s="150"/>
      <c r="M43" s="150"/>
      <c r="N43" s="150"/>
      <c r="O43" s="150"/>
      <c r="P43" s="150"/>
      <c r="Q43" s="150"/>
      <c r="R43" s="150"/>
      <c r="S43" s="150"/>
      <c r="T43" s="150"/>
      <c r="U43" s="150"/>
      <c r="V43" s="150"/>
      <c r="W43" s="151"/>
      <c r="X43" s="152"/>
    </row>
    <row r="44" spans="1:24" s="213" customFormat="1" ht="11.25">
      <c r="A44" s="149"/>
      <c r="B44" s="150"/>
      <c r="C44" s="150"/>
      <c r="D44" s="150"/>
      <c r="E44" s="150"/>
      <c r="F44" s="150"/>
      <c r="G44" s="150"/>
      <c r="H44" s="150"/>
      <c r="I44" s="150"/>
      <c r="J44" s="150"/>
      <c r="K44" s="150"/>
      <c r="L44" s="150"/>
      <c r="M44" s="150"/>
      <c r="N44" s="150"/>
      <c r="O44" s="150"/>
      <c r="P44" s="150"/>
      <c r="Q44" s="150"/>
      <c r="R44" s="150"/>
      <c r="S44" s="150"/>
      <c r="T44" s="150"/>
      <c r="U44" s="150"/>
      <c r="V44" s="150"/>
      <c r="W44" s="151"/>
      <c r="X44" s="152"/>
    </row>
    <row r="45" spans="1:24" s="213" customFormat="1" ht="11.25">
      <c r="A45" s="149"/>
      <c r="B45" s="150"/>
      <c r="C45" s="150"/>
      <c r="D45" s="150"/>
      <c r="E45" s="150"/>
      <c r="F45" s="150"/>
      <c r="G45" s="150"/>
      <c r="H45" s="150"/>
      <c r="I45" s="150"/>
      <c r="J45" s="150"/>
      <c r="K45" s="150"/>
      <c r="L45" s="150"/>
      <c r="M45" s="150"/>
      <c r="N45" s="150"/>
      <c r="O45" s="150"/>
      <c r="P45" s="150"/>
      <c r="Q45" s="150"/>
      <c r="R45" s="150"/>
      <c r="S45" s="150"/>
      <c r="T45" s="150"/>
      <c r="U45" s="150"/>
      <c r="V45" s="150"/>
      <c r="W45" s="151"/>
      <c r="X45" s="152"/>
    </row>
    <row r="46" spans="1:24" s="213" customFormat="1" ht="11.25">
      <c r="A46" s="149"/>
      <c r="B46" s="150"/>
      <c r="C46" s="150"/>
      <c r="D46" s="150"/>
      <c r="E46" s="150"/>
      <c r="F46" s="150"/>
      <c r="G46" s="150"/>
      <c r="H46" s="150"/>
      <c r="I46" s="150"/>
      <c r="J46" s="150"/>
      <c r="K46" s="150"/>
      <c r="L46" s="150"/>
      <c r="M46" s="150"/>
      <c r="N46" s="150"/>
      <c r="O46" s="150"/>
      <c r="P46" s="150"/>
      <c r="Q46" s="150"/>
      <c r="R46" s="150"/>
      <c r="S46" s="150"/>
      <c r="T46" s="150"/>
      <c r="U46" s="150"/>
      <c r="V46" s="150"/>
      <c r="W46" s="151"/>
      <c r="X46" s="152"/>
    </row>
    <row r="47" spans="1:24" s="213" customFormat="1" ht="11.25">
      <c r="A47" s="149"/>
      <c r="B47" s="150"/>
      <c r="C47" s="150"/>
      <c r="D47" s="150"/>
      <c r="E47" s="150"/>
      <c r="F47" s="150"/>
      <c r="G47" s="150"/>
      <c r="H47" s="150"/>
      <c r="I47" s="150"/>
      <c r="J47" s="150"/>
      <c r="K47" s="150"/>
      <c r="L47" s="150"/>
      <c r="M47" s="150"/>
      <c r="N47" s="150"/>
      <c r="O47" s="150"/>
      <c r="P47" s="150"/>
      <c r="Q47" s="150"/>
      <c r="R47" s="150"/>
      <c r="S47" s="150"/>
      <c r="T47" s="150"/>
      <c r="U47" s="150"/>
      <c r="V47" s="150"/>
      <c r="W47" s="151"/>
      <c r="X47" s="152"/>
    </row>
    <row r="48" spans="1:24" s="213" customFormat="1" ht="11.25">
      <c r="A48" s="149"/>
      <c r="B48" s="150"/>
      <c r="C48" s="150"/>
      <c r="D48" s="150"/>
      <c r="E48" s="150"/>
      <c r="F48" s="150"/>
      <c r="G48" s="150"/>
      <c r="H48" s="150"/>
      <c r="I48" s="150"/>
      <c r="J48" s="150"/>
      <c r="K48" s="150"/>
      <c r="L48" s="150"/>
      <c r="M48" s="150"/>
      <c r="N48" s="150"/>
      <c r="O48" s="150"/>
      <c r="P48" s="150"/>
      <c r="Q48" s="150"/>
      <c r="R48" s="150"/>
      <c r="S48" s="150"/>
      <c r="T48" s="150"/>
      <c r="U48" s="150"/>
      <c r="V48" s="150"/>
      <c r="W48" s="151"/>
      <c r="X48" s="152"/>
    </row>
    <row r="49" spans="1:24" s="213" customFormat="1" ht="11.25">
      <c r="A49" s="149"/>
      <c r="B49" s="150"/>
      <c r="C49" s="150"/>
      <c r="D49" s="150"/>
      <c r="E49" s="150"/>
      <c r="F49" s="150"/>
      <c r="G49" s="150"/>
      <c r="H49" s="150"/>
      <c r="I49" s="150"/>
      <c r="J49" s="150"/>
      <c r="K49" s="150"/>
      <c r="L49" s="150"/>
      <c r="M49" s="150"/>
      <c r="N49" s="150"/>
      <c r="O49" s="150"/>
      <c r="P49" s="150"/>
      <c r="Q49" s="150"/>
      <c r="R49" s="150"/>
      <c r="S49" s="150"/>
      <c r="T49" s="150"/>
      <c r="U49" s="150"/>
      <c r="V49" s="150"/>
      <c r="W49" s="151"/>
      <c r="X49" s="152"/>
    </row>
    <row r="50" spans="1:24" s="213" customFormat="1" ht="11.25">
      <c r="A50" s="149"/>
      <c r="B50" s="150"/>
      <c r="C50" s="150"/>
      <c r="D50" s="150"/>
      <c r="E50" s="150"/>
      <c r="F50" s="150"/>
      <c r="G50" s="150"/>
      <c r="H50" s="150"/>
      <c r="I50" s="150"/>
      <c r="J50" s="150"/>
      <c r="K50" s="150"/>
      <c r="L50" s="150"/>
      <c r="M50" s="150"/>
      <c r="N50" s="150"/>
      <c r="O50" s="150"/>
      <c r="P50" s="150"/>
      <c r="Q50" s="150"/>
      <c r="R50" s="150"/>
      <c r="S50" s="150"/>
      <c r="T50" s="150"/>
      <c r="U50" s="150"/>
      <c r="V50" s="150"/>
      <c r="W50" s="151"/>
      <c r="X50" s="152"/>
    </row>
    <row r="51" spans="1:24" s="213" customFormat="1" ht="11.25">
      <c r="A51" s="149"/>
      <c r="B51" s="150"/>
      <c r="C51" s="150"/>
      <c r="D51" s="150"/>
      <c r="E51" s="150"/>
      <c r="F51" s="150"/>
      <c r="G51" s="150"/>
      <c r="H51" s="150"/>
      <c r="I51" s="150"/>
      <c r="J51" s="150"/>
      <c r="K51" s="150"/>
      <c r="L51" s="150"/>
      <c r="M51" s="150"/>
      <c r="N51" s="150"/>
      <c r="O51" s="150"/>
      <c r="P51" s="150"/>
      <c r="Q51" s="150"/>
      <c r="R51" s="150"/>
      <c r="S51" s="150"/>
      <c r="T51" s="150"/>
      <c r="U51" s="150"/>
      <c r="V51" s="150"/>
      <c r="W51" s="151"/>
      <c r="X51" s="152"/>
    </row>
    <row r="52" spans="1:24" s="213" customFormat="1" ht="11.25">
      <c r="A52" s="149"/>
      <c r="B52" s="150"/>
      <c r="C52" s="150"/>
      <c r="D52" s="150"/>
      <c r="E52" s="150"/>
      <c r="F52" s="150"/>
      <c r="G52" s="150"/>
      <c r="H52" s="150"/>
      <c r="I52" s="150"/>
      <c r="J52" s="150"/>
      <c r="K52" s="150"/>
      <c r="L52" s="150"/>
      <c r="M52" s="150"/>
      <c r="N52" s="150"/>
      <c r="O52" s="150"/>
      <c r="P52" s="150"/>
      <c r="Q52" s="150"/>
      <c r="R52" s="150"/>
      <c r="S52" s="150"/>
      <c r="T52" s="150"/>
      <c r="U52" s="150"/>
      <c r="V52" s="150"/>
      <c r="W52" s="151"/>
      <c r="X52" s="152"/>
    </row>
    <row r="53" spans="1:24" s="213" customFormat="1" ht="11.25">
      <c r="A53" s="149"/>
      <c r="B53" s="150"/>
      <c r="C53" s="150"/>
      <c r="D53" s="150"/>
      <c r="E53" s="150"/>
      <c r="F53" s="150"/>
      <c r="G53" s="150"/>
      <c r="H53" s="150"/>
      <c r="I53" s="150"/>
      <c r="J53" s="150"/>
      <c r="K53" s="150"/>
      <c r="L53" s="150"/>
      <c r="M53" s="150"/>
      <c r="N53" s="150"/>
      <c r="O53" s="150"/>
      <c r="P53" s="150"/>
      <c r="Q53" s="150"/>
      <c r="R53" s="150"/>
      <c r="S53" s="150"/>
      <c r="T53" s="150"/>
      <c r="U53" s="150"/>
      <c r="V53" s="150"/>
      <c r="W53" s="151"/>
      <c r="X53" s="152"/>
    </row>
    <row r="54" spans="1:24" s="213" customFormat="1" ht="11.25">
      <c r="A54" s="149"/>
      <c r="B54" s="150"/>
      <c r="C54" s="150"/>
      <c r="D54" s="150"/>
      <c r="E54" s="150"/>
      <c r="F54" s="150"/>
      <c r="G54" s="150"/>
      <c r="H54" s="150"/>
      <c r="I54" s="150"/>
      <c r="J54" s="150"/>
      <c r="K54" s="150"/>
      <c r="L54" s="150"/>
      <c r="M54" s="150"/>
      <c r="N54" s="150"/>
      <c r="O54" s="150"/>
      <c r="P54" s="150"/>
      <c r="Q54" s="150"/>
      <c r="R54" s="150"/>
      <c r="S54" s="150"/>
      <c r="T54" s="150"/>
      <c r="U54" s="150"/>
      <c r="V54" s="150"/>
      <c r="W54" s="151"/>
      <c r="X54" s="152"/>
    </row>
    <row r="55" spans="1:24" s="213" customFormat="1" ht="11.25">
      <c r="A55" s="149"/>
      <c r="B55" s="150"/>
      <c r="C55" s="150"/>
      <c r="D55" s="150"/>
      <c r="E55" s="150"/>
      <c r="F55" s="150"/>
      <c r="G55" s="150"/>
      <c r="H55" s="150"/>
      <c r="I55" s="150"/>
      <c r="J55" s="150"/>
      <c r="K55" s="150"/>
      <c r="L55" s="150"/>
      <c r="M55" s="150"/>
      <c r="N55" s="150"/>
      <c r="O55" s="150"/>
      <c r="P55" s="150"/>
      <c r="Q55" s="150"/>
      <c r="R55" s="150"/>
      <c r="S55" s="150"/>
      <c r="T55" s="150"/>
      <c r="U55" s="150"/>
      <c r="V55" s="150"/>
      <c r="W55" s="151"/>
      <c r="X55" s="152"/>
    </row>
    <row r="56" spans="1:24" s="213" customFormat="1" ht="11.25">
      <c r="A56" s="149"/>
      <c r="B56" s="150"/>
      <c r="C56" s="150"/>
      <c r="D56" s="150"/>
      <c r="E56" s="150"/>
      <c r="F56" s="150"/>
      <c r="G56" s="150"/>
      <c r="H56" s="150"/>
      <c r="I56" s="150"/>
      <c r="J56" s="150"/>
      <c r="K56" s="150"/>
      <c r="L56" s="150"/>
      <c r="M56" s="150"/>
      <c r="N56" s="150"/>
      <c r="O56" s="150"/>
      <c r="P56" s="150"/>
      <c r="Q56" s="150"/>
      <c r="R56" s="150"/>
      <c r="S56" s="150"/>
      <c r="T56" s="150"/>
      <c r="U56" s="150"/>
      <c r="V56" s="150"/>
      <c r="W56" s="151"/>
      <c r="X56" s="152"/>
    </row>
    <row r="57" spans="1:24" s="213" customFormat="1" ht="11.25">
      <c r="A57" s="149"/>
      <c r="B57" s="150"/>
      <c r="C57" s="150"/>
      <c r="D57" s="150"/>
      <c r="E57" s="150"/>
      <c r="F57" s="150"/>
      <c r="G57" s="150"/>
      <c r="H57" s="150"/>
      <c r="I57" s="150"/>
      <c r="J57" s="150"/>
      <c r="K57" s="150"/>
      <c r="L57" s="150"/>
      <c r="M57" s="150"/>
      <c r="N57" s="150"/>
      <c r="O57" s="150"/>
      <c r="P57" s="150"/>
      <c r="Q57" s="150"/>
      <c r="R57" s="150"/>
      <c r="S57" s="150"/>
      <c r="T57" s="150"/>
      <c r="U57" s="150"/>
      <c r="V57" s="150"/>
      <c r="W57" s="151"/>
      <c r="X57" s="152"/>
    </row>
    <row r="58" spans="1:24" s="213" customFormat="1" ht="11.25">
      <c r="A58" s="149"/>
      <c r="B58" s="150"/>
      <c r="C58" s="150"/>
      <c r="D58" s="150"/>
      <c r="E58" s="150"/>
      <c r="F58" s="150"/>
      <c r="G58" s="150"/>
      <c r="H58" s="150"/>
      <c r="I58" s="150"/>
      <c r="J58" s="150"/>
      <c r="K58" s="150"/>
      <c r="L58" s="150"/>
      <c r="M58" s="150"/>
      <c r="N58" s="150"/>
      <c r="O58" s="150"/>
      <c r="P58" s="150"/>
      <c r="Q58" s="150"/>
      <c r="R58" s="150"/>
      <c r="S58" s="150"/>
      <c r="T58" s="150"/>
      <c r="U58" s="150"/>
      <c r="V58" s="150"/>
      <c r="W58" s="151"/>
      <c r="X58" s="152"/>
    </row>
    <row r="59" spans="1:24" s="213" customFormat="1" ht="11.25">
      <c r="A59" s="149"/>
      <c r="B59" s="150"/>
      <c r="C59" s="150"/>
      <c r="D59" s="150"/>
      <c r="E59" s="150"/>
      <c r="F59" s="150"/>
      <c r="G59" s="150"/>
      <c r="H59" s="150"/>
      <c r="I59" s="150"/>
      <c r="J59" s="150"/>
      <c r="K59" s="150"/>
      <c r="L59" s="150"/>
      <c r="M59" s="150"/>
      <c r="N59" s="150"/>
      <c r="O59" s="150"/>
      <c r="P59" s="150"/>
      <c r="Q59" s="150"/>
      <c r="R59" s="150"/>
      <c r="S59" s="150"/>
      <c r="T59" s="150"/>
      <c r="U59" s="150"/>
      <c r="V59" s="150"/>
      <c r="W59" s="151"/>
      <c r="X59" s="152"/>
    </row>
    <row r="60" spans="1:24" s="213" customFormat="1" ht="11.25">
      <c r="A60" s="149"/>
      <c r="B60" s="150"/>
      <c r="C60" s="150"/>
      <c r="D60" s="150"/>
      <c r="E60" s="150"/>
      <c r="F60" s="150"/>
      <c r="G60" s="150"/>
      <c r="H60" s="150"/>
      <c r="I60" s="150"/>
      <c r="J60" s="150"/>
      <c r="K60" s="150"/>
      <c r="L60" s="150"/>
      <c r="M60" s="150"/>
      <c r="N60" s="150"/>
      <c r="O60" s="150"/>
      <c r="P60" s="150"/>
      <c r="Q60" s="150"/>
      <c r="R60" s="150"/>
      <c r="S60" s="150"/>
      <c r="T60" s="150"/>
      <c r="U60" s="150"/>
      <c r="V60" s="150"/>
      <c r="W60" s="151"/>
      <c r="X60" s="152"/>
    </row>
    <row r="61" spans="1:24" s="213" customFormat="1" ht="11.25">
      <c r="A61" s="149"/>
      <c r="B61" s="150"/>
      <c r="C61" s="150"/>
      <c r="D61" s="150"/>
      <c r="E61" s="150"/>
      <c r="F61" s="150"/>
      <c r="G61" s="150"/>
      <c r="H61" s="150"/>
      <c r="I61" s="150"/>
      <c r="J61" s="150"/>
      <c r="K61" s="150"/>
      <c r="L61" s="150"/>
      <c r="M61" s="150"/>
      <c r="N61" s="150"/>
      <c r="O61" s="150"/>
      <c r="P61" s="150"/>
      <c r="Q61" s="150"/>
      <c r="R61" s="150"/>
      <c r="S61" s="150"/>
      <c r="T61" s="150"/>
      <c r="U61" s="150"/>
      <c r="V61" s="150"/>
      <c r="W61" s="151"/>
      <c r="X61" s="152"/>
    </row>
    <row r="62" spans="1:24" s="213" customFormat="1" ht="11.25">
      <c r="A62" s="149"/>
      <c r="B62" s="150"/>
      <c r="C62" s="150"/>
      <c r="D62" s="150"/>
      <c r="E62" s="150"/>
      <c r="F62" s="150"/>
      <c r="G62" s="150"/>
      <c r="H62" s="150"/>
      <c r="I62" s="150"/>
      <c r="J62" s="150"/>
      <c r="K62" s="150"/>
      <c r="L62" s="150"/>
      <c r="M62" s="150"/>
      <c r="N62" s="150"/>
      <c r="O62" s="150"/>
      <c r="P62" s="150"/>
      <c r="Q62" s="150"/>
      <c r="R62" s="150"/>
      <c r="S62" s="150"/>
      <c r="T62" s="150"/>
      <c r="U62" s="150"/>
      <c r="V62" s="150"/>
      <c r="W62" s="151"/>
      <c r="X62" s="152"/>
    </row>
    <row r="63" spans="1:24" s="213" customFormat="1" ht="11.25">
      <c r="A63" s="149"/>
      <c r="B63" s="150"/>
      <c r="C63" s="150"/>
      <c r="D63" s="150"/>
      <c r="E63" s="150"/>
      <c r="F63" s="150"/>
      <c r="G63" s="150"/>
      <c r="H63" s="150"/>
      <c r="I63" s="150"/>
      <c r="J63" s="150"/>
      <c r="K63" s="150"/>
      <c r="L63" s="150"/>
      <c r="M63" s="150"/>
      <c r="N63" s="150"/>
      <c r="O63" s="150"/>
      <c r="P63" s="150"/>
      <c r="Q63" s="150"/>
      <c r="R63" s="150"/>
      <c r="S63" s="150"/>
      <c r="T63" s="150"/>
      <c r="U63" s="150"/>
      <c r="V63" s="150"/>
      <c r="W63" s="151"/>
      <c r="X63" s="152"/>
    </row>
    <row r="64" spans="1:24" s="213" customFormat="1" ht="11.25">
      <c r="A64" s="149"/>
      <c r="B64" s="150"/>
      <c r="C64" s="150"/>
      <c r="D64" s="150"/>
      <c r="E64" s="150"/>
      <c r="F64" s="150"/>
      <c r="G64" s="150"/>
      <c r="H64" s="150"/>
      <c r="I64" s="150"/>
      <c r="J64" s="150"/>
      <c r="K64" s="150"/>
      <c r="L64" s="150"/>
      <c r="M64" s="150"/>
      <c r="N64" s="150"/>
      <c r="O64" s="150"/>
      <c r="P64" s="150"/>
      <c r="Q64" s="150"/>
      <c r="R64" s="150"/>
      <c r="S64" s="150"/>
      <c r="T64" s="150"/>
      <c r="U64" s="150"/>
      <c r="V64" s="150"/>
      <c r="W64" s="151"/>
      <c r="X64" s="152"/>
    </row>
    <row r="65" spans="1:24" s="213" customFormat="1" ht="11.25">
      <c r="A65" s="149"/>
      <c r="B65" s="150"/>
      <c r="C65" s="150"/>
      <c r="D65" s="150"/>
      <c r="E65" s="150"/>
      <c r="F65" s="150"/>
      <c r="G65" s="150"/>
      <c r="H65" s="150"/>
      <c r="I65" s="150"/>
      <c r="J65" s="150"/>
      <c r="K65" s="150"/>
      <c r="L65" s="150"/>
      <c r="M65" s="150"/>
      <c r="N65" s="150"/>
      <c r="O65" s="150"/>
      <c r="P65" s="150"/>
      <c r="Q65" s="150"/>
      <c r="R65" s="150"/>
      <c r="S65" s="150"/>
      <c r="T65" s="150"/>
      <c r="U65" s="150"/>
      <c r="V65" s="150"/>
      <c r="W65" s="151"/>
      <c r="X65" s="152"/>
    </row>
    <row r="66" spans="1:24" s="213" customFormat="1" ht="11.25">
      <c r="A66" s="149"/>
      <c r="B66" s="150"/>
      <c r="C66" s="150"/>
      <c r="D66" s="150"/>
      <c r="E66" s="150"/>
      <c r="F66" s="150"/>
      <c r="G66" s="150"/>
      <c r="H66" s="150"/>
      <c r="I66" s="150"/>
      <c r="J66" s="150"/>
      <c r="K66" s="150"/>
      <c r="L66" s="150"/>
      <c r="M66" s="150"/>
      <c r="N66" s="150"/>
      <c r="O66" s="150"/>
      <c r="P66" s="150"/>
      <c r="Q66" s="150"/>
      <c r="R66" s="150"/>
      <c r="S66" s="150"/>
      <c r="T66" s="150"/>
      <c r="U66" s="150"/>
      <c r="V66" s="150"/>
      <c r="W66" s="151"/>
      <c r="X66" s="152"/>
    </row>
    <row r="67" spans="1:24" s="213" customFormat="1" ht="11.25">
      <c r="A67" s="149"/>
      <c r="B67" s="150"/>
      <c r="C67" s="150"/>
      <c r="D67" s="150"/>
      <c r="E67" s="150"/>
      <c r="F67" s="150"/>
      <c r="G67" s="150"/>
      <c r="H67" s="150"/>
      <c r="I67" s="150"/>
      <c r="J67" s="150"/>
      <c r="K67" s="150"/>
      <c r="L67" s="150"/>
      <c r="M67" s="150"/>
      <c r="N67" s="150"/>
      <c r="O67" s="150"/>
      <c r="P67" s="150"/>
      <c r="Q67" s="150"/>
      <c r="R67" s="150"/>
      <c r="S67" s="150"/>
      <c r="T67" s="150"/>
      <c r="U67" s="150"/>
      <c r="V67" s="150"/>
      <c r="W67" s="151"/>
      <c r="X67" s="152"/>
    </row>
    <row r="68" spans="1:24" s="213" customFormat="1" ht="11.25">
      <c r="A68" s="149"/>
      <c r="B68" s="150"/>
      <c r="C68" s="150"/>
      <c r="D68" s="150"/>
      <c r="E68" s="150"/>
      <c r="F68" s="150"/>
      <c r="G68" s="150"/>
      <c r="H68" s="150"/>
      <c r="I68" s="150"/>
      <c r="J68" s="150"/>
      <c r="K68" s="150"/>
      <c r="L68" s="150"/>
      <c r="M68" s="150"/>
      <c r="N68" s="150"/>
      <c r="O68" s="150"/>
      <c r="P68" s="150"/>
      <c r="Q68" s="150"/>
      <c r="R68" s="150"/>
      <c r="S68" s="150"/>
      <c r="T68" s="150"/>
      <c r="U68" s="150"/>
      <c r="V68" s="150"/>
      <c r="W68" s="151"/>
      <c r="X68" s="152"/>
    </row>
    <row r="69" spans="1:24" s="213" customFormat="1" ht="11.25">
      <c r="A69" s="149"/>
      <c r="B69" s="150"/>
      <c r="C69" s="150"/>
      <c r="D69" s="150"/>
      <c r="E69" s="150"/>
      <c r="F69" s="150"/>
      <c r="G69" s="150"/>
      <c r="H69" s="150"/>
      <c r="I69" s="150"/>
      <c r="J69" s="150"/>
      <c r="K69" s="150"/>
      <c r="L69" s="150"/>
      <c r="M69" s="150"/>
      <c r="N69" s="150"/>
      <c r="O69" s="150"/>
      <c r="P69" s="150"/>
      <c r="Q69" s="150"/>
      <c r="R69" s="150"/>
      <c r="S69" s="150"/>
      <c r="T69" s="150"/>
      <c r="U69" s="150"/>
      <c r="V69" s="150"/>
      <c r="W69" s="151"/>
      <c r="X69" s="152"/>
    </row>
    <row r="70" spans="1:24" s="213" customFormat="1" ht="11.25">
      <c r="A70" s="149"/>
      <c r="B70" s="150"/>
      <c r="C70" s="150"/>
      <c r="D70" s="150"/>
      <c r="E70" s="150"/>
      <c r="F70" s="150"/>
      <c r="G70" s="150"/>
      <c r="H70" s="150"/>
      <c r="I70" s="150"/>
      <c r="J70" s="150"/>
      <c r="K70" s="150"/>
      <c r="L70" s="150"/>
      <c r="M70" s="150"/>
      <c r="N70" s="150"/>
      <c r="O70" s="150"/>
      <c r="P70" s="150"/>
      <c r="Q70" s="150"/>
      <c r="R70" s="150"/>
      <c r="S70" s="150"/>
      <c r="T70" s="150"/>
      <c r="U70" s="150"/>
      <c r="V70" s="150"/>
      <c r="W70" s="151"/>
      <c r="X70" s="152"/>
    </row>
    <row r="71" spans="1:24" s="213" customFormat="1" ht="11.25">
      <c r="A71" s="149"/>
      <c r="B71" s="150"/>
      <c r="C71" s="150"/>
      <c r="D71" s="150"/>
      <c r="E71" s="150"/>
      <c r="F71" s="150"/>
      <c r="G71" s="150"/>
      <c r="H71" s="150"/>
      <c r="I71" s="150"/>
      <c r="J71" s="150"/>
      <c r="K71" s="150"/>
      <c r="L71" s="150"/>
      <c r="M71" s="150"/>
      <c r="N71" s="150"/>
      <c r="O71" s="150"/>
      <c r="P71" s="150"/>
      <c r="Q71" s="150"/>
      <c r="R71" s="150"/>
      <c r="S71" s="150"/>
      <c r="T71" s="150"/>
      <c r="U71" s="150"/>
      <c r="V71" s="150"/>
      <c r="W71" s="151"/>
      <c r="X71" s="152"/>
    </row>
    <row r="72" spans="1:24" s="213" customFormat="1" ht="11.25">
      <c r="A72" s="149"/>
      <c r="B72" s="150"/>
      <c r="C72" s="150"/>
      <c r="D72" s="150"/>
      <c r="E72" s="150"/>
      <c r="F72" s="150"/>
      <c r="G72" s="150"/>
      <c r="H72" s="150"/>
      <c r="I72" s="150"/>
      <c r="J72" s="150"/>
      <c r="K72" s="150"/>
      <c r="L72" s="150"/>
      <c r="M72" s="150"/>
      <c r="N72" s="150"/>
      <c r="O72" s="150"/>
      <c r="P72" s="150"/>
      <c r="Q72" s="150"/>
      <c r="R72" s="150"/>
      <c r="S72" s="150"/>
      <c r="T72" s="150"/>
      <c r="U72" s="150"/>
      <c r="V72" s="150"/>
      <c r="W72" s="151"/>
      <c r="X72" s="152"/>
    </row>
    <row r="73" spans="1:24" s="213" customFormat="1" ht="11.25">
      <c r="A73" s="149"/>
      <c r="B73" s="150"/>
      <c r="C73" s="150"/>
      <c r="D73" s="150"/>
      <c r="E73" s="150"/>
      <c r="F73" s="150"/>
      <c r="G73" s="150"/>
      <c r="H73" s="150"/>
      <c r="I73" s="150"/>
      <c r="J73" s="150"/>
      <c r="K73" s="150"/>
      <c r="L73" s="150"/>
      <c r="M73" s="150"/>
      <c r="N73" s="150"/>
      <c r="O73" s="150"/>
      <c r="P73" s="150"/>
      <c r="Q73" s="150"/>
      <c r="R73" s="150"/>
      <c r="S73" s="150"/>
      <c r="T73" s="150"/>
      <c r="U73" s="150"/>
      <c r="V73" s="150"/>
      <c r="W73" s="151"/>
      <c r="X73" s="152"/>
    </row>
    <row r="74" spans="1:24" s="213" customFormat="1" ht="11.25">
      <c r="A74" s="149"/>
      <c r="B74" s="150"/>
      <c r="C74" s="150"/>
      <c r="D74" s="150"/>
      <c r="E74" s="150"/>
      <c r="F74" s="150"/>
      <c r="G74" s="150"/>
      <c r="H74" s="150"/>
      <c r="I74" s="150"/>
      <c r="J74" s="150"/>
      <c r="K74" s="150"/>
      <c r="L74" s="150"/>
      <c r="M74" s="150"/>
      <c r="N74" s="150"/>
      <c r="O74" s="150"/>
      <c r="P74" s="150"/>
      <c r="Q74" s="150"/>
      <c r="R74" s="150"/>
      <c r="S74" s="150"/>
      <c r="T74" s="150"/>
      <c r="U74" s="150"/>
      <c r="V74" s="150"/>
      <c r="W74" s="151"/>
      <c r="X74" s="152"/>
    </row>
    <row r="75" spans="1:24" s="213" customFormat="1" ht="11.25">
      <c r="A75" s="149"/>
      <c r="B75" s="150"/>
      <c r="C75" s="150"/>
      <c r="D75" s="150"/>
      <c r="E75" s="150"/>
      <c r="F75" s="150"/>
      <c r="G75" s="150"/>
      <c r="H75" s="150"/>
      <c r="I75" s="150"/>
      <c r="J75" s="150"/>
      <c r="K75" s="150"/>
      <c r="L75" s="150"/>
      <c r="M75" s="150"/>
      <c r="N75" s="150"/>
      <c r="O75" s="150"/>
      <c r="P75" s="150"/>
      <c r="Q75" s="150"/>
      <c r="R75" s="150"/>
      <c r="S75" s="150"/>
      <c r="T75" s="150"/>
      <c r="U75" s="150"/>
      <c r="V75" s="150"/>
      <c r="W75" s="151"/>
      <c r="X75" s="152"/>
    </row>
    <row r="76" spans="1:24" s="213" customFormat="1" ht="11.25">
      <c r="A76" s="149"/>
      <c r="B76" s="150"/>
      <c r="C76" s="150"/>
      <c r="D76" s="150"/>
      <c r="E76" s="150"/>
      <c r="F76" s="150"/>
      <c r="G76" s="150"/>
      <c r="H76" s="150"/>
      <c r="I76" s="150"/>
      <c r="J76" s="150"/>
      <c r="K76" s="150"/>
      <c r="L76" s="150"/>
      <c r="M76" s="150"/>
      <c r="N76" s="150"/>
      <c r="O76" s="150"/>
      <c r="P76" s="150"/>
      <c r="Q76" s="150"/>
      <c r="R76" s="150"/>
      <c r="S76" s="150"/>
      <c r="T76" s="150"/>
      <c r="U76" s="150"/>
      <c r="V76" s="150"/>
      <c r="W76" s="151"/>
      <c r="X76" s="152"/>
    </row>
    <row r="77" spans="1:24" s="213" customFormat="1" ht="11.25">
      <c r="A77" s="149"/>
      <c r="B77" s="150"/>
      <c r="C77" s="150"/>
      <c r="D77" s="150"/>
      <c r="E77" s="150"/>
      <c r="F77" s="150"/>
      <c r="G77" s="150"/>
      <c r="H77" s="150"/>
      <c r="I77" s="150"/>
      <c r="J77" s="150"/>
      <c r="K77" s="150"/>
      <c r="L77" s="150"/>
      <c r="M77" s="150"/>
      <c r="N77" s="150"/>
      <c r="O77" s="150"/>
      <c r="P77" s="150"/>
      <c r="Q77" s="150"/>
      <c r="R77" s="150"/>
      <c r="S77" s="150"/>
      <c r="T77" s="150"/>
      <c r="U77" s="150"/>
      <c r="V77" s="150"/>
      <c r="W77" s="151"/>
      <c r="X77" s="152"/>
    </row>
    <row r="78" spans="1:24" s="213" customFormat="1" ht="11.25">
      <c r="A78" s="149"/>
      <c r="B78" s="150"/>
      <c r="C78" s="150"/>
      <c r="D78" s="150"/>
      <c r="E78" s="150"/>
      <c r="F78" s="150"/>
      <c r="G78" s="150"/>
      <c r="H78" s="150"/>
      <c r="I78" s="150"/>
      <c r="J78" s="150"/>
      <c r="K78" s="150"/>
      <c r="L78" s="150"/>
      <c r="M78" s="150"/>
      <c r="N78" s="150"/>
      <c r="O78" s="150"/>
      <c r="P78" s="150"/>
      <c r="Q78" s="150"/>
      <c r="R78" s="150"/>
      <c r="S78" s="150"/>
      <c r="T78" s="150"/>
      <c r="U78" s="150"/>
      <c r="V78" s="150"/>
      <c r="W78" s="151"/>
      <c r="X78" s="152"/>
    </row>
    <row r="79" spans="1:24" s="213" customFormat="1" ht="11.25">
      <c r="A79" s="149"/>
      <c r="B79" s="150"/>
      <c r="C79" s="150"/>
      <c r="D79" s="150"/>
      <c r="E79" s="150"/>
      <c r="F79" s="150"/>
      <c r="G79" s="150"/>
      <c r="H79" s="150"/>
      <c r="I79" s="150"/>
      <c r="J79" s="150"/>
      <c r="K79" s="150"/>
      <c r="L79" s="150"/>
      <c r="M79" s="150"/>
      <c r="N79" s="150"/>
      <c r="O79" s="150"/>
      <c r="P79" s="150"/>
      <c r="Q79" s="150"/>
      <c r="R79" s="150"/>
      <c r="S79" s="150"/>
      <c r="T79" s="150"/>
      <c r="U79" s="150"/>
      <c r="V79" s="150"/>
      <c r="W79" s="151"/>
      <c r="X79" s="152"/>
    </row>
    <row r="80" spans="1:24" s="213" customFormat="1" ht="11.25">
      <c r="A80" s="149"/>
      <c r="B80" s="150"/>
      <c r="C80" s="150"/>
      <c r="D80" s="150"/>
      <c r="E80" s="150"/>
      <c r="F80" s="150"/>
      <c r="G80" s="150"/>
      <c r="H80" s="150"/>
      <c r="I80" s="150"/>
      <c r="J80" s="150"/>
      <c r="K80" s="150"/>
      <c r="L80" s="150"/>
      <c r="M80" s="150"/>
      <c r="N80" s="150"/>
      <c r="O80" s="150"/>
      <c r="P80" s="150"/>
      <c r="Q80" s="150"/>
      <c r="R80" s="150"/>
      <c r="S80" s="150"/>
      <c r="T80" s="150"/>
      <c r="U80" s="150"/>
      <c r="V80" s="150"/>
      <c r="W80" s="151"/>
      <c r="X80" s="152"/>
    </row>
    <row r="81" spans="1:24" s="213" customFormat="1" ht="11.25">
      <c r="A81" s="149"/>
      <c r="B81" s="150"/>
      <c r="C81" s="150"/>
      <c r="D81" s="150"/>
      <c r="E81" s="150"/>
      <c r="F81" s="150"/>
      <c r="G81" s="150"/>
      <c r="H81" s="150"/>
      <c r="I81" s="150"/>
      <c r="J81" s="150"/>
      <c r="K81" s="150"/>
      <c r="L81" s="150"/>
      <c r="M81" s="150"/>
      <c r="N81" s="150"/>
      <c r="O81" s="150"/>
      <c r="P81" s="150"/>
      <c r="Q81" s="150"/>
      <c r="R81" s="150"/>
      <c r="S81" s="150"/>
      <c r="T81" s="150"/>
      <c r="U81" s="150"/>
      <c r="V81" s="150"/>
      <c r="W81" s="151"/>
      <c r="X81" s="152"/>
    </row>
    <row r="82" spans="1:24" s="213" customFormat="1" ht="11.25">
      <c r="A82" s="149"/>
      <c r="B82" s="150"/>
      <c r="C82" s="150"/>
      <c r="D82" s="150"/>
      <c r="E82" s="150"/>
      <c r="F82" s="150"/>
      <c r="G82" s="150"/>
      <c r="H82" s="150"/>
      <c r="I82" s="150"/>
      <c r="J82" s="150"/>
      <c r="K82" s="150"/>
      <c r="L82" s="150"/>
      <c r="M82" s="150"/>
      <c r="N82" s="150"/>
      <c r="O82" s="150"/>
      <c r="P82" s="150"/>
      <c r="Q82" s="150"/>
      <c r="R82" s="150"/>
      <c r="S82" s="150"/>
      <c r="T82" s="150"/>
      <c r="U82" s="150"/>
      <c r="V82" s="150"/>
      <c r="W82" s="151"/>
      <c r="X82" s="152"/>
    </row>
    <row r="83" spans="1:24" s="213" customFormat="1" ht="12">
      <c r="A83" s="135"/>
      <c r="B83" s="79"/>
      <c r="C83" s="79"/>
      <c r="D83" s="79"/>
      <c r="E83" s="79"/>
      <c r="F83" s="79"/>
      <c r="G83" s="79"/>
      <c r="H83" s="79"/>
      <c r="I83" s="79"/>
      <c r="J83" s="79"/>
      <c r="K83" s="79"/>
      <c r="L83" s="79"/>
      <c r="M83" s="79"/>
      <c r="N83" s="79"/>
      <c r="O83" s="79"/>
      <c r="P83" s="79"/>
      <c r="Q83" s="79"/>
      <c r="R83" s="79"/>
      <c r="S83" s="79"/>
      <c r="T83" s="79"/>
      <c r="U83" s="79"/>
      <c r="V83" s="79"/>
      <c r="W83" s="144"/>
      <c r="X83" s="153"/>
    </row>
    <row r="84" spans="1:24" s="213" customFormat="1" ht="12">
      <c r="A84" s="135"/>
      <c r="B84" s="79"/>
      <c r="C84" s="79"/>
      <c r="D84" s="79"/>
      <c r="E84" s="79"/>
      <c r="F84" s="79"/>
      <c r="G84" s="79"/>
      <c r="H84" s="79"/>
      <c r="I84" s="79"/>
      <c r="J84" s="79"/>
      <c r="K84" s="79"/>
      <c r="L84" s="79"/>
      <c r="M84" s="79"/>
      <c r="N84" s="79"/>
      <c r="O84" s="79"/>
      <c r="P84" s="79"/>
      <c r="Q84" s="79"/>
      <c r="R84" s="79"/>
      <c r="S84" s="79"/>
      <c r="T84" s="79"/>
      <c r="U84" s="79"/>
      <c r="V84" s="79"/>
      <c r="W84" s="144"/>
      <c r="X84" s="153"/>
    </row>
    <row r="85" spans="1:24" s="213" customFormat="1" ht="12">
      <c r="A85" s="135"/>
      <c r="B85" s="79"/>
      <c r="C85" s="79"/>
      <c r="D85" s="79"/>
      <c r="E85" s="79"/>
      <c r="F85" s="79"/>
      <c r="G85" s="79"/>
      <c r="H85" s="79"/>
      <c r="I85" s="79"/>
      <c r="J85" s="79"/>
      <c r="K85" s="79"/>
      <c r="L85" s="79"/>
      <c r="M85" s="79"/>
      <c r="N85" s="79"/>
      <c r="O85" s="79"/>
      <c r="P85" s="79"/>
      <c r="Q85" s="79"/>
      <c r="R85" s="79"/>
      <c r="S85" s="79"/>
      <c r="T85" s="79"/>
      <c r="U85" s="79"/>
      <c r="V85" s="79"/>
      <c r="W85" s="144"/>
      <c r="X85" s="153"/>
    </row>
    <row r="86" spans="1:24" s="213" customFormat="1" ht="12">
      <c r="A86" s="135"/>
      <c r="B86" s="79"/>
      <c r="C86" s="79"/>
      <c r="D86" s="79"/>
      <c r="E86" s="79"/>
      <c r="F86" s="79"/>
      <c r="G86" s="79"/>
      <c r="H86" s="79"/>
      <c r="I86" s="79"/>
      <c r="J86" s="79"/>
      <c r="K86" s="79"/>
      <c r="L86" s="79"/>
      <c r="M86" s="79"/>
      <c r="N86" s="79"/>
      <c r="O86" s="79"/>
      <c r="P86" s="79"/>
      <c r="Q86" s="79"/>
      <c r="R86" s="79"/>
      <c r="S86" s="79"/>
      <c r="T86" s="79"/>
      <c r="U86" s="79"/>
      <c r="V86" s="79"/>
      <c r="W86" s="144"/>
      <c r="X86" s="153"/>
    </row>
    <row r="87" spans="1:24" s="213" customFormat="1" ht="12">
      <c r="A87" s="135"/>
      <c r="B87" s="79"/>
      <c r="C87" s="79"/>
      <c r="D87" s="79"/>
      <c r="E87" s="79"/>
      <c r="F87" s="79"/>
      <c r="G87" s="79"/>
      <c r="H87" s="79"/>
      <c r="I87" s="79"/>
      <c r="J87" s="79"/>
      <c r="K87" s="79"/>
      <c r="L87" s="79"/>
      <c r="M87" s="79"/>
      <c r="N87" s="79"/>
      <c r="O87" s="79"/>
      <c r="P87" s="79"/>
      <c r="Q87" s="79"/>
      <c r="R87" s="79"/>
      <c r="S87" s="79"/>
      <c r="T87" s="79"/>
      <c r="U87" s="79"/>
      <c r="V87" s="79"/>
      <c r="W87" s="144"/>
      <c r="X87" s="153"/>
    </row>
    <row r="88" spans="1:24" s="213" customFormat="1" ht="12">
      <c r="A88" s="135"/>
      <c r="B88" s="79"/>
      <c r="C88" s="79"/>
      <c r="D88" s="79"/>
      <c r="E88" s="79"/>
      <c r="F88" s="79"/>
      <c r="G88" s="79"/>
      <c r="H88" s="79"/>
      <c r="I88" s="79"/>
      <c r="J88" s="79"/>
      <c r="K88" s="79"/>
      <c r="L88" s="79"/>
      <c r="M88" s="79"/>
      <c r="N88" s="79"/>
      <c r="O88" s="79"/>
      <c r="P88" s="79"/>
      <c r="Q88" s="79"/>
      <c r="R88" s="79"/>
      <c r="S88" s="79"/>
      <c r="T88" s="79"/>
      <c r="U88" s="79"/>
      <c r="V88" s="79"/>
      <c r="W88" s="144"/>
      <c r="X88" s="153"/>
    </row>
    <row r="89" spans="1:24" s="213" customFormat="1" ht="12">
      <c r="A89" s="135"/>
      <c r="B89" s="79"/>
      <c r="C89" s="79"/>
      <c r="D89" s="79"/>
      <c r="E89" s="79"/>
      <c r="F89" s="79"/>
      <c r="G89" s="79"/>
      <c r="H89" s="79"/>
      <c r="I89" s="79"/>
      <c r="J89" s="79"/>
      <c r="K89" s="79"/>
      <c r="L89" s="79"/>
      <c r="M89" s="79"/>
      <c r="N89" s="79"/>
      <c r="O89" s="79"/>
      <c r="P89" s="79"/>
      <c r="Q89" s="79"/>
      <c r="R89" s="79"/>
      <c r="S89" s="79"/>
      <c r="T89" s="79"/>
      <c r="U89" s="79"/>
      <c r="V89" s="79"/>
      <c r="W89" s="144"/>
      <c r="X89" s="153"/>
    </row>
    <row r="90" spans="1:24" s="213" customFormat="1" ht="12">
      <c r="A90" s="135"/>
      <c r="B90" s="79"/>
      <c r="C90" s="79"/>
      <c r="D90" s="79"/>
      <c r="E90" s="79"/>
      <c r="F90" s="79"/>
      <c r="G90" s="79"/>
      <c r="H90" s="79"/>
      <c r="I90" s="79"/>
      <c r="J90" s="79"/>
      <c r="K90" s="79"/>
      <c r="L90" s="79"/>
      <c r="M90" s="79"/>
      <c r="N90" s="79"/>
      <c r="O90" s="79"/>
      <c r="P90" s="79"/>
      <c r="Q90" s="79"/>
      <c r="R90" s="79"/>
      <c r="S90" s="79"/>
      <c r="T90" s="79"/>
      <c r="U90" s="79"/>
      <c r="V90" s="79"/>
      <c r="W90" s="144"/>
      <c r="X90" s="153"/>
    </row>
    <row r="91" spans="1:24" s="213" customFormat="1" ht="12">
      <c r="A91" s="135"/>
      <c r="B91" s="79"/>
      <c r="C91" s="79"/>
      <c r="D91" s="79"/>
      <c r="E91" s="79"/>
      <c r="F91" s="79"/>
      <c r="G91" s="79"/>
      <c r="H91" s="79"/>
      <c r="I91" s="79"/>
      <c r="J91" s="79"/>
      <c r="K91" s="79"/>
      <c r="L91" s="79"/>
      <c r="M91" s="79"/>
      <c r="N91" s="79"/>
      <c r="O91" s="79"/>
      <c r="P91" s="79"/>
      <c r="Q91" s="79"/>
      <c r="R91" s="79"/>
      <c r="S91" s="79"/>
      <c r="T91" s="79"/>
      <c r="U91" s="79"/>
      <c r="V91" s="79"/>
      <c r="W91" s="144"/>
      <c r="X91" s="153"/>
    </row>
    <row r="92" spans="1:24" s="213" customFormat="1" ht="12">
      <c r="A92" s="135"/>
      <c r="B92" s="79"/>
      <c r="C92" s="79"/>
      <c r="D92" s="79"/>
      <c r="E92" s="79"/>
      <c r="F92" s="79"/>
      <c r="G92" s="79"/>
      <c r="H92" s="79"/>
      <c r="I92" s="79"/>
      <c r="J92" s="79"/>
      <c r="K92" s="79"/>
      <c r="L92" s="79"/>
      <c r="M92" s="79"/>
      <c r="N92" s="79"/>
      <c r="O92" s="79"/>
      <c r="P92" s="79"/>
      <c r="Q92" s="79"/>
      <c r="R92" s="79"/>
      <c r="S92" s="79"/>
      <c r="T92" s="79"/>
      <c r="U92" s="79"/>
      <c r="V92" s="79"/>
      <c r="W92" s="144"/>
      <c r="X92" s="153"/>
    </row>
    <row r="93" spans="1:24" s="213" customFormat="1" ht="12">
      <c r="A93" s="135"/>
      <c r="B93" s="79"/>
      <c r="C93" s="79"/>
      <c r="D93" s="79"/>
      <c r="E93" s="79"/>
      <c r="F93" s="79"/>
      <c r="G93" s="79"/>
      <c r="H93" s="79"/>
      <c r="I93" s="79"/>
      <c r="J93" s="79"/>
      <c r="K93" s="79"/>
      <c r="L93" s="79"/>
      <c r="M93" s="79"/>
      <c r="N93" s="79"/>
      <c r="O93" s="79"/>
      <c r="P93" s="79"/>
      <c r="Q93" s="79"/>
      <c r="R93" s="79"/>
      <c r="S93" s="79"/>
      <c r="T93" s="79"/>
      <c r="U93" s="79"/>
      <c r="V93" s="79"/>
      <c r="W93" s="144"/>
      <c r="X93" s="153"/>
    </row>
    <row r="94" spans="1:24" s="213" customFormat="1" ht="12">
      <c r="A94" s="135"/>
      <c r="B94" s="79"/>
      <c r="C94" s="79"/>
      <c r="D94" s="79"/>
      <c r="E94" s="79"/>
      <c r="F94" s="79"/>
      <c r="G94" s="79"/>
      <c r="H94" s="79"/>
      <c r="I94" s="79"/>
      <c r="J94" s="79"/>
      <c r="K94" s="79"/>
      <c r="L94" s="79"/>
      <c r="M94" s="79"/>
      <c r="N94" s="79"/>
      <c r="O94" s="79"/>
      <c r="P94" s="79"/>
      <c r="Q94" s="79"/>
      <c r="R94" s="79"/>
      <c r="S94" s="79"/>
      <c r="T94" s="79"/>
      <c r="U94" s="79"/>
      <c r="V94" s="79"/>
      <c r="W94" s="144"/>
      <c r="X94" s="153"/>
    </row>
    <row r="95" spans="1:24" s="213" customFormat="1" ht="12">
      <c r="A95" s="135"/>
      <c r="B95" s="79"/>
      <c r="C95" s="79"/>
      <c r="D95" s="79"/>
      <c r="E95" s="79"/>
      <c r="F95" s="79"/>
      <c r="G95" s="79"/>
      <c r="H95" s="79"/>
      <c r="I95" s="79"/>
      <c r="J95" s="79"/>
      <c r="K95" s="79"/>
      <c r="L95" s="79"/>
      <c r="M95" s="79"/>
      <c r="N95" s="79"/>
      <c r="O95" s="79"/>
      <c r="P95" s="79"/>
      <c r="Q95" s="79"/>
      <c r="R95" s="79"/>
      <c r="S95" s="79"/>
      <c r="T95" s="79"/>
      <c r="U95" s="79"/>
      <c r="V95" s="79"/>
      <c r="W95" s="144"/>
      <c r="X95" s="153"/>
    </row>
    <row r="96" spans="1:24" s="213" customFormat="1" ht="12">
      <c r="A96" s="135"/>
      <c r="B96" s="79"/>
      <c r="C96" s="79"/>
      <c r="D96" s="79"/>
      <c r="E96" s="79"/>
      <c r="F96" s="79"/>
      <c r="G96" s="79"/>
      <c r="H96" s="79"/>
      <c r="I96" s="79"/>
      <c r="J96" s="79"/>
      <c r="K96" s="79"/>
      <c r="L96" s="79"/>
      <c r="M96" s="79"/>
      <c r="N96" s="79"/>
      <c r="O96" s="79"/>
      <c r="P96" s="79"/>
      <c r="Q96" s="79"/>
      <c r="R96" s="79"/>
      <c r="S96" s="79"/>
      <c r="T96" s="79"/>
      <c r="U96" s="79"/>
      <c r="V96" s="79"/>
      <c r="W96" s="144"/>
      <c r="X96" s="153"/>
    </row>
    <row r="97" spans="1:24" s="213" customFormat="1" ht="12">
      <c r="A97" s="135"/>
      <c r="B97" s="79"/>
      <c r="C97" s="79"/>
      <c r="D97" s="79"/>
      <c r="E97" s="79"/>
      <c r="F97" s="79"/>
      <c r="G97" s="79"/>
      <c r="H97" s="79"/>
      <c r="I97" s="79"/>
      <c r="J97" s="79"/>
      <c r="K97" s="79"/>
      <c r="L97" s="79"/>
      <c r="M97" s="79"/>
      <c r="N97" s="79"/>
      <c r="O97" s="79"/>
      <c r="P97" s="79"/>
      <c r="Q97" s="79"/>
      <c r="R97" s="79"/>
      <c r="S97" s="79"/>
      <c r="T97" s="79"/>
      <c r="U97" s="79"/>
      <c r="V97" s="79"/>
      <c r="W97" s="144"/>
      <c r="X97" s="153"/>
    </row>
    <row r="98" spans="1:24" s="213" customFormat="1" ht="12">
      <c r="A98" s="135"/>
      <c r="B98" s="79"/>
      <c r="C98" s="79"/>
      <c r="D98" s="79"/>
      <c r="E98" s="79"/>
      <c r="F98" s="79"/>
      <c r="G98" s="79"/>
      <c r="H98" s="79"/>
      <c r="I98" s="79"/>
      <c r="J98" s="79"/>
      <c r="K98" s="79"/>
      <c r="L98" s="79"/>
      <c r="M98" s="79"/>
      <c r="N98" s="79"/>
      <c r="O98" s="79"/>
      <c r="P98" s="79"/>
      <c r="Q98" s="79"/>
      <c r="R98" s="79"/>
      <c r="S98" s="79"/>
      <c r="T98" s="79"/>
      <c r="U98" s="79"/>
      <c r="V98" s="79"/>
      <c r="W98" s="144"/>
      <c r="X98" s="153"/>
    </row>
    <row r="99" spans="1:24" s="213" customFormat="1" ht="12">
      <c r="A99" s="135"/>
      <c r="B99" s="79"/>
      <c r="C99" s="79"/>
      <c r="D99" s="79"/>
      <c r="E99" s="79"/>
      <c r="F99" s="79"/>
      <c r="G99" s="79"/>
      <c r="H99" s="79"/>
      <c r="I99" s="79"/>
      <c r="J99" s="79"/>
      <c r="K99" s="79"/>
      <c r="L99" s="79"/>
      <c r="M99" s="79"/>
      <c r="N99" s="79"/>
      <c r="O99" s="79"/>
      <c r="P99" s="79"/>
      <c r="Q99" s="79"/>
      <c r="R99" s="79"/>
      <c r="S99" s="79"/>
      <c r="T99" s="79"/>
      <c r="U99" s="79"/>
      <c r="V99" s="79"/>
      <c r="W99" s="144"/>
      <c r="X99" s="153"/>
    </row>
    <row r="100" spans="1:24" s="213" customFormat="1" ht="12">
      <c r="A100" s="135"/>
      <c r="B100" s="79"/>
      <c r="C100" s="79"/>
      <c r="D100" s="79"/>
      <c r="E100" s="79"/>
      <c r="F100" s="79"/>
      <c r="G100" s="79"/>
      <c r="H100" s="79"/>
      <c r="I100" s="79"/>
      <c r="J100" s="79"/>
      <c r="K100" s="79"/>
      <c r="L100" s="79"/>
      <c r="M100" s="79"/>
      <c r="N100" s="79"/>
      <c r="O100" s="79"/>
      <c r="P100" s="79"/>
      <c r="Q100" s="79"/>
      <c r="R100" s="79"/>
      <c r="S100" s="79"/>
      <c r="T100" s="79"/>
      <c r="U100" s="79"/>
      <c r="V100" s="79"/>
      <c r="W100" s="144"/>
      <c r="X100" s="153"/>
    </row>
    <row r="101" spans="1:24" s="213" customFormat="1" ht="12">
      <c r="A101" s="135"/>
      <c r="B101" s="79"/>
      <c r="C101" s="79"/>
      <c r="D101" s="79"/>
      <c r="E101" s="79"/>
      <c r="F101" s="79"/>
      <c r="G101" s="79"/>
      <c r="H101" s="79"/>
      <c r="I101" s="79"/>
      <c r="J101" s="79"/>
      <c r="K101" s="79"/>
      <c r="L101" s="79"/>
      <c r="M101" s="79"/>
      <c r="N101" s="79"/>
      <c r="O101" s="79"/>
      <c r="P101" s="79"/>
      <c r="Q101" s="79"/>
      <c r="R101" s="79"/>
      <c r="S101" s="79"/>
      <c r="T101" s="79"/>
      <c r="U101" s="79"/>
      <c r="V101" s="79"/>
      <c r="W101" s="144"/>
      <c r="X101" s="153"/>
    </row>
    <row r="102" spans="1:24" s="213" customFormat="1" ht="12">
      <c r="A102" s="135"/>
      <c r="B102" s="79"/>
      <c r="C102" s="79"/>
      <c r="D102" s="79"/>
      <c r="E102" s="79"/>
      <c r="F102" s="79"/>
      <c r="G102" s="79"/>
      <c r="H102" s="79"/>
      <c r="I102" s="79"/>
      <c r="J102" s="79"/>
      <c r="K102" s="79"/>
      <c r="L102" s="79"/>
      <c r="M102" s="79"/>
      <c r="N102" s="79"/>
      <c r="O102" s="79"/>
      <c r="P102" s="79"/>
      <c r="Q102" s="79"/>
      <c r="R102" s="79"/>
      <c r="S102" s="79"/>
      <c r="T102" s="79"/>
      <c r="U102" s="79"/>
      <c r="V102" s="79"/>
      <c r="W102" s="144"/>
      <c r="X102" s="153"/>
    </row>
    <row r="103" spans="1:24" s="213" customFormat="1" ht="12">
      <c r="A103" s="135"/>
      <c r="B103" s="79"/>
      <c r="C103" s="79"/>
      <c r="D103" s="79"/>
      <c r="E103" s="79"/>
      <c r="F103" s="79"/>
      <c r="G103" s="79"/>
      <c r="H103" s="79"/>
      <c r="I103" s="79"/>
      <c r="J103" s="79"/>
      <c r="K103" s="79"/>
      <c r="L103" s="79"/>
      <c r="M103" s="79"/>
      <c r="N103" s="79"/>
      <c r="O103" s="79"/>
      <c r="P103" s="79"/>
      <c r="Q103" s="79"/>
      <c r="R103" s="79"/>
      <c r="S103" s="79"/>
      <c r="T103" s="79"/>
      <c r="U103" s="79"/>
      <c r="V103" s="79"/>
      <c r="W103" s="144"/>
      <c r="X103" s="153"/>
    </row>
  </sheetData>
  <sheetProtection/>
  <mergeCells count="21">
    <mergeCell ref="W3:W5"/>
    <mergeCell ref="D4:D5"/>
    <mergeCell ref="P4:R4"/>
    <mergeCell ref="D3:F3"/>
    <mergeCell ref="K4:K5"/>
    <mergeCell ref="J4:J5"/>
    <mergeCell ref="Y3:Y5"/>
    <mergeCell ref="N3:N5"/>
    <mergeCell ref="O3:O5"/>
    <mergeCell ref="G4:G5"/>
    <mergeCell ref="X3:X5"/>
    <mergeCell ref="E4:E5"/>
    <mergeCell ref="S4:U4"/>
    <mergeCell ref="F4:F5"/>
    <mergeCell ref="P3:V3"/>
    <mergeCell ref="A3:A5"/>
    <mergeCell ref="B3:B5"/>
    <mergeCell ref="C4:C5"/>
    <mergeCell ref="H4:H5"/>
    <mergeCell ref="I4:I5"/>
    <mergeCell ref="G3:M3"/>
  </mergeCells>
  <conditionalFormatting sqref="W1:X5 V4:V5 V1:V2 Y6:Y30 N1:U5 Y3 A1 A3:A30 B1:G3 H1:M2 K4:K5 M4:M5 L4 B4:F5 A32:A65536 B31:X65536">
    <cfRule type="cellIs" priority="3" dxfId="0" operator="equal" stopIfTrue="1">
      <formula>"X"</formula>
    </cfRule>
    <cfRule type="cellIs" priority="4" dxfId="100" operator="equal" stopIfTrue="1">
      <formula>0</formula>
    </cfRule>
  </conditionalFormatting>
  <conditionalFormatting sqref="A2 A31 L5">
    <cfRule type="cellIs" priority="5" dxfId="0" operator="equal" stopIfTrue="1">
      <formula>"X"</formula>
    </cfRule>
    <cfRule type="cellIs" priority="6" dxfId="99" operator="equal" stopIfTrue="1">
      <formula>0</formula>
    </cfRule>
  </conditionalFormatting>
  <conditionalFormatting sqref="G4:G5 H4:J4 H5:I5">
    <cfRule type="cellIs" priority="1" dxfId="0" operator="equal" stopIfTrue="1">
      <formula>"X"</formula>
    </cfRule>
    <cfRule type="cellIs" priority="2" dxfId="100" operator="equal" stopIfTrue="1">
      <formula>0</formula>
    </cfRule>
  </conditionalFormatting>
  <printOptions horizontalCentered="1"/>
  <pageMargins left="0.3937007874015748" right="0.3937007874015748" top="0.7874015748031497" bottom="0.7874015748031497" header="0.5118110236220472" footer="0.5118110236220472"/>
  <pageSetup horizontalDpi="600" verticalDpi="6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A1:L104"/>
  <sheetViews>
    <sheetView zoomScale="80" zoomScaleNormal="80" zoomScalePageLayoutView="0" workbookViewId="0" topLeftCell="B13">
      <selection activeCell="C29" sqref="C29"/>
    </sheetView>
  </sheetViews>
  <sheetFormatPr defaultColWidth="9.00390625" defaultRowHeight="13.5"/>
  <cols>
    <col min="1" max="1" width="3.125" style="15" customWidth="1"/>
    <col min="2" max="2" width="12.625" style="2" customWidth="1"/>
    <col min="3" max="3" width="10.625" style="30" customWidth="1"/>
    <col min="4" max="4" width="9.125" style="31" customWidth="1"/>
    <col min="5" max="6" width="9.125" style="30" customWidth="1"/>
    <col min="7" max="7" width="10.625" style="30" customWidth="1"/>
    <col min="8" max="8" width="9.125" style="31" hidden="1" customWidth="1"/>
    <col min="9" max="10" width="9.125" style="30" customWidth="1"/>
    <col min="11" max="12" width="9.125" style="29" customWidth="1"/>
    <col min="13" max="16384" width="9.00390625" style="212" customWidth="1"/>
  </cols>
  <sheetData>
    <row r="1" spans="1:12" s="210" customFormat="1" ht="22.5" customHeight="1">
      <c r="A1" s="194"/>
      <c r="B1" s="195"/>
      <c r="C1" s="202"/>
      <c r="D1" s="203"/>
      <c r="E1" s="202"/>
      <c r="F1" s="202"/>
      <c r="G1" s="202"/>
      <c r="H1" s="203"/>
      <c r="I1" s="202"/>
      <c r="J1" s="202"/>
      <c r="K1" s="204"/>
      <c r="L1" s="204"/>
    </row>
    <row r="2" spans="1:2" ht="22.5" customHeight="1">
      <c r="A2" s="184" t="s">
        <v>239</v>
      </c>
      <c r="B2" s="1"/>
    </row>
    <row r="3" spans="1:12" s="213" customFormat="1" ht="23.25" customHeight="1">
      <c r="A3" s="674" t="s">
        <v>11</v>
      </c>
      <c r="B3" s="674"/>
      <c r="C3" s="705" t="s">
        <v>366</v>
      </c>
      <c r="D3" s="706"/>
      <c r="E3" s="706"/>
      <c r="F3" s="707"/>
      <c r="G3" s="708" t="s">
        <v>367</v>
      </c>
      <c r="H3" s="709"/>
      <c r="I3" s="709"/>
      <c r="J3" s="710"/>
      <c r="K3" s="714" t="s">
        <v>365</v>
      </c>
      <c r="L3" s="766"/>
    </row>
    <row r="4" spans="1:12" s="213" customFormat="1" ht="23.25" customHeight="1">
      <c r="A4" s="676"/>
      <c r="B4" s="676"/>
      <c r="C4" s="760" t="s">
        <v>51</v>
      </c>
      <c r="D4" s="762" t="s">
        <v>10</v>
      </c>
      <c r="E4" s="764" t="s">
        <v>179</v>
      </c>
      <c r="F4" s="760" t="s">
        <v>14</v>
      </c>
      <c r="G4" s="760" t="s">
        <v>51</v>
      </c>
      <c r="H4" s="762" t="s">
        <v>10</v>
      </c>
      <c r="I4" s="764" t="s">
        <v>179</v>
      </c>
      <c r="J4" s="760" t="s">
        <v>14</v>
      </c>
      <c r="K4" s="767" t="s">
        <v>51</v>
      </c>
      <c r="L4" s="769" t="s">
        <v>14</v>
      </c>
    </row>
    <row r="5" spans="1:12" s="213" customFormat="1" ht="25.5" customHeight="1">
      <c r="A5" s="678"/>
      <c r="B5" s="678"/>
      <c r="C5" s="761"/>
      <c r="D5" s="763"/>
      <c r="E5" s="765"/>
      <c r="F5" s="761"/>
      <c r="G5" s="761"/>
      <c r="H5" s="763"/>
      <c r="I5" s="765"/>
      <c r="J5" s="761"/>
      <c r="K5" s="768"/>
      <c r="L5" s="770"/>
    </row>
    <row r="6" spans="1:12" s="214" customFormat="1" ht="24.75" customHeight="1">
      <c r="A6" s="74"/>
      <c r="B6" s="74"/>
      <c r="C6" s="77" t="s">
        <v>16</v>
      </c>
      <c r="D6" s="77" t="s">
        <v>126</v>
      </c>
      <c r="E6" s="77"/>
      <c r="F6" s="73" t="s">
        <v>16</v>
      </c>
      <c r="G6" s="77" t="s">
        <v>16</v>
      </c>
      <c r="H6" s="77"/>
      <c r="I6" s="77" t="s">
        <v>15</v>
      </c>
      <c r="J6" s="73" t="s">
        <v>16</v>
      </c>
      <c r="K6" s="77" t="s">
        <v>126</v>
      </c>
      <c r="L6" s="73" t="s">
        <v>126</v>
      </c>
    </row>
    <row r="7" spans="1:12" s="213" customFormat="1" ht="24.75" customHeight="1">
      <c r="A7" s="59"/>
      <c r="B7" s="248" t="s">
        <v>17</v>
      </c>
      <c r="C7" s="573">
        <v>18418784</v>
      </c>
      <c r="D7" s="604">
        <v>100</v>
      </c>
      <c r="E7" s="573">
        <v>13954</v>
      </c>
      <c r="F7" s="605">
        <v>1320</v>
      </c>
      <c r="G7" s="573">
        <v>15429448</v>
      </c>
      <c r="H7" s="606"/>
      <c r="I7" s="652">
        <v>13690</v>
      </c>
      <c r="J7" s="605">
        <v>1127.1</v>
      </c>
      <c r="K7" s="607">
        <v>19.4</v>
      </c>
      <c r="L7" s="607">
        <v>17.1</v>
      </c>
    </row>
    <row r="8" spans="1:12" s="213" customFormat="1" ht="24.75" customHeight="1">
      <c r="A8" s="59">
        <v>9</v>
      </c>
      <c r="B8" s="248" t="s">
        <v>318</v>
      </c>
      <c r="C8" s="258">
        <v>2336021</v>
      </c>
      <c r="D8" s="260">
        <v>12.7</v>
      </c>
      <c r="E8" s="258">
        <v>5160</v>
      </c>
      <c r="F8" s="261">
        <v>452.7</v>
      </c>
      <c r="G8" s="258">
        <v>2262333</v>
      </c>
      <c r="H8" s="260"/>
      <c r="I8" s="653">
        <v>5068</v>
      </c>
      <c r="J8" s="261">
        <v>446.4</v>
      </c>
      <c r="K8" s="608">
        <v>3.3</v>
      </c>
      <c r="L8" s="608">
        <v>1.4</v>
      </c>
    </row>
    <row r="9" spans="1:12" s="213" customFormat="1" ht="24.75" customHeight="1">
      <c r="A9" s="59">
        <v>10</v>
      </c>
      <c r="B9" s="248" t="s">
        <v>319</v>
      </c>
      <c r="C9" s="258">
        <v>759091</v>
      </c>
      <c r="D9" s="260">
        <v>4.1</v>
      </c>
      <c r="E9" s="258">
        <v>396</v>
      </c>
      <c r="F9" s="261">
        <v>1916.9</v>
      </c>
      <c r="G9" s="258">
        <v>1039942</v>
      </c>
      <c r="H9" s="260"/>
      <c r="I9" s="653">
        <v>355</v>
      </c>
      <c r="J9" s="261">
        <v>2929.4</v>
      </c>
      <c r="K9" s="608">
        <v>-27</v>
      </c>
      <c r="L9" s="608">
        <v>-34.6</v>
      </c>
    </row>
    <row r="10" spans="1:12" s="213" customFormat="1" ht="24.75" customHeight="1">
      <c r="A10" s="59">
        <v>11</v>
      </c>
      <c r="B10" s="248" t="s">
        <v>320</v>
      </c>
      <c r="C10" s="258">
        <v>48303</v>
      </c>
      <c r="D10" s="260">
        <v>0.3</v>
      </c>
      <c r="E10" s="258">
        <v>242</v>
      </c>
      <c r="F10" s="261">
        <v>199.6</v>
      </c>
      <c r="G10" s="258">
        <v>48346</v>
      </c>
      <c r="H10" s="260"/>
      <c r="I10" s="653">
        <v>236</v>
      </c>
      <c r="J10" s="261">
        <v>204.9</v>
      </c>
      <c r="K10" s="608">
        <v>-0.1</v>
      </c>
      <c r="L10" s="608">
        <v>-2.6</v>
      </c>
    </row>
    <row r="11" spans="1:12" s="213" customFormat="1" ht="24.75" customHeight="1">
      <c r="A11" s="59">
        <v>12</v>
      </c>
      <c r="B11" s="248" t="s">
        <v>321</v>
      </c>
      <c r="C11" s="258">
        <v>85956</v>
      </c>
      <c r="D11" s="260">
        <v>0.5</v>
      </c>
      <c r="E11" s="258">
        <v>108</v>
      </c>
      <c r="F11" s="261">
        <v>795.9</v>
      </c>
      <c r="G11" s="258">
        <v>81113</v>
      </c>
      <c r="H11" s="260"/>
      <c r="I11" s="653">
        <v>111</v>
      </c>
      <c r="J11" s="261">
        <v>730.7</v>
      </c>
      <c r="K11" s="608">
        <v>6</v>
      </c>
      <c r="L11" s="608">
        <v>8.9</v>
      </c>
    </row>
    <row r="12" spans="1:12" s="213" customFormat="1" ht="24.75" customHeight="1">
      <c r="A12" s="68">
        <v>13</v>
      </c>
      <c r="B12" s="250" t="s">
        <v>322</v>
      </c>
      <c r="C12" s="258">
        <v>38060</v>
      </c>
      <c r="D12" s="260">
        <v>0.2</v>
      </c>
      <c r="E12" s="258">
        <v>86</v>
      </c>
      <c r="F12" s="261">
        <v>442.6</v>
      </c>
      <c r="G12" s="258">
        <v>40048</v>
      </c>
      <c r="H12" s="260"/>
      <c r="I12" s="653">
        <v>91</v>
      </c>
      <c r="J12" s="261">
        <v>440.1</v>
      </c>
      <c r="K12" s="608">
        <v>-5</v>
      </c>
      <c r="L12" s="608">
        <v>0.6</v>
      </c>
    </row>
    <row r="13" spans="1:12" s="213" customFormat="1" ht="24.75" customHeight="1">
      <c r="A13" s="68">
        <v>14</v>
      </c>
      <c r="B13" s="250" t="s">
        <v>323</v>
      </c>
      <c r="C13" s="258">
        <v>3548332</v>
      </c>
      <c r="D13" s="260">
        <v>19.3</v>
      </c>
      <c r="E13" s="258">
        <v>1159</v>
      </c>
      <c r="F13" s="261">
        <v>3061.5</v>
      </c>
      <c r="G13" s="258">
        <v>3650627</v>
      </c>
      <c r="H13" s="260"/>
      <c r="I13" s="653">
        <v>1398</v>
      </c>
      <c r="J13" s="261">
        <v>2611.3</v>
      </c>
      <c r="K13" s="608">
        <v>-2.8</v>
      </c>
      <c r="L13" s="608">
        <v>17.2</v>
      </c>
    </row>
    <row r="14" spans="1:12" s="213" customFormat="1" ht="24.75" customHeight="1">
      <c r="A14" s="68">
        <v>15</v>
      </c>
      <c r="B14" s="250" t="s">
        <v>37</v>
      </c>
      <c r="C14" s="258">
        <v>167154</v>
      </c>
      <c r="D14" s="260">
        <v>0.9</v>
      </c>
      <c r="E14" s="258">
        <v>312</v>
      </c>
      <c r="F14" s="261">
        <v>535.8</v>
      </c>
      <c r="G14" s="258">
        <v>158028</v>
      </c>
      <c r="H14" s="260"/>
      <c r="I14" s="653">
        <v>327</v>
      </c>
      <c r="J14" s="261">
        <v>483.3</v>
      </c>
      <c r="K14" s="608">
        <v>5.8</v>
      </c>
      <c r="L14" s="608">
        <v>10.9</v>
      </c>
    </row>
    <row r="15" spans="1:12" s="213" customFormat="1" ht="24.75" customHeight="1">
      <c r="A15" s="68">
        <v>16</v>
      </c>
      <c r="B15" s="250" t="s">
        <v>324</v>
      </c>
      <c r="C15" s="258">
        <v>324247</v>
      </c>
      <c r="D15" s="260">
        <v>1.8</v>
      </c>
      <c r="E15" s="258">
        <v>351</v>
      </c>
      <c r="F15" s="261">
        <v>923.8</v>
      </c>
      <c r="G15" s="258">
        <v>305031</v>
      </c>
      <c r="H15" s="260"/>
      <c r="I15" s="653">
        <v>333</v>
      </c>
      <c r="J15" s="261">
        <v>916</v>
      </c>
      <c r="K15" s="608">
        <v>6.3</v>
      </c>
      <c r="L15" s="608">
        <v>0.8</v>
      </c>
    </row>
    <row r="16" spans="1:12" s="213" customFormat="1" ht="24.75" customHeight="1">
      <c r="A16" s="68">
        <v>17</v>
      </c>
      <c r="B16" s="250" t="s">
        <v>325</v>
      </c>
      <c r="C16" s="643" t="s">
        <v>409</v>
      </c>
      <c r="D16" s="643" t="s">
        <v>409</v>
      </c>
      <c r="E16" s="643" t="s">
        <v>409</v>
      </c>
      <c r="F16" s="643" t="s">
        <v>409</v>
      </c>
      <c r="G16" s="643" t="s">
        <v>409</v>
      </c>
      <c r="H16" s="643" t="s">
        <v>409</v>
      </c>
      <c r="I16" s="643" t="s">
        <v>409</v>
      </c>
      <c r="J16" s="643" t="s">
        <v>409</v>
      </c>
      <c r="K16" s="608">
        <v>488</v>
      </c>
      <c r="L16" s="608">
        <v>206.8</v>
      </c>
    </row>
    <row r="17" spans="1:12" s="213" customFormat="1" ht="24.75" customHeight="1">
      <c r="A17" s="68">
        <v>18</v>
      </c>
      <c r="B17" s="250" t="s">
        <v>326</v>
      </c>
      <c r="C17" s="258">
        <v>30750</v>
      </c>
      <c r="D17" s="260">
        <v>0.2</v>
      </c>
      <c r="E17" s="258">
        <v>122</v>
      </c>
      <c r="F17" s="261">
        <v>252</v>
      </c>
      <c r="G17" s="258">
        <v>126815</v>
      </c>
      <c r="H17" s="260"/>
      <c r="I17" s="255">
        <v>163</v>
      </c>
      <c r="J17" s="261">
        <v>778</v>
      </c>
      <c r="K17" s="608">
        <v>-75.8</v>
      </c>
      <c r="L17" s="608">
        <v>-67.6</v>
      </c>
    </row>
    <row r="18" spans="1:12" s="213" customFormat="1" ht="24.75" customHeight="1">
      <c r="A18" s="68">
        <v>19</v>
      </c>
      <c r="B18" s="250" t="s">
        <v>327</v>
      </c>
      <c r="C18" s="643" t="s">
        <v>409</v>
      </c>
      <c r="D18" s="643" t="s">
        <v>409</v>
      </c>
      <c r="E18" s="643" t="s">
        <v>409</v>
      </c>
      <c r="F18" s="643" t="s">
        <v>409</v>
      </c>
      <c r="G18" s="643" t="s">
        <v>409</v>
      </c>
      <c r="H18" s="643" t="s">
        <v>409</v>
      </c>
      <c r="I18" s="643" t="s">
        <v>409</v>
      </c>
      <c r="J18" s="643" t="s">
        <v>409</v>
      </c>
      <c r="K18" s="608">
        <v>117.1</v>
      </c>
      <c r="L18" s="608">
        <v>117.1</v>
      </c>
    </row>
    <row r="19" spans="1:12" s="213" customFormat="1" ht="24.75" customHeight="1">
      <c r="A19" s="68">
        <v>20</v>
      </c>
      <c r="B19" s="250" t="s">
        <v>328</v>
      </c>
      <c r="C19" s="258" t="s">
        <v>119</v>
      </c>
      <c r="D19" s="260" t="s">
        <v>119</v>
      </c>
      <c r="E19" s="258" t="s">
        <v>119</v>
      </c>
      <c r="F19" s="261" t="s">
        <v>119</v>
      </c>
      <c r="G19" s="258" t="s">
        <v>119</v>
      </c>
      <c r="H19" s="260"/>
      <c r="I19" s="258" t="s">
        <v>119</v>
      </c>
      <c r="J19" s="261" t="s">
        <v>119</v>
      </c>
      <c r="K19" s="608" t="s">
        <v>119</v>
      </c>
      <c r="L19" s="608" t="s">
        <v>119</v>
      </c>
    </row>
    <row r="20" spans="1:12" s="213" customFormat="1" ht="24.75" customHeight="1">
      <c r="A20" s="68">
        <v>21</v>
      </c>
      <c r="B20" s="250" t="s">
        <v>329</v>
      </c>
      <c r="C20" s="258">
        <v>599979</v>
      </c>
      <c r="D20" s="260">
        <v>3.3</v>
      </c>
      <c r="E20" s="258">
        <v>361</v>
      </c>
      <c r="F20" s="261">
        <v>1662</v>
      </c>
      <c r="G20" s="258">
        <v>502581</v>
      </c>
      <c r="H20" s="260"/>
      <c r="I20" s="654">
        <v>354</v>
      </c>
      <c r="J20" s="261">
        <v>1419.7</v>
      </c>
      <c r="K20" s="608">
        <v>19.4</v>
      </c>
      <c r="L20" s="608">
        <v>17.1</v>
      </c>
    </row>
    <row r="21" spans="1:12" s="213" customFormat="1" ht="24.75" customHeight="1">
      <c r="A21" s="68">
        <v>22</v>
      </c>
      <c r="B21" s="250" t="s">
        <v>299</v>
      </c>
      <c r="C21" s="258">
        <v>4659546</v>
      </c>
      <c r="D21" s="260">
        <v>25.3</v>
      </c>
      <c r="E21" s="258">
        <v>1282</v>
      </c>
      <c r="F21" s="261">
        <v>3634.6</v>
      </c>
      <c r="G21" s="258">
        <v>2686024</v>
      </c>
      <c r="H21" s="260"/>
      <c r="I21" s="654">
        <v>1115</v>
      </c>
      <c r="J21" s="261">
        <v>2409</v>
      </c>
      <c r="K21" s="608">
        <v>73.5</v>
      </c>
      <c r="L21" s="608">
        <v>50.9</v>
      </c>
    </row>
    <row r="22" spans="1:12" s="213" customFormat="1" ht="24.75" customHeight="1">
      <c r="A22" s="68">
        <v>23</v>
      </c>
      <c r="B22" s="250" t="s">
        <v>330</v>
      </c>
      <c r="C22" s="258">
        <v>1325037</v>
      </c>
      <c r="D22" s="260">
        <v>7.2</v>
      </c>
      <c r="E22" s="258">
        <v>821</v>
      </c>
      <c r="F22" s="261">
        <v>1613.9</v>
      </c>
      <c r="G22" s="258">
        <v>771474</v>
      </c>
      <c r="H22" s="260"/>
      <c r="I22" s="654">
        <v>607</v>
      </c>
      <c r="J22" s="261">
        <v>1271</v>
      </c>
      <c r="K22" s="608">
        <v>71.8</v>
      </c>
      <c r="L22" s="608">
        <v>27</v>
      </c>
    </row>
    <row r="23" spans="1:12" s="213" customFormat="1" ht="24.75" customHeight="1">
      <c r="A23" s="68">
        <v>24</v>
      </c>
      <c r="B23" s="250" t="s">
        <v>331</v>
      </c>
      <c r="C23" s="258">
        <v>577336</v>
      </c>
      <c r="D23" s="260">
        <v>3.1</v>
      </c>
      <c r="E23" s="258">
        <v>805</v>
      </c>
      <c r="F23" s="261">
        <v>717.2</v>
      </c>
      <c r="G23" s="258">
        <v>726099</v>
      </c>
      <c r="H23" s="260"/>
      <c r="I23" s="654">
        <v>960</v>
      </c>
      <c r="J23" s="261">
        <v>756.4</v>
      </c>
      <c r="K23" s="608">
        <v>-20.5</v>
      </c>
      <c r="L23" s="608">
        <v>-5.2</v>
      </c>
    </row>
    <row r="24" spans="1:12" s="213" customFormat="1" ht="24.75" customHeight="1">
      <c r="A24" s="68">
        <v>25</v>
      </c>
      <c r="B24" s="250" t="s">
        <v>332</v>
      </c>
      <c r="C24" s="258">
        <v>60029</v>
      </c>
      <c r="D24" s="260">
        <v>0.3</v>
      </c>
      <c r="E24" s="258">
        <v>82</v>
      </c>
      <c r="F24" s="261">
        <v>732.1</v>
      </c>
      <c r="G24" s="258">
        <v>70674</v>
      </c>
      <c r="H24" s="260"/>
      <c r="I24" s="654">
        <v>113</v>
      </c>
      <c r="J24" s="261">
        <v>625.4</v>
      </c>
      <c r="K24" s="608">
        <v>-15.1</v>
      </c>
      <c r="L24" s="608">
        <v>17</v>
      </c>
    </row>
    <row r="25" spans="1:12" s="213" customFormat="1" ht="24.75" customHeight="1">
      <c r="A25" s="68">
        <v>26</v>
      </c>
      <c r="B25" s="250" t="s">
        <v>333</v>
      </c>
      <c r="C25" s="258">
        <v>1015537</v>
      </c>
      <c r="D25" s="260">
        <v>5.5</v>
      </c>
      <c r="E25" s="258">
        <v>952</v>
      </c>
      <c r="F25" s="261">
        <v>1066.7</v>
      </c>
      <c r="G25" s="258">
        <v>601576</v>
      </c>
      <c r="H25" s="260"/>
      <c r="I25" s="654">
        <v>736</v>
      </c>
      <c r="J25" s="261">
        <v>817.4</v>
      </c>
      <c r="K25" s="608">
        <v>68.8</v>
      </c>
      <c r="L25" s="608">
        <v>30.5</v>
      </c>
    </row>
    <row r="26" spans="1:12" s="213" customFormat="1" ht="24.75" customHeight="1">
      <c r="A26" s="68">
        <v>27</v>
      </c>
      <c r="B26" s="250" t="s">
        <v>334</v>
      </c>
      <c r="C26" s="258" t="s">
        <v>399</v>
      </c>
      <c r="D26" s="260" t="s">
        <v>119</v>
      </c>
      <c r="E26" s="258" t="s">
        <v>119</v>
      </c>
      <c r="F26" s="261" t="s">
        <v>119</v>
      </c>
      <c r="G26" s="258" t="s">
        <v>119</v>
      </c>
      <c r="H26" s="260"/>
      <c r="I26" s="258" t="s">
        <v>119</v>
      </c>
      <c r="J26" s="261" t="s">
        <v>119</v>
      </c>
      <c r="K26" s="609" t="s">
        <v>119</v>
      </c>
      <c r="L26" s="609" t="s">
        <v>119</v>
      </c>
    </row>
    <row r="27" spans="1:12" s="213" customFormat="1" ht="24.75" customHeight="1">
      <c r="A27" s="68">
        <v>28</v>
      </c>
      <c r="B27" s="250" t="s">
        <v>335</v>
      </c>
      <c r="C27" s="643" t="s">
        <v>409</v>
      </c>
      <c r="D27" s="643" t="s">
        <v>409</v>
      </c>
      <c r="E27" s="643" t="s">
        <v>409</v>
      </c>
      <c r="F27" s="643" t="s">
        <v>409</v>
      </c>
      <c r="G27" s="643" t="s">
        <v>409</v>
      </c>
      <c r="H27" s="643" t="s">
        <v>409</v>
      </c>
      <c r="I27" s="643" t="s">
        <v>409</v>
      </c>
      <c r="J27" s="643" t="s">
        <v>409</v>
      </c>
      <c r="K27" s="609">
        <v>1.7</v>
      </c>
      <c r="L27" s="460">
        <v>-3.8</v>
      </c>
    </row>
    <row r="28" spans="1:12" s="213" customFormat="1" ht="24.75" customHeight="1">
      <c r="A28" s="68">
        <v>29</v>
      </c>
      <c r="B28" s="250" t="s">
        <v>336</v>
      </c>
      <c r="C28" s="258">
        <v>216088</v>
      </c>
      <c r="D28" s="260">
        <v>1.2</v>
      </c>
      <c r="E28" s="258">
        <v>189</v>
      </c>
      <c r="F28" s="261">
        <v>1143.3</v>
      </c>
      <c r="G28" s="258">
        <v>210751</v>
      </c>
      <c r="H28" s="260"/>
      <c r="I28" s="255">
        <v>243</v>
      </c>
      <c r="J28" s="261">
        <v>867.3</v>
      </c>
      <c r="K28" s="608">
        <v>2.5</v>
      </c>
      <c r="L28" s="608">
        <v>31.8</v>
      </c>
    </row>
    <row r="29" spans="1:12" s="213" customFormat="1" ht="24.75" customHeight="1">
      <c r="A29" s="68">
        <v>30</v>
      </c>
      <c r="B29" s="250" t="s">
        <v>337</v>
      </c>
      <c r="C29" s="643" t="s">
        <v>409</v>
      </c>
      <c r="D29" s="643" t="s">
        <v>409</v>
      </c>
      <c r="E29" s="643" t="s">
        <v>409</v>
      </c>
      <c r="F29" s="643" t="s">
        <v>409</v>
      </c>
      <c r="G29" s="643" t="s">
        <v>409</v>
      </c>
      <c r="H29" s="643" t="s">
        <v>409</v>
      </c>
      <c r="I29" s="643" t="s">
        <v>409</v>
      </c>
      <c r="J29" s="643" t="s">
        <v>409</v>
      </c>
      <c r="K29" s="460">
        <v>-24.2</v>
      </c>
      <c r="L29" s="460">
        <v>-23.2</v>
      </c>
    </row>
    <row r="30" spans="1:12" s="213" customFormat="1" ht="24.75" customHeight="1">
      <c r="A30" s="68">
        <v>31</v>
      </c>
      <c r="B30" s="250" t="s">
        <v>338</v>
      </c>
      <c r="C30" s="258">
        <v>2054107</v>
      </c>
      <c r="D30" s="260">
        <v>11.2</v>
      </c>
      <c r="E30" s="258">
        <v>694</v>
      </c>
      <c r="F30" s="261">
        <v>2959.8</v>
      </c>
      <c r="G30" s="258">
        <v>1731604</v>
      </c>
      <c r="H30" s="260"/>
      <c r="I30" s="255">
        <v>681</v>
      </c>
      <c r="J30" s="261">
        <v>2542.7</v>
      </c>
      <c r="K30" s="608">
        <v>18.6</v>
      </c>
      <c r="L30" s="608">
        <v>16.4</v>
      </c>
    </row>
    <row r="31" spans="1:12" s="213" customFormat="1" ht="24.75" customHeight="1">
      <c r="A31" s="147">
        <v>32</v>
      </c>
      <c r="B31" s="384" t="s">
        <v>339</v>
      </c>
      <c r="C31" s="264">
        <v>33182</v>
      </c>
      <c r="D31" s="262">
        <v>0.2</v>
      </c>
      <c r="E31" s="264">
        <v>70</v>
      </c>
      <c r="F31" s="263">
        <v>474</v>
      </c>
      <c r="G31" s="264">
        <v>41124</v>
      </c>
      <c r="H31" s="262"/>
      <c r="I31" s="337">
        <v>77</v>
      </c>
      <c r="J31" s="263">
        <v>534.1</v>
      </c>
      <c r="K31" s="610">
        <v>-19.3</v>
      </c>
      <c r="L31" s="610">
        <v>-11.2</v>
      </c>
    </row>
    <row r="32" spans="1:12" s="213" customFormat="1" ht="11.25">
      <c r="A32" s="98" t="s">
        <v>22</v>
      </c>
      <c r="B32" s="50"/>
      <c r="C32" s="62"/>
      <c r="D32" s="63"/>
      <c r="E32" s="62"/>
      <c r="F32" s="62"/>
      <c r="G32" s="62"/>
      <c r="H32" s="63"/>
      <c r="I32" s="62"/>
      <c r="J32" s="62"/>
      <c r="K32" s="64"/>
      <c r="L32" s="64"/>
    </row>
    <row r="33" spans="1:12" s="213" customFormat="1" ht="11.25">
      <c r="A33" s="59"/>
      <c r="B33" s="34"/>
      <c r="C33" s="37"/>
      <c r="D33" s="38"/>
      <c r="E33" s="37"/>
      <c r="F33" s="37"/>
      <c r="G33" s="37"/>
      <c r="H33" s="38"/>
      <c r="I33" s="37"/>
      <c r="J33" s="37"/>
      <c r="K33" s="39"/>
      <c r="L33" s="39"/>
    </row>
    <row r="34" spans="1:12" s="213" customFormat="1" ht="11.25">
      <c r="A34" s="59"/>
      <c r="B34" s="33"/>
      <c r="C34" s="37"/>
      <c r="D34" s="38"/>
      <c r="E34" s="37"/>
      <c r="F34" s="37"/>
      <c r="G34" s="37"/>
      <c r="H34" s="38"/>
      <c r="I34" s="37"/>
      <c r="J34" s="37"/>
      <c r="K34" s="39"/>
      <c r="L34" s="39"/>
    </row>
    <row r="35" spans="1:12" s="213" customFormat="1" ht="11.25">
      <c r="A35" s="59"/>
      <c r="B35" s="33"/>
      <c r="C35" s="37"/>
      <c r="D35" s="38"/>
      <c r="E35" s="37"/>
      <c r="F35" s="37"/>
      <c r="G35" s="37"/>
      <c r="H35" s="38"/>
      <c r="I35" s="37"/>
      <c r="J35" s="37"/>
      <c r="K35" s="39"/>
      <c r="L35" s="39"/>
    </row>
    <row r="36" spans="1:12" s="213" customFormat="1" ht="11.25">
      <c r="A36" s="59"/>
      <c r="B36" s="33"/>
      <c r="C36" s="37"/>
      <c r="D36" s="38"/>
      <c r="E36" s="37"/>
      <c r="F36" s="37"/>
      <c r="G36" s="37"/>
      <c r="H36" s="38"/>
      <c r="I36" s="37"/>
      <c r="J36" s="37"/>
      <c r="K36" s="39"/>
      <c r="L36" s="39"/>
    </row>
    <row r="37" spans="1:12" s="213" customFormat="1" ht="11.25">
      <c r="A37" s="59"/>
      <c r="B37" s="33"/>
      <c r="C37" s="37"/>
      <c r="D37" s="38"/>
      <c r="E37" s="37"/>
      <c r="F37" s="37"/>
      <c r="G37" s="37"/>
      <c r="H37" s="38"/>
      <c r="I37" s="37"/>
      <c r="J37" s="37"/>
      <c r="K37" s="39"/>
      <c r="L37" s="39"/>
    </row>
    <row r="38" spans="1:12" s="213" customFormat="1" ht="11.25">
      <c r="A38" s="59"/>
      <c r="B38" s="33"/>
      <c r="C38" s="37"/>
      <c r="D38" s="38"/>
      <c r="E38" s="37"/>
      <c r="F38" s="37"/>
      <c r="G38" s="37"/>
      <c r="H38" s="38"/>
      <c r="I38" s="37"/>
      <c r="J38" s="37"/>
      <c r="K38" s="39"/>
      <c r="L38" s="39"/>
    </row>
    <row r="39" spans="1:12" s="213" customFormat="1" ht="11.25">
      <c r="A39" s="59"/>
      <c r="B39" s="33"/>
      <c r="C39" s="37"/>
      <c r="D39" s="38"/>
      <c r="E39" s="37"/>
      <c r="F39" s="37"/>
      <c r="G39" s="37"/>
      <c r="H39" s="38"/>
      <c r="I39" s="37"/>
      <c r="J39" s="37"/>
      <c r="K39" s="39"/>
      <c r="L39" s="39"/>
    </row>
    <row r="40" spans="1:12" s="213" customFormat="1" ht="11.25">
      <c r="A40" s="59"/>
      <c r="B40" s="33"/>
      <c r="C40" s="37"/>
      <c r="D40" s="38"/>
      <c r="E40" s="37"/>
      <c r="F40" s="37"/>
      <c r="G40" s="37"/>
      <c r="H40" s="38"/>
      <c r="I40" s="37"/>
      <c r="J40" s="37"/>
      <c r="K40" s="39"/>
      <c r="L40" s="39"/>
    </row>
    <row r="41" spans="1:12" s="213" customFormat="1" ht="11.25">
      <c r="A41" s="59"/>
      <c r="B41" s="33"/>
      <c r="C41" s="37"/>
      <c r="D41" s="38"/>
      <c r="E41" s="37"/>
      <c r="F41" s="37"/>
      <c r="G41" s="37"/>
      <c r="H41" s="38"/>
      <c r="I41" s="37"/>
      <c r="J41" s="37"/>
      <c r="K41" s="39"/>
      <c r="L41" s="39"/>
    </row>
    <row r="42" spans="1:12" s="213" customFormat="1" ht="11.25">
      <c r="A42" s="59"/>
      <c r="B42" s="33"/>
      <c r="C42" s="37"/>
      <c r="D42" s="38"/>
      <c r="E42" s="37"/>
      <c r="F42" s="37"/>
      <c r="G42" s="37"/>
      <c r="H42" s="38"/>
      <c r="I42" s="37"/>
      <c r="J42" s="37"/>
      <c r="K42" s="39"/>
      <c r="L42" s="39"/>
    </row>
    <row r="43" spans="1:12" s="213" customFormat="1" ht="11.25">
      <c r="A43" s="59"/>
      <c r="B43" s="33"/>
      <c r="C43" s="37"/>
      <c r="D43" s="38"/>
      <c r="E43" s="37"/>
      <c r="F43" s="37"/>
      <c r="G43" s="37"/>
      <c r="H43" s="38"/>
      <c r="I43" s="37"/>
      <c r="J43" s="37"/>
      <c r="K43" s="39"/>
      <c r="L43" s="39"/>
    </row>
    <row r="44" spans="1:12" s="213" customFormat="1" ht="11.25">
      <c r="A44" s="59"/>
      <c r="B44" s="33"/>
      <c r="C44" s="37"/>
      <c r="D44" s="38"/>
      <c r="E44" s="37"/>
      <c r="F44" s="37"/>
      <c r="G44" s="37"/>
      <c r="H44" s="38"/>
      <c r="I44" s="37"/>
      <c r="J44" s="37"/>
      <c r="K44" s="39"/>
      <c r="L44" s="39"/>
    </row>
    <row r="45" spans="1:12" s="213" customFormat="1" ht="11.25">
      <c r="A45" s="59"/>
      <c r="B45" s="33"/>
      <c r="C45" s="37"/>
      <c r="D45" s="38"/>
      <c r="E45" s="37"/>
      <c r="F45" s="37"/>
      <c r="G45" s="37"/>
      <c r="H45" s="38"/>
      <c r="I45" s="37"/>
      <c r="J45" s="37"/>
      <c r="K45" s="39"/>
      <c r="L45" s="39"/>
    </row>
    <row r="46" spans="1:12" s="213" customFormat="1" ht="11.25">
      <c r="A46" s="59"/>
      <c r="B46" s="33"/>
      <c r="C46" s="37"/>
      <c r="D46" s="38"/>
      <c r="E46" s="37"/>
      <c r="F46" s="37"/>
      <c r="G46" s="37"/>
      <c r="H46" s="38"/>
      <c r="I46" s="37"/>
      <c r="J46" s="37"/>
      <c r="K46" s="39"/>
      <c r="L46" s="39"/>
    </row>
    <row r="47" spans="1:12" s="213" customFormat="1" ht="11.25">
      <c r="A47" s="59"/>
      <c r="B47" s="33"/>
      <c r="C47" s="37"/>
      <c r="D47" s="38"/>
      <c r="E47" s="37"/>
      <c r="F47" s="37"/>
      <c r="G47" s="37"/>
      <c r="H47" s="38"/>
      <c r="I47" s="37"/>
      <c r="J47" s="37"/>
      <c r="K47" s="39"/>
      <c r="L47" s="39"/>
    </row>
    <row r="48" spans="1:12" s="213" customFormat="1" ht="11.25">
      <c r="A48" s="59"/>
      <c r="B48" s="33"/>
      <c r="C48" s="37"/>
      <c r="D48" s="38"/>
      <c r="E48" s="37"/>
      <c r="F48" s="37"/>
      <c r="G48" s="37"/>
      <c r="H48" s="38"/>
      <c r="I48" s="37"/>
      <c r="J48" s="37"/>
      <c r="K48" s="39"/>
      <c r="L48" s="39"/>
    </row>
    <row r="49" spans="1:12" s="213" customFormat="1" ht="11.25">
      <c r="A49" s="59"/>
      <c r="B49" s="33"/>
      <c r="C49" s="37"/>
      <c r="D49" s="38"/>
      <c r="E49" s="37"/>
      <c r="F49" s="37"/>
      <c r="G49" s="37"/>
      <c r="H49" s="38"/>
      <c r="I49" s="37"/>
      <c r="J49" s="37"/>
      <c r="K49" s="39"/>
      <c r="L49" s="39"/>
    </row>
    <row r="50" spans="1:12" s="213" customFormat="1" ht="11.25">
      <c r="A50" s="59"/>
      <c r="B50" s="33"/>
      <c r="C50" s="37"/>
      <c r="D50" s="38"/>
      <c r="E50" s="37"/>
      <c r="F50" s="37"/>
      <c r="G50" s="37"/>
      <c r="H50" s="38"/>
      <c r="I50" s="37"/>
      <c r="J50" s="37"/>
      <c r="K50" s="39"/>
      <c r="L50" s="39"/>
    </row>
    <row r="51" spans="1:12" s="213" customFormat="1" ht="11.25">
      <c r="A51" s="59"/>
      <c r="B51" s="33"/>
      <c r="C51" s="37"/>
      <c r="D51" s="38"/>
      <c r="E51" s="37"/>
      <c r="F51" s="37"/>
      <c r="G51" s="37"/>
      <c r="H51" s="38"/>
      <c r="I51" s="37"/>
      <c r="J51" s="37"/>
      <c r="K51" s="39"/>
      <c r="L51" s="39"/>
    </row>
    <row r="52" spans="1:12" s="213" customFormat="1" ht="11.25">
      <c r="A52" s="59"/>
      <c r="B52" s="33"/>
      <c r="C52" s="37"/>
      <c r="D52" s="38"/>
      <c r="E52" s="37"/>
      <c r="F52" s="37"/>
      <c r="G52" s="37"/>
      <c r="H52" s="38"/>
      <c r="I52" s="37"/>
      <c r="J52" s="37"/>
      <c r="K52" s="39"/>
      <c r="L52" s="39"/>
    </row>
    <row r="53" spans="1:12" s="213" customFormat="1" ht="11.25">
      <c r="A53" s="59"/>
      <c r="B53" s="33"/>
      <c r="C53" s="37"/>
      <c r="D53" s="38"/>
      <c r="E53" s="37"/>
      <c r="F53" s="37"/>
      <c r="G53" s="37"/>
      <c r="H53" s="38"/>
      <c r="I53" s="37"/>
      <c r="J53" s="37"/>
      <c r="K53" s="39"/>
      <c r="L53" s="39"/>
    </row>
    <row r="54" spans="1:12" s="213" customFormat="1" ht="11.25">
      <c r="A54" s="59"/>
      <c r="B54" s="33"/>
      <c r="C54" s="37"/>
      <c r="D54" s="38"/>
      <c r="E54" s="37"/>
      <c r="F54" s="37"/>
      <c r="G54" s="37"/>
      <c r="H54" s="38"/>
      <c r="I54" s="37"/>
      <c r="J54" s="37"/>
      <c r="K54" s="39"/>
      <c r="L54" s="39"/>
    </row>
    <row r="55" spans="1:12" s="213" customFormat="1" ht="11.25">
      <c r="A55" s="59"/>
      <c r="B55" s="33"/>
      <c r="C55" s="37"/>
      <c r="D55" s="38"/>
      <c r="E55" s="37"/>
      <c r="F55" s="37"/>
      <c r="G55" s="37"/>
      <c r="H55" s="38"/>
      <c r="I55" s="37"/>
      <c r="J55" s="37"/>
      <c r="K55" s="39"/>
      <c r="L55" s="39"/>
    </row>
    <row r="56" spans="1:12" s="213" customFormat="1" ht="11.25">
      <c r="A56" s="59"/>
      <c r="B56" s="33"/>
      <c r="C56" s="37"/>
      <c r="D56" s="38"/>
      <c r="E56" s="37"/>
      <c r="F56" s="37"/>
      <c r="G56" s="37"/>
      <c r="H56" s="38"/>
      <c r="I56" s="37"/>
      <c r="J56" s="37"/>
      <c r="K56" s="39"/>
      <c r="L56" s="39"/>
    </row>
    <row r="57" spans="1:12" s="213" customFormat="1" ht="11.25">
      <c r="A57" s="59"/>
      <c r="B57" s="33"/>
      <c r="C57" s="37"/>
      <c r="D57" s="38"/>
      <c r="E57" s="37"/>
      <c r="F57" s="37"/>
      <c r="G57" s="37"/>
      <c r="H57" s="38"/>
      <c r="I57" s="37"/>
      <c r="J57" s="37"/>
      <c r="K57" s="39"/>
      <c r="L57" s="39"/>
    </row>
    <row r="58" spans="1:12" s="213" customFormat="1" ht="11.25">
      <c r="A58" s="59"/>
      <c r="B58" s="33"/>
      <c r="C58" s="37"/>
      <c r="D58" s="38"/>
      <c r="E58" s="37"/>
      <c r="F58" s="37"/>
      <c r="G58" s="37"/>
      <c r="H58" s="38"/>
      <c r="I58" s="37"/>
      <c r="J58" s="37"/>
      <c r="K58" s="39"/>
      <c r="L58" s="39"/>
    </row>
    <row r="59" spans="1:12" s="213" customFormat="1" ht="11.25">
      <c r="A59" s="59"/>
      <c r="B59" s="33"/>
      <c r="C59" s="37"/>
      <c r="D59" s="38"/>
      <c r="E59" s="37"/>
      <c r="F59" s="37"/>
      <c r="G59" s="37"/>
      <c r="H59" s="38"/>
      <c r="I59" s="37"/>
      <c r="J59" s="37"/>
      <c r="K59" s="39"/>
      <c r="L59" s="39"/>
    </row>
    <row r="60" spans="1:12" s="213" customFormat="1" ht="11.25">
      <c r="A60" s="59"/>
      <c r="B60" s="33"/>
      <c r="C60" s="37"/>
      <c r="D60" s="38"/>
      <c r="E60" s="37"/>
      <c r="F60" s="37"/>
      <c r="G60" s="37"/>
      <c r="H60" s="38"/>
      <c r="I60" s="37"/>
      <c r="J60" s="37"/>
      <c r="K60" s="39"/>
      <c r="L60" s="39"/>
    </row>
    <row r="61" spans="1:12" s="213" customFormat="1" ht="11.25">
      <c r="A61" s="59"/>
      <c r="B61" s="33"/>
      <c r="C61" s="37"/>
      <c r="D61" s="38"/>
      <c r="E61" s="37"/>
      <c r="F61" s="37"/>
      <c r="G61" s="37"/>
      <c r="H61" s="38"/>
      <c r="I61" s="37"/>
      <c r="J61" s="37"/>
      <c r="K61" s="39"/>
      <c r="L61" s="39"/>
    </row>
    <row r="62" spans="1:12" s="213" customFormat="1" ht="11.25">
      <c r="A62" s="59"/>
      <c r="B62" s="33"/>
      <c r="C62" s="37"/>
      <c r="D62" s="38"/>
      <c r="E62" s="37"/>
      <c r="F62" s="37"/>
      <c r="G62" s="37"/>
      <c r="H62" s="38"/>
      <c r="I62" s="37"/>
      <c r="J62" s="37"/>
      <c r="K62" s="39"/>
      <c r="L62" s="39"/>
    </row>
    <row r="63" spans="1:12" s="213" customFormat="1" ht="11.25">
      <c r="A63" s="59"/>
      <c r="B63" s="33"/>
      <c r="C63" s="37"/>
      <c r="D63" s="38"/>
      <c r="E63" s="37"/>
      <c r="F63" s="37"/>
      <c r="G63" s="37"/>
      <c r="H63" s="38"/>
      <c r="I63" s="37"/>
      <c r="J63" s="37"/>
      <c r="K63" s="39"/>
      <c r="L63" s="39"/>
    </row>
    <row r="64" spans="1:12" s="213" customFormat="1" ht="11.25">
      <c r="A64" s="59"/>
      <c r="B64" s="33"/>
      <c r="C64" s="37"/>
      <c r="D64" s="38"/>
      <c r="E64" s="37"/>
      <c r="F64" s="37"/>
      <c r="G64" s="37"/>
      <c r="H64" s="38"/>
      <c r="I64" s="37"/>
      <c r="J64" s="37"/>
      <c r="K64" s="39"/>
      <c r="L64" s="39"/>
    </row>
    <row r="65" spans="1:12" s="213" customFormat="1" ht="11.25">
      <c r="A65" s="59"/>
      <c r="B65" s="33"/>
      <c r="C65" s="37"/>
      <c r="D65" s="38"/>
      <c r="E65" s="37"/>
      <c r="F65" s="37"/>
      <c r="G65" s="37"/>
      <c r="H65" s="38"/>
      <c r="I65" s="37"/>
      <c r="J65" s="37"/>
      <c r="K65" s="39"/>
      <c r="L65" s="39"/>
    </row>
    <row r="66" spans="1:12" s="213" customFormat="1" ht="11.25">
      <c r="A66" s="59"/>
      <c r="B66" s="33"/>
      <c r="C66" s="37"/>
      <c r="D66" s="38"/>
      <c r="E66" s="37"/>
      <c r="F66" s="37"/>
      <c r="G66" s="37"/>
      <c r="H66" s="38"/>
      <c r="I66" s="37"/>
      <c r="J66" s="37"/>
      <c r="K66" s="39"/>
      <c r="L66" s="39"/>
    </row>
    <row r="67" spans="1:12" s="213" customFormat="1" ht="11.25">
      <c r="A67" s="59"/>
      <c r="B67" s="33"/>
      <c r="C67" s="37"/>
      <c r="D67" s="38"/>
      <c r="E67" s="37"/>
      <c r="F67" s="37"/>
      <c r="G67" s="37"/>
      <c r="H67" s="38"/>
      <c r="I67" s="37"/>
      <c r="J67" s="37"/>
      <c r="K67" s="39"/>
      <c r="L67" s="39"/>
    </row>
    <row r="68" spans="1:12" s="213" customFormat="1" ht="11.25">
      <c r="A68" s="59"/>
      <c r="B68" s="33"/>
      <c r="C68" s="37"/>
      <c r="D68" s="38"/>
      <c r="E68" s="37"/>
      <c r="F68" s="37"/>
      <c r="G68" s="37"/>
      <c r="H68" s="38"/>
      <c r="I68" s="37"/>
      <c r="J68" s="37"/>
      <c r="K68" s="39"/>
      <c r="L68" s="39"/>
    </row>
    <row r="69" spans="1:12" s="213" customFormat="1" ht="11.25">
      <c r="A69" s="59"/>
      <c r="B69" s="33"/>
      <c r="C69" s="37"/>
      <c r="D69" s="38"/>
      <c r="E69" s="37"/>
      <c r="F69" s="37"/>
      <c r="G69" s="37"/>
      <c r="H69" s="38"/>
      <c r="I69" s="37"/>
      <c r="J69" s="37"/>
      <c r="K69" s="39"/>
      <c r="L69" s="39"/>
    </row>
    <row r="70" spans="1:12" s="213" customFormat="1" ht="11.25">
      <c r="A70" s="59"/>
      <c r="B70" s="33"/>
      <c r="C70" s="37"/>
      <c r="D70" s="38"/>
      <c r="E70" s="37"/>
      <c r="F70" s="37"/>
      <c r="G70" s="37"/>
      <c r="H70" s="38"/>
      <c r="I70" s="37"/>
      <c r="J70" s="37"/>
      <c r="K70" s="39"/>
      <c r="L70" s="39"/>
    </row>
    <row r="71" spans="1:12" s="213" customFormat="1" ht="11.25">
      <c r="A71" s="59"/>
      <c r="B71" s="33"/>
      <c r="C71" s="37"/>
      <c r="D71" s="38"/>
      <c r="E71" s="37"/>
      <c r="F71" s="37"/>
      <c r="G71" s="37"/>
      <c r="H71" s="38"/>
      <c r="I71" s="37"/>
      <c r="J71" s="37"/>
      <c r="K71" s="39"/>
      <c r="L71" s="39"/>
    </row>
    <row r="72" spans="1:12" s="213" customFormat="1" ht="11.25">
      <c r="A72" s="59"/>
      <c r="B72" s="33"/>
      <c r="C72" s="37"/>
      <c r="D72" s="38"/>
      <c r="E72" s="37"/>
      <c r="F72" s="37"/>
      <c r="G72" s="37"/>
      <c r="H72" s="38"/>
      <c r="I72" s="37"/>
      <c r="J72" s="37"/>
      <c r="K72" s="39"/>
      <c r="L72" s="39"/>
    </row>
    <row r="73" spans="1:12" s="213" customFormat="1" ht="11.25">
      <c r="A73" s="59"/>
      <c r="B73" s="33"/>
      <c r="C73" s="37"/>
      <c r="D73" s="38"/>
      <c r="E73" s="37"/>
      <c r="F73" s="37"/>
      <c r="G73" s="37"/>
      <c r="H73" s="38"/>
      <c r="I73" s="37"/>
      <c r="J73" s="37"/>
      <c r="K73" s="39"/>
      <c r="L73" s="39"/>
    </row>
    <row r="74" spans="1:12" s="213" customFormat="1" ht="11.25">
      <c r="A74" s="59"/>
      <c r="B74" s="33"/>
      <c r="C74" s="37"/>
      <c r="D74" s="38"/>
      <c r="E74" s="37"/>
      <c r="F74" s="37"/>
      <c r="G74" s="37"/>
      <c r="H74" s="38"/>
      <c r="I74" s="37"/>
      <c r="J74" s="37"/>
      <c r="K74" s="39"/>
      <c r="L74" s="39"/>
    </row>
    <row r="75" spans="1:12" s="213" customFormat="1" ht="11.25">
      <c r="A75" s="59"/>
      <c r="B75" s="33"/>
      <c r="C75" s="37"/>
      <c r="D75" s="38"/>
      <c r="E75" s="37"/>
      <c r="F75" s="37"/>
      <c r="G75" s="37"/>
      <c r="H75" s="38"/>
      <c r="I75" s="37"/>
      <c r="J75" s="37"/>
      <c r="K75" s="39"/>
      <c r="L75" s="39"/>
    </row>
    <row r="76" spans="1:12" s="213" customFormat="1" ht="11.25">
      <c r="A76" s="59"/>
      <c r="B76" s="33"/>
      <c r="C76" s="37"/>
      <c r="D76" s="38"/>
      <c r="E76" s="37"/>
      <c r="F76" s="37"/>
      <c r="G76" s="37"/>
      <c r="H76" s="38"/>
      <c r="I76" s="37"/>
      <c r="J76" s="37"/>
      <c r="K76" s="39"/>
      <c r="L76" s="39"/>
    </row>
    <row r="77" spans="1:12" s="213" customFormat="1" ht="11.25">
      <c r="A77" s="59"/>
      <c r="B77" s="33"/>
      <c r="C77" s="37"/>
      <c r="D77" s="38"/>
      <c r="E77" s="37"/>
      <c r="F77" s="37"/>
      <c r="G77" s="37"/>
      <c r="H77" s="38"/>
      <c r="I77" s="37"/>
      <c r="J77" s="37"/>
      <c r="K77" s="39"/>
      <c r="L77" s="39"/>
    </row>
    <row r="78" spans="1:12" s="213" customFormat="1" ht="11.25">
      <c r="A78" s="59"/>
      <c r="B78" s="33"/>
      <c r="C78" s="37"/>
      <c r="D78" s="38"/>
      <c r="E78" s="37"/>
      <c r="F78" s="37"/>
      <c r="G78" s="37"/>
      <c r="H78" s="38"/>
      <c r="I78" s="37"/>
      <c r="J78" s="37"/>
      <c r="K78" s="39"/>
      <c r="L78" s="39"/>
    </row>
    <row r="79" spans="1:12" s="213" customFormat="1" ht="11.25">
      <c r="A79" s="59"/>
      <c r="B79" s="33"/>
      <c r="C79" s="37"/>
      <c r="D79" s="38"/>
      <c r="E79" s="37"/>
      <c r="F79" s="37"/>
      <c r="G79" s="37"/>
      <c r="H79" s="38"/>
      <c r="I79" s="37"/>
      <c r="J79" s="37"/>
      <c r="K79" s="39"/>
      <c r="L79" s="39"/>
    </row>
    <row r="80" spans="1:12" s="213" customFormat="1" ht="11.25">
      <c r="A80" s="59"/>
      <c r="B80" s="33"/>
      <c r="C80" s="37"/>
      <c r="D80" s="38"/>
      <c r="E80" s="37"/>
      <c r="F80" s="37"/>
      <c r="G80" s="37"/>
      <c r="H80" s="38"/>
      <c r="I80" s="37"/>
      <c r="J80" s="37"/>
      <c r="K80" s="39"/>
      <c r="L80" s="39"/>
    </row>
    <row r="81" spans="1:12" s="213" customFormat="1" ht="11.25">
      <c r="A81" s="59"/>
      <c r="B81" s="33"/>
      <c r="C81" s="37"/>
      <c r="D81" s="38"/>
      <c r="E81" s="37"/>
      <c r="F81" s="37"/>
      <c r="G81" s="37"/>
      <c r="H81" s="38"/>
      <c r="I81" s="37"/>
      <c r="J81" s="37"/>
      <c r="K81" s="39"/>
      <c r="L81" s="39"/>
    </row>
    <row r="82" spans="1:12" s="213" customFormat="1" ht="11.25">
      <c r="A82" s="59"/>
      <c r="B82" s="33"/>
      <c r="C82" s="37"/>
      <c r="D82" s="38"/>
      <c r="E82" s="37"/>
      <c r="F82" s="37"/>
      <c r="G82" s="37"/>
      <c r="H82" s="38"/>
      <c r="I82" s="37"/>
      <c r="J82" s="37"/>
      <c r="K82" s="39"/>
      <c r="L82" s="39"/>
    </row>
    <row r="83" spans="1:12" s="213" customFormat="1" ht="11.25">
      <c r="A83" s="59"/>
      <c r="B83" s="33"/>
      <c r="C83" s="37"/>
      <c r="D83" s="38"/>
      <c r="E83" s="37"/>
      <c r="F83" s="37"/>
      <c r="G83" s="37"/>
      <c r="H83" s="38"/>
      <c r="I83" s="37"/>
      <c r="J83" s="37"/>
      <c r="K83" s="39"/>
      <c r="L83" s="39"/>
    </row>
    <row r="84" spans="1:12" s="213" customFormat="1" ht="11.25">
      <c r="A84" s="59"/>
      <c r="B84" s="33"/>
      <c r="C84" s="37"/>
      <c r="D84" s="38"/>
      <c r="E84" s="37"/>
      <c r="F84" s="37"/>
      <c r="G84" s="37"/>
      <c r="H84" s="38"/>
      <c r="I84" s="37"/>
      <c r="J84" s="37"/>
      <c r="K84" s="39"/>
      <c r="L84" s="39"/>
    </row>
    <row r="85" spans="1:12" s="213" customFormat="1" ht="11.25">
      <c r="A85" s="59"/>
      <c r="B85" s="33"/>
      <c r="C85" s="37"/>
      <c r="D85" s="38"/>
      <c r="E85" s="37"/>
      <c r="F85" s="37"/>
      <c r="G85" s="37"/>
      <c r="H85" s="38"/>
      <c r="I85" s="37"/>
      <c r="J85" s="37"/>
      <c r="K85" s="39"/>
      <c r="L85" s="39"/>
    </row>
    <row r="86" spans="1:12" s="213" customFormat="1" ht="11.25">
      <c r="A86" s="59"/>
      <c r="B86" s="33"/>
      <c r="C86" s="37"/>
      <c r="D86" s="38"/>
      <c r="E86" s="37"/>
      <c r="F86" s="37"/>
      <c r="G86" s="37"/>
      <c r="H86" s="38"/>
      <c r="I86" s="37"/>
      <c r="J86" s="37"/>
      <c r="K86" s="39"/>
      <c r="L86" s="39"/>
    </row>
    <row r="87" spans="1:12" s="213" customFormat="1" ht="11.25">
      <c r="A87" s="59"/>
      <c r="B87" s="33"/>
      <c r="C87" s="37"/>
      <c r="D87" s="38"/>
      <c r="E87" s="37"/>
      <c r="F87" s="37"/>
      <c r="G87" s="37"/>
      <c r="H87" s="38"/>
      <c r="I87" s="37"/>
      <c r="J87" s="37"/>
      <c r="K87" s="39"/>
      <c r="L87" s="39"/>
    </row>
    <row r="88" spans="1:12" s="213" customFormat="1" ht="11.25">
      <c r="A88" s="59"/>
      <c r="B88" s="33"/>
      <c r="C88" s="37"/>
      <c r="D88" s="38"/>
      <c r="E88" s="37"/>
      <c r="F88" s="37"/>
      <c r="G88" s="37"/>
      <c r="H88" s="38"/>
      <c r="I88" s="37"/>
      <c r="J88" s="37"/>
      <c r="K88" s="39"/>
      <c r="L88" s="39"/>
    </row>
    <row r="89" spans="1:12" s="213" customFormat="1" ht="11.25">
      <c r="A89" s="59"/>
      <c r="B89" s="33"/>
      <c r="C89" s="37"/>
      <c r="D89" s="38"/>
      <c r="E89" s="37"/>
      <c r="F89" s="37"/>
      <c r="G89" s="37"/>
      <c r="H89" s="38"/>
      <c r="I89" s="37"/>
      <c r="J89" s="37"/>
      <c r="K89" s="39"/>
      <c r="L89" s="39"/>
    </row>
    <row r="90" spans="1:12" s="213" customFormat="1" ht="11.25">
      <c r="A90" s="59"/>
      <c r="B90" s="33"/>
      <c r="C90" s="37"/>
      <c r="D90" s="38"/>
      <c r="E90" s="37"/>
      <c r="F90" s="37"/>
      <c r="G90" s="37"/>
      <c r="H90" s="38"/>
      <c r="I90" s="37"/>
      <c r="J90" s="37"/>
      <c r="K90" s="39"/>
      <c r="L90" s="39"/>
    </row>
    <row r="91" spans="1:12" s="213" customFormat="1" ht="11.25">
      <c r="A91" s="59"/>
      <c r="B91" s="33"/>
      <c r="C91" s="37"/>
      <c r="D91" s="38"/>
      <c r="E91" s="37"/>
      <c r="F91" s="37"/>
      <c r="G91" s="37"/>
      <c r="H91" s="38"/>
      <c r="I91" s="37"/>
      <c r="J91" s="37"/>
      <c r="K91" s="39"/>
      <c r="L91" s="39"/>
    </row>
    <row r="92" spans="1:12" s="213" customFormat="1" ht="11.25">
      <c r="A92" s="59"/>
      <c r="B92" s="33"/>
      <c r="C92" s="37"/>
      <c r="D92" s="38"/>
      <c r="E92" s="37"/>
      <c r="F92" s="37"/>
      <c r="G92" s="37"/>
      <c r="H92" s="38"/>
      <c r="I92" s="37"/>
      <c r="J92" s="37"/>
      <c r="K92" s="39"/>
      <c r="L92" s="39"/>
    </row>
    <row r="93" spans="1:12" s="213" customFormat="1" ht="11.25">
      <c r="A93" s="59"/>
      <c r="B93" s="33"/>
      <c r="C93" s="37"/>
      <c r="D93" s="38"/>
      <c r="E93" s="37"/>
      <c r="F93" s="37"/>
      <c r="G93" s="37"/>
      <c r="H93" s="38"/>
      <c r="I93" s="37"/>
      <c r="J93" s="37"/>
      <c r="K93" s="39"/>
      <c r="L93" s="39"/>
    </row>
    <row r="94" spans="1:12" s="213" customFormat="1" ht="11.25">
      <c r="A94" s="59"/>
      <c r="B94" s="33"/>
      <c r="C94" s="37"/>
      <c r="D94" s="38"/>
      <c r="E94" s="37"/>
      <c r="F94" s="37"/>
      <c r="G94" s="37"/>
      <c r="H94" s="38"/>
      <c r="I94" s="37"/>
      <c r="J94" s="37"/>
      <c r="K94" s="39"/>
      <c r="L94" s="39"/>
    </row>
    <row r="95" spans="1:12" s="213" customFormat="1" ht="11.25">
      <c r="A95" s="59"/>
      <c r="B95" s="33"/>
      <c r="C95" s="37"/>
      <c r="D95" s="38"/>
      <c r="E95" s="37"/>
      <c r="F95" s="37"/>
      <c r="G95" s="37"/>
      <c r="H95" s="38"/>
      <c r="I95" s="37"/>
      <c r="J95" s="37"/>
      <c r="K95" s="39"/>
      <c r="L95" s="39"/>
    </row>
    <row r="96" spans="1:12" s="213" customFormat="1" ht="11.25">
      <c r="A96" s="59"/>
      <c r="B96" s="33"/>
      <c r="C96" s="37"/>
      <c r="D96" s="38"/>
      <c r="E96" s="37"/>
      <c r="F96" s="37"/>
      <c r="G96" s="37"/>
      <c r="H96" s="38"/>
      <c r="I96" s="37"/>
      <c r="J96" s="37"/>
      <c r="K96" s="39"/>
      <c r="L96" s="39"/>
    </row>
    <row r="97" spans="1:12" s="213" customFormat="1" ht="11.25">
      <c r="A97" s="59"/>
      <c r="B97" s="33"/>
      <c r="C97" s="37"/>
      <c r="D97" s="38"/>
      <c r="E97" s="37"/>
      <c r="F97" s="37"/>
      <c r="G97" s="37"/>
      <c r="H97" s="38"/>
      <c r="I97" s="37"/>
      <c r="J97" s="37"/>
      <c r="K97" s="39"/>
      <c r="L97" s="39"/>
    </row>
    <row r="98" spans="1:12" s="213" customFormat="1" ht="11.25">
      <c r="A98" s="59"/>
      <c r="B98" s="33"/>
      <c r="C98" s="37"/>
      <c r="D98" s="38"/>
      <c r="E98" s="37"/>
      <c r="F98" s="37"/>
      <c r="G98" s="37"/>
      <c r="H98" s="38"/>
      <c r="I98" s="37"/>
      <c r="J98" s="37"/>
      <c r="K98" s="39"/>
      <c r="L98" s="39"/>
    </row>
    <row r="99" spans="1:12" s="213" customFormat="1" ht="11.25">
      <c r="A99" s="59"/>
      <c r="B99" s="33"/>
      <c r="C99" s="37"/>
      <c r="D99" s="38"/>
      <c r="E99" s="37"/>
      <c r="F99" s="37"/>
      <c r="G99" s="37"/>
      <c r="H99" s="38"/>
      <c r="I99" s="37"/>
      <c r="J99" s="37"/>
      <c r="K99" s="39"/>
      <c r="L99" s="39"/>
    </row>
    <row r="100" spans="1:12" s="213" customFormat="1" ht="11.25">
      <c r="A100" s="59"/>
      <c r="B100" s="33"/>
      <c r="C100" s="37"/>
      <c r="D100" s="38"/>
      <c r="E100" s="37"/>
      <c r="F100" s="37"/>
      <c r="G100" s="37"/>
      <c r="H100" s="38"/>
      <c r="I100" s="37"/>
      <c r="J100" s="37"/>
      <c r="K100" s="39"/>
      <c r="L100" s="39"/>
    </row>
    <row r="101" spans="1:12" s="213" customFormat="1" ht="11.25">
      <c r="A101" s="59"/>
      <c r="B101" s="33"/>
      <c r="C101" s="37"/>
      <c r="D101" s="38"/>
      <c r="E101" s="37"/>
      <c r="F101" s="37"/>
      <c r="G101" s="37"/>
      <c r="H101" s="38"/>
      <c r="I101" s="37"/>
      <c r="J101" s="37"/>
      <c r="K101" s="39"/>
      <c r="L101" s="39"/>
    </row>
    <row r="102" spans="1:12" s="213" customFormat="1" ht="11.25">
      <c r="A102" s="59"/>
      <c r="B102" s="33"/>
      <c r="C102" s="37"/>
      <c r="D102" s="38"/>
      <c r="E102" s="37"/>
      <c r="F102" s="37"/>
      <c r="G102" s="37"/>
      <c r="H102" s="38"/>
      <c r="I102" s="37"/>
      <c r="J102" s="37"/>
      <c r="K102" s="39"/>
      <c r="L102" s="39"/>
    </row>
    <row r="103" spans="1:12" s="213" customFormat="1" ht="11.25">
      <c r="A103" s="59"/>
      <c r="B103" s="33"/>
      <c r="C103" s="37"/>
      <c r="D103" s="38"/>
      <c r="E103" s="37"/>
      <c r="F103" s="37"/>
      <c r="G103" s="37"/>
      <c r="H103" s="38"/>
      <c r="I103" s="37"/>
      <c r="J103" s="37"/>
      <c r="K103" s="39"/>
      <c r="L103" s="39"/>
    </row>
    <row r="104" spans="1:12" s="213" customFormat="1" ht="11.25">
      <c r="A104" s="59"/>
      <c r="B104" s="33"/>
      <c r="C104" s="37"/>
      <c r="D104" s="38"/>
      <c r="E104" s="37"/>
      <c r="F104" s="37"/>
      <c r="G104" s="37"/>
      <c r="H104" s="38"/>
      <c r="I104" s="37"/>
      <c r="J104" s="37"/>
      <c r="K104" s="39"/>
      <c r="L104" s="39"/>
    </row>
  </sheetData>
  <sheetProtection/>
  <mergeCells count="14">
    <mergeCell ref="A3:B5"/>
    <mergeCell ref="G3:J3"/>
    <mergeCell ref="G4:G5"/>
    <mergeCell ref="H4:H5"/>
    <mergeCell ref="I4:I5"/>
    <mergeCell ref="J4:J5"/>
    <mergeCell ref="C3:F3"/>
    <mergeCell ref="C4:C5"/>
    <mergeCell ref="D4:D5"/>
    <mergeCell ref="E4:E5"/>
    <mergeCell ref="F4:F5"/>
    <mergeCell ref="K3:L3"/>
    <mergeCell ref="K4:K5"/>
    <mergeCell ref="L4:L5"/>
  </mergeCells>
  <conditionalFormatting sqref="A1:IV6 A7:B31 M7:IV31 A32:IV65536">
    <cfRule type="cellIs" priority="2" dxfId="0" operator="equal" stopIfTrue="1">
      <formula>"X"</formula>
    </cfRule>
  </conditionalFormatting>
  <conditionalFormatting sqref="C7:L31">
    <cfRule type="cellIs" priority="1" dxfId="23" operator="equal" stopIfTrue="1">
      <formula>"X"</formula>
    </cfRule>
  </conditionalFormatting>
  <printOptions/>
  <pageMargins left="0.5905511811023623" right="0.5905511811023623" top="0.7874015748031497" bottom="0.7874015748031497" header="0.5118110236220472" footer="0.5118110236220472"/>
  <pageSetup horizontalDpi="600" verticalDpi="6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sheetPr>
    <tabColor indexed="17"/>
  </sheetPr>
  <dimension ref="A1:G104"/>
  <sheetViews>
    <sheetView zoomScale="80" zoomScaleNormal="80" zoomScalePageLayoutView="0" workbookViewId="0" topLeftCell="A10">
      <selection activeCell="D26" sqref="D26"/>
    </sheetView>
  </sheetViews>
  <sheetFormatPr defaultColWidth="9.00390625" defaultRowHeight="13.5"/>
  <cols>
    <col min="1" max="1" width="3.125" style="15" customWidth="1"/>
    <col min="2" max="2" width="12.625" style="2" customWidth="1"/>
    <col min="3" max="4" width="14.625" style="2" customWidth="1"/>
    <col min="5" max="6" width="14.625" style="3" customWidth="1"/>
    <col min="7" max="7" width="13.50390625" style="3" customWidth="1"/>
    <col min="8" max="16384" width="9.00390625" style="212" customWidth="1"/>
  </cols>
  <sheetData>
    <row r="1" spans="1:7" s="210" customFormat="1" ht="22.5" customHeight="1">
      <c r="A1" s="194"/>
      <c r="B1" s="195"/>
      <c r="C1" s="196"/>
      <c r="D1" s="196"/>
      <c r="E1" s="197"/>
      <c r="F1" s="197"/>
      <c r="G1" s="197"/>
    </row>
    <row r="2" spans="1:2" ht="22.5" customHeight="1">
      <c r="A2" s="184" t="s">
        <v>240</v>
      </c>
      <c r="B2" s="1"/>
    </row>
    <row r="3" spans="1:7" s="213" customFormat="1" ht="23.25" customHeight="1">
      <c r="A3" s="674" t="s">
        <v>11</v>
      </c>
      <c r="B3" s="675"/>
      <c r="C3" s="772" t="s">
        <v>366</v>
      </c>
      <c r="D3" s="773"/>
      <c r="E3" s="774"/>
      <c r="F3" s="558" t="s">
        <v>394</v>
      </c>
      <c r="G3" s="717" t="s">
        <v>368</v>
      </c>
    </row>
    <row r="4" spans="1:7" s="213" customFormat="1" ht="23.25" customHeight="1">
      <c r="A4" s="676"/>
      <c r="B4" s="677"/>
      <c r="C4" s="719" t="s">
        <v>182</v>
      </c>
      <c r="D4" s="719" t="s">
        <v>179</v>
      </c>
      <c r="E4" s="715" t="s">
        <v>183</v>
      </c>
      <c r="F4" s="715" t="s">
        <v>183</v>
      </c>
      <c r="G4" s="771"/>
    </row>
    <row r="5" spans="1:7" s="213" customFormat="1" ht="25.5" customHeight="1">
      <c r="A5" s="678"/>
      <c r="B5" s="679"/>
      <c r="C5" s="720"/>
      <c r="D5" s="720"/>
      <c r="E5" s="716"/>
      <c r="F5" s="716"/>
      <c r="G5" s="718"/>
    </row>
    <row r="6" spans="1:7" s="214" customFormat="1" ht="24.75" customHeight="1">
      <c r="A6" s="74"/>
      <c r="B6" s="75"/>
      <c r="C6" s="77"/>
      <c r="D6" s="77" t="s">
        <v>15</v>
      </c>
      <c r="E6" s="77" t="s">
        <v>15</v>
      </c>
      <c r="F6" s="73" t="s">
        <v>15</v>
      </c>
      <c r="G6" s="73" t="s">
        <v>73</v>
      </c>
    </row>
    <row r="7" spans="1:7" s="213" customFormat="1" ht="24.75" customHeight="1">
      <c r="A7" s="59"/>
      <c r="B7" s="283" t="s">
        <v>17</v>
      </c>
      <c r="C7" s="611">
        <v>352</v>
      </c>
      <c r="D7" s="573">
        <v>13954</v>
      </c>
      <c r="E7" s="606">
        <v>39.6</v>
      </c>
      <c r="F7" s="606">
        <v>38.8</v>
      </c>
      <c r="G7" s="605">
        <v>2.2</v>
      </c>
    </row>
    <row r="8" spans="1:7" s="213" customFormat="1" ht="24.75" customHeight="1">
      <c r="A8" s="59">
        <v>9</v>
      </c>
      <c r="B8" s="248" t="s">
        <v>318</v>
      </c>
      <c r="C8" s="284">
        <v>113</v>
      </c>
      <c r="D8" s="258">
        <v>5160</v>
      </c>
      <c r="E8" s="260">
        <v>45.7</v>
      </c>
      <c r="F8" s="260">
        <v>46.5</v>
      </c>
      <c r="G8" s="261">
        <v>-1.8</v>
      </c>
    </row>
    <row r="9" spans="1:7" s="213" customFormat="1" ht="24.75" customHeight="1">
      <c r="A9" s="59">
        <v>10</v>
      </c>
      <c r="B9" s="248" t="s">
        <v>319</v>
      </c>
      <c r="C9" s="284">
        <v>20</v>
      </c>
      <c r="D9" s="258">
        <v>396</v>
      </c>
      <c r="E9" s="260">
        <v>19.8</v>
      </c>
      <c r="F9" s="260">
        <v>18.7</v>
      </c>
      <c r="G9" s="261">
        <v>6</v>
      </c>
    </row>
    <row r="10" spans="1:7" s="213" customFormat="1" ht="24.75" customHeight="1">
      <c r="A10" s="59">
        <v>11</v>
      </c>
      <c r="B10" s="248" t="s">
        <v>320</v>
      </c>
      <c r="C10" s="284">
        <v>15</v>
      </c>
      <c r="D10" s="258">
        <v>242</v>
      </c>
      <c r="E10" s="260">
        <v>16.1</v>
      </c>
      <c r="F10" s="260">
        <v>15.7</v>
      </c>
      <c r="G10" s="261">
        <v>2.5</v>
      </c>
    </row>
    <row r="11" spans="1:7" s="213" customFormat="1" ht="24.75" customHeight="1">
      <c r="A11" s="59">
        <v>12</v>
      </c>
      <c r="B11" s="248" t="s">
        <v>321</v>
      </c>
      <c r="C11" s="284">
        <v>9</v>
      </c>
      <c r="D11" s="258">
        <v>108</v>
      </c>
      <c r="E11" s="260">
        <v>12</v>
      </c>
      <c r="F11" s="260">
        <v>11.1</v>
      </c>
      <c r="G11" s="261">
        <v>8.1</v>
      </c>
    </row>
    <row r="12" spans="1:7" s="213" customFormat="1" ht="24.75" customHeight="1">
      <c r="A12" s="68">
        <v>13</v>
      </c>
      <c r="B12" s="250" t="s">
        <v>322</v>
      </c>
      <c r="C12" s="284">
        <v>7</v>
      </c>
      <c r="D12" s="258">
        <v>86</v>
      </c>
      <c r="E12" s="260">
        <v>12.3</v>
      </c>
      <c r="F12" s="260">
        <v>10.1</v>
      </c>
      <c r="G12" s="261">
        <v>21.5</v>
      </c>
    </row>
    <row r="13" spans="1:7" s="213" customFormat="1" ht="24.75" customHeight="1">
      <c r="A13" s="68">
        <v>14</v>
      </c>
      <c r="B13" s="250" t="s">
        <v>323</v>
      </c>
      <c r="C13" s="284">
        <v>6</v>
      </c>
      <c r="D13" s="258">
        <v>1159</v>
      </c>
      <c r="E13" s="260">
        <v>193.2</v>
      </c>
      <c r="F13" s="260">
        <v>233</v>
      </c>
      <c r="G13" s="261">
        <v>-17.1</v>
      </c>
    </row>
    <row r="14" spans="1:7" s="213" customFormat="1" ht="24.75" customHeight="1">
      <c r="A14" s="68">
        <v>15</v>
      </c>
      <c r="B14" s="250" t="s">
        <v>37</v>
      </c>
      <c r="C14" s="284">
        <v>23</v>
      </c>
      <c r="D14" s="258">
        <v>312</v>
      </c>
      <c r="E14" s="260">
        <v>13.6</v>
      </c>
      <c r="F14" s="260">
        <v>13.1</v>
      </c>
      <c r="G14" s="261">
        <v>3.7</v>
      </c>
    </row>
    <row r="15" spans="1:7" s="213" customFormat="1" ht="24.75" customHeight="1">
      <c r="A15" s="68">
        <v>16</v>
      </c>
      <c r="B15" s="250" t="s">
        <v>324</v>
      </c>
      <c r="C15" s="284">
        <v>9</v>
      </c>
      <c r="D15" s="258">
        <v>351</v>
      </c>
      <c r="E15" s="260">
        <v>39</v>
      </c>
      <c r="F15" s="260">
        <v>41.6</v>
      </c>
      <c r="G15" s="261">
        <v>-6.3</v>
      </c>
    </row>
    <row r="16" spans="1:7" s="213" customFormat="1" ht="24.75" customHeight="1">
      <c r="A16" s="68">
        <v>17</v>
      </c>
      <c r="B16" s="250" t="s">
        <v>325</v>
      </c>
      <c r="C16" s="284">
        <v>3</v>
      </c>
      <c r="D16" s="258">
        <v>23</v>
      </c>
      <c r="E16" s="260">
        <v>7.7</v>
      </c>
      <c r="F16" s="260">
        <v>6</v>
      </c>
      <c r="G16" s="261">
        <v>27.8</v>
      </c>
    </row>
    <row r="17" spans="1:7" s="213" customFormat="1" ht="24.75" customHeight="1">
      <c r="A17" s="68">
        <v>18</v>
      </c>
      <c r="B17" s="250" t="s">
        <v>326</v>
      </c>
      <c r="C17" s="284">
        <v>4</v>
      </c>
      <c r="D17" s="258">
        <v>122</v>
      </c>
      <c r="E17" s="260">
        <v>30.5</v>
      </c>
      <c r="F17" s="260">
        <v>32.6</v>
      </c>
      <c r="G17" s="261">
        <v>-6.4</v>
      </c>
    </row>
    <row r="18" spans="1:7" s="213" customFormat="1" ht="24.75" customHeight="1">
      <c r="A18" s="68">
        <v>19</v>
      </c>
      <c r="B18" s="250" t="s">
        <v>327</v>
      </c>
      <c r="C18" s="284">
        <v>2</v>
      </c>
      <c r="D18" s="258">
        <v>10</v>
      </c>
      <c r="E18" s="260">
        <v>5</v>
      </c>
      <c r="F18" s="260">
        <v>5</v>
      </c>
      <c r="G18" s="552">
        <v>0</v>
      </c>
    </row>
    <row r="19" spans="1:7" s="213" customFormat="1" ht="24.75" customHeight="1">
      <c r="A19" s="68">
        <v>20</v>
      </c>
      <c r="B19" s="250" t="s">
        <v>328</v>
      </c>
      <c r="C19" s="284" t="s">
        <v>399</v>
      </c>
      <c r="D19" s="258" t="s">
        <v>119</v>
      </c>
      <c r="E19" s="260" t="s">
        <v>119</v>
      </c>
      <c r="F19" s="260" t="s">
        <v>119</v>
      </c>
      <c r="G19" s="261" t="s">
        <v>119</v>
      </c>
    </row>
    <row r="20" spans="1:7" s="213" customFormat="1" ht="24.75" customHeight="1">
      <c r="A20" s="68">
        <v>21</v>
      </c>
      <c r="B20" s="250" t="s">
        <v>329</v>
      </c>
      <c r="C20" s="284">
        <v>17</v>
      </c>
      <c r="D20" s="258">
        <v>361</v>
      </c>
      <c r="E20" s="260">
        <v>21.2</v>
      </c>
      <c r="F20" s="260">
        <v>20.8</v>
      </c>
      <c r="G20" s="261">
        <v>2</v>
      </c>
    </row>
    <row r="21" spans="1:7" s="213" customFormat="1" ht="24.75" customHeight="1">
      <c r="A21" s="68">
        <v>22</v>
      </c>
      <c r="B21" s="250" t="s">
        <v>299</v>
      </c>
      <c r="C21" s="284">
        <v>15</v>
      </c>
      <c r="D21" s="258">
        <v>1282</v>
      </c>
      <c r="E21" s="260">
        <v>85.5</v>
      </c>
      <c r="F21" s="260">
        <v>65.6</v>
      </c>
      <c r="G21" s="261">
        <v>30.3</v>
      </c>
    </row>
    <row r="22" spans="1:7" s="213" customFormat="1" ht="24.75" customHeight="1">
      <c r="A22" s="68">
        <v>23</v>
      </c>
      <c r="B22" s="250" t="s">
        <v>330</v>
      </c>
      <c r="C22" s="284">
        <v>7</v>
      </c>
      <c r="D22" s="258">
        <v>821</v>
      </c>
      <c r="E22" s="260">
        <v>117.3</v>
      </c>
      <c r="F22" s="260">
        <v>101.2</v>
      </c>
      <c r="G22" s="261">
        <v>15.9</v>
      </c>
    </row>
    <row r="23" spans="1:7" s="213" customFormat="1" ht="24.75" customHeight="1">
      <c r="A23" s="68">
        <v>24</v>
      </c>
      <c r="B23" s="250" t="s">
        <v>331</v>
      </c>
      <c r="C23" s="284">
        <v>42</v>
      </c>
      <c r="D23" s="258">
        <v>805</v>
      </c>
      <c r="E23" s="260">
        <v>19.2</v>
      </c>
      <c r="F23" s="260">
        <v>22.9</v>
      </c>
      <c r="G23" s="261">
        <v>-16.1</v>
      </c>
    </row>
    <row r="24" spans="1:7" s="213" customFormat="1" ht="24.75" customHeight="1">
      <c r="A24" s="68">
        <v>25</v>
      </c>
      <c r="B24" s="250" t="s">
        <v>332</v>
      </c>
      <c r="C24" s="284">
        <v>8</v>
      </c>
      <c r="D24" s="258">
        <v>82</v>
      </c>
      <c r="E24" s="260">
        <v>10.3</v>
      </c>
      <c r="F24" s="260">
        <v>12.6</v>
      </c>
      <c r="G24" s="261">
        <v>-18.4</v>
      </c>
    </row>
    <row r="25" spans="1:7" s="213" customFormat="1" ht="24.75" customHeight="1">
      <c r="A25" s="68">
        <v>26</v>
      </c>
      <c r="B25" s="250" t="s">
        <v>333</v>
      </c>
      <c r="C25" s="284">
        <v>18</v>
      </c>
      <c r="D25" s="258">
        <v>952</v>
      </c>
      <c r="E25" s="260">
        <v>52.9</v>
      </c>
      <c r="F25" s="260">
        <v>46</v>
      </c>
      <c r="G25" s="261">
        <v>15</v>
      </c>
    </row>
    <row r="26" spans="1:7" s="213" customFormat="1" ht="24.75" customHeight="1">
      <c r="A26" s="68">
        <v>27</v>
      </c>
      <c r="B26" s="250" t="s">
        <v>334</v>
      </c>
      <c r="C26" s="284" t="s">
        <v>119</v>
      </c>
      <c r="D26" s="258" t="s">
        <v>119</v>
      </c>
      <c r="E26" s="260" t="s">
        <v>119</v>
      </c>
      <c r="F26" s="260" t="s">
        <v>119</v>
      </c>
      <c r="G26" s="261" t="s">
        <v>119</v>
      </c>
    </row>
    <row r="27" spans="1:7" s="213" customFormat="1" ht="24.75" customHeight="1">
      <c r="A27" s="68">
        <v>28</v>
      </c>
      <c r="B27" s="250" t="s">
        <v>335</v>
      </c>
      <c r="C27" s="284">
        <v>6</v>
      </c>
      <c r="D27" s="258">
        <v>569</v>
      </c>
      <c r="E27" s="260">
        <v>94.8</v>
      </c>
      <c r="F27" s="260">
        <v>107.6</v>
      </c>
      <c r="G27" s="261">
        <v>-11.9</v>
      </c>
    </row>
    <row r="28" spans="1:7" s="213" customFormat="1" ht="24.75" customHeight="1">
      <c r="A28" s="68">
        <v>29</v>
      </c>
      <c r="B28" s="250" t="s">
        <v>336</v>
      </c>
      <c r="C28" s="284">
        <v>6</v>
      </c>
      <c r="D28" s="258">
        <v>189</v>
      </c>
      <c r="E28" s="260">
        <v>31.5</v>
      </c>
      <c r="F28" s="260">
        <v>30.4</v>
      </c>
      <c r="G28" s="261">
        <v>3.7</v>
      </c>
    </row>
    <row r="29" spans="1:7" s="213" customFormat="1" ht="24.75" customHeight="1">
      <c r="A29" s="68">
        <v>30</v>
      </c>
      <c r="B29" s="250" t="s">
        <v>337</v>
      </c>
      <c r="C29" s="284">
        <v>2</v>
      </c>
      <c r="D29" s="258">
        <v>160</v>
      </c>
      <c r="E29" s="260">
        <v>80</v>
      </c>
      <c r="F29" s="260">
        <v>81</v>
      </c>
      <c r="G29" s="261">
        <v>-1.2</v>
      </c>
    </row>
    <row r="30" spans="1:7" s="213" customFormat="1" ht="24.75" customHeight="1">
      <c r="A30" s="68">
        <v>31</v>
      </c>
      <c r="B30" s="250" t="s">
        <v>338</v>
      </c>
      <c r="C30" s="284">
        <v>13</v>
      </c>
      <c r="D30" s="258">
        <v>694</v>
      </c>
      <c r="E30" s="260">
        <v>53.4</v>
      </c>
      <c r="F30" s="260">
        <v>48.6</v>
      </c>
      <c r="G30" s="261">
        <v>9.7</v>
      </c>
    </row>
    <row r="31" spans="1:7" s="213" customFormat="1" ht="24.75" customHeight="1">
      <c r="A31" s="147">
        <v>32</v>
      </c>
      <c r="B31" s="384" t="s">
        <v>339</v>
      </c>
      <c r="C31" s="459">
        <v>7</v>
      </c>
      <c r="D31" s="264">
        <v>70</v>
      </c>
      <c r="E31" s="262">
        <v>10</v>
      </c>
      <c r="F31" s="262">
        <v>11</v>
      </c>
      <c r="G31" s="263">
        <v>-9.1</v>
      </c>
    </row>
    <row r="32" spans="1:7" s="213" customFormat="1" ht="11.25">
      <c r="A32" s="98"/>
      <c r="B32" s="50"/>
      <c r="C32" s="48"/>
      <c r="D32" s="48"/>
      <c r="E32" s="49"/>
      <c r="F32" s="49"/>
      <c r="G32" s="49"/>
    </row>
    <row r="33" spans="1:7" s="213" customFormat="1" ht="11.25">
      <c r="A33" s="59"/>
      <c r="B33" s="34"/>
      <c r="C33" s="33"/>
      <c r="D33" s="33"/>
      <c r="E33" s="34"/>
      <c r="F33" s="34"/>
      <c r="G33" s="34"/>
    </row>
    <row r="34" spans="1:7" s="213" customFormat="1" ht="11.25">
      <c r="A34" s="59"/>
      <c r="B34" s="33"/>
      <c r="C34" s="33"/>
      <c r="D34" s="33"/>
      <c r="E34" s="34"/>
      <c r="F34" s="34"/>
      <c r="G34" s="34"/>
    </row>
    <row r="35" spans="1:7" s="213" customFormat="1" ht="11.25">
      <c r="A35" s="59"/>
      <c r="B35" s="33"/>
      <c r="C35" s="33"/>
      <c r="D35" s="33"/>
      <c r="E35" s="34"/>
      <c r="F35" s="34"/>
      <c r="G35" s="34"/>
    </row>
    <row r="36" spans="1:7" s="213" customFormat="1" ht="11.25">
      <c r="A36" s="59"/>
      <c r="B36" s="33"/>
      <c r="C36" s="33"/>
      <c r="D36" s="33"/>
      <c r="E36" s="34"/>
      <c r="F36" s="34"/>
      <c r="G36" s="34"/>
    </row>
    <row r="37" spans="1:7" s="213" customFormat="1" ht="11.25">
      <c r="A37" s="59"/>
      <c r="B37" s="33"/>
      <c r="C37" s="33"/>
      <c r="D37" s="33"/>
      <c r="E37" s="34"/>
      <c r="F37" s="34"/>
      <c r="G37" s="34"/>
    </row>
    <row r="38" spans="1:7" s="213" customFormat="1" ht="11.25">
      <c r="A38" s="59"/>
      <c r="B38" s="33"/>
      <c r="C38" s="33"/>
      <c r="D38" s="33"/>
      <c r="E38" s="34"/>
      <c r="F38" s="34"/>
      <c r="G38" s="34"/>
    </row>
    <row r="39" spans="1:7" s="213" customFormat="1" ht="11.25">
      <c r="A39" s="59"/>
      <c r="B39" s="33"/>
      <c r="C39" s="33"/>
      <c r="D39" s="33"/>
      <c r="E39" s="34"/>
      <c r="F39" s="34"/>
      <c r="G39" s="34"/>
    </row>
    <row r="40" spans="1:7" s="213" customFormat="1" ht="11.25">
      <c r="A40" s="59"/>
      <c r="B40" s="33"/>
      <c r="C40" s="33"/>
      <c r="D40" s="33"/>
      <c r="E40" s="34"/>
      <c r="F40" s="34"/>
      <c r="G40" s="34"/>
    </row>
    <row r="41" spans="1:7" s="213" customFormat="1" ht="11.25">
      <c r="A41" s="59"/>
      <c r="B41" s="33"/>
      <c r="C41" s="33"/>
      <c r="D41" s="33"/>
      <c r="E41" s="34"/>
      <c r="F41" s="34"/>
      <c r="G41" s="34"/>
    </row>
    <row r="42" spans="1:7" s="213" customFormat="1" ht="11.25">
      <c r="A42" s="59"/>
      <c r="B42" s="33"/>
      <c r="C42" s="33"/>
      <c r="D42" s="33"/>
      <c r="E42" s="34"/>
      <c r="F42" s="34"/>
      <c r="G42" s="34"/>
    </row>
    <row r="43" spans="1:7" s="213" customFormat="1" ht="11.25">
      <c r="A43" s="59"/>
      <c r="B43" s="33"/>
      <c r="C43" s="33"/>
      <c r="D43" s="33"/>
      <c r="E43" s="34"/>
      <c r="F43" s="34"/>
      <c r="G43" s="34"/>
    </row>
    <row r="44" spans="1:7" s="213" customFormat="1" ht="11.25">
      <c r="A44" s="59"/>
      <c r="B44" s="33"/>
      <c r="C44" s="33"/>
      <c r="D44" s="33"/>
      <c r="E44" s="34"/>
      <c r="F44" s="34"/>
      <c r="G44" s="34"/>
    </row>
    <row r="45" spans="1:7" s="213" customFormat="1" ht="11.25">
      <c r="A45" s="59"/>
      <c r="B45" s="33"/>
      <c r="C45" s="33"/>
      <c r="D45" s="33"/>
      <c r="E45" s="34"/>
      <c r="F45" s="34"/>
      <c r="G45" s="34"/>
    </row>
    <row r="46" spans="1:7" s="213" customFormat="1" ht="11.25">
      <c r="A46" s="59"/>
      <c r="B46" s="33"/>
      <c r="C46" s="33"/>
      <c r="D46" s="33"/>
      <c r="E46" s="34"/>
      <c r="F46" s="34"/>
      <c r="G46" s="34"/>
    </row>
    <row r="47" spans="1:7" s="213" customFormat="1" ht="11.25">
      <c r="A47" s="59"/>
      <c r="B47" s="33"/>
      <c r="C47" s="33"/>
      <c r="D47" s="33"/>
      <c r="E47" s="34"/>
      <c r="F47" s="34"/>
      <c r="G47" s="34"/>
    </row>
    <row r="48" spans="1:7" s="213" customFormat="1" ht="11.25">
      <c r="A48" s="59"/>
      <c r="B48" s="33"/>
      <c r="C48" s="33"/>
      <c r="D48" s="33"/>
      <c r="E48" s="34"/>
      <c r="F48" s="34"/>
      <c r="G48" s="34"/>
    </row>
    <row r="49" spans="1:7" s="213" customFormat="1" ht="11.25">
      <c r="A49" s="59"/>
      <c r="B49" s="33"/>
      <c r="C49" s="33"/>
      <c r="D49" s="33"/>
      <c r="E49" s="34"/>
      <c r="F49" s="34"/>
      <c r="G49" s="34"/>
    </row>
    <row r="50" spans="1:7" s="213" customFormat="1" ht="11.25">
      <c r="A50" s="59"/>
      <c r="B50" s="33"/>
      <c r="C50" s="33"/>
      <c r="D50" s="33"/>
      <c r="E50" s="34"/>
      <c r="F50" s="34"/>
      <c r="G50" s="34"/>
    </row>
    <row r="51" spans="1:7" s="213" customFormat="1" ht="11.25">
      <c r="A51" s="59"/>
      <c r="B51" s="33"/>
      <c r="C51" s="33"/>
      <c r="D51" s="33"/>
      <c r="E51" s="34"/>
      <c r="F51" s="34"/>
      <c r="G51" s="34"/>
    </row>
    <row r="52" spans="1:7" s="213" customFormat="1" ht="11.25">
      <c r="A52" s="59"/>
      <c r="B52" s="33"/>
      <c r="C52" s="33"/>
      <c r="D52" s="33"/>
      <c r="E52" s="34"/>
      <c r="F52" s="34"/>
      <c r="G52" s="34"/>
    </row>
    <row r="53" spans="1:7" s="213" customFormat="1" ht="11.25">
      <c r="A53" s="59"/>
      <c r="B53" s="33"/>
      <c r="C53" s="33"/>
      <c r="D53" s="33"/>
      <c r="E53" s="34"/>
      <c r="F53" s="34"/>
      <c r="G53" s="34"/>
    </row>
    <row r="54" spans="1:7" s="213" customFormat="1" ht="11.25">
      <c r="A54" s="59"/>
      <c r="B54" s="33"/>
      <c r="C54" s="33"/>
      <c r="D54" s="33"/>
      <c r="E54" s="34"/>
      <c r="F54" s="34"/>
      <c r="G54" s="34"/>
    </row>
    <row r="55" spans="1:7" s="213" customFormat="1" ht="11.25">
      <c r="A55" s="59"/>
      <c r="B55" s="33"/>
      <c r="C55" s="33"/>
      <c r="D55" s="33"/>
      <c r="E55" s="34"/>
      <c r="F55" s="34"/>
      <c r="G55" s="34"/>
    </row>
    <row r="56" spans="1:7" s="213" customFormat="1" ht="11.25">
      <c r="A56" s="59"/>
      <c r="B56" s="33"/>
      <c r="C56" s="33"/>
      <c r="D56" s="33"/>
      <c r="E56" s="34"/>
      <c r="F56" s="34"/>
      <c r="G56" s="34"/>
    </row>
    <row r="57" spans="1:7" s="213" customFormat="1" ht="11.25">
      <c r="A57" s="59"/>
      <c r="B57" s="33"/>
      <c r="C57" s="33"/>
      <c r="D57" s="33"/>
      <c r="E57" s="34"/>
      <c r="F57" s="34"/>
      <c r="G57" s="34"/>
    </row>
    <row r="58" spans="1:7" s="213" customFormat="1" ht="11.25">
      <c r="A58" s="59"/>
      <c r="B58" s="33"/>
      <c r="C58" s="33"/>
      <c r="D58" s="33"/>
      <c r="E58" s="34"/>
      <c r="F58" s="34"/>
      <c r="G58" s="34"/>
    </row>
    <row r="59" spans="1:7" s="213" customFormat="1" ht="11.25">
      <c r="A59" s="59"/>
      <c r="B59" s="33"/>
      <c r="C59" s="33"/>
      <c r="D59" s="33"/>
      <c r="E59" s="34"/>
      <c r="F59" s="34"/>
      <c r="G59" s="34"/>
    </row>
    <row r="60" spans="1:7" s="213" customFormat="1" ht="11.25">
      <c r="A60" s="59"/>
      <c r="B60" s="33"/>
      <c r="C60" s="33"/>
      <c r="D60" s="33"/>
      <c r="E60" s="34"/>
      <c r="F60" s="34"/>
      <c r="G60" s="34"/>
    </row>
    <row r="61" spans="1:7" s="213" customFormat="1" ht="11.25">
      <c r="A61" s="59"/>
      <c r="B61" s="33"/>
      <c r="C61" s="33"/>
      <c r="D61" s="33"/>
      <c r="E61" s="34"/>
      <c r="F61" s="34"/>
      <c r="G61" s="34"/>
    </row>
    <row r="62" spans="1:7" s="213" customFormat="1" ht="11.25">
      <c r="A62" s="59"/>
      <c r="B62" s="33"/>
      <c r="C62" s="33"/>
      <c r="D62" s="33"/>
      <c r="E62" s="34"/>
      <c r="F62" s="34"/>
      <c r="G62" s="34"/>
    </row>
    <row r="63" spans="1:7" s="213" customFormat="1" ht="11.25">
      <c r="A63" s="59"/>
      <c r="B63" s="33"/>
      <c r="C63" s="33"/>
      <c r="D63" s="33"/>
      <c r="E63" s="34"/>
      <c r="F63" s="34"/>
      <c r="G63" s="34"/>
    </row>
    <row r="64" spans="1:7" s="213" customFormat="1" ht="11.25">
      <c r="A64" s="59"/>
      <c r="B64" s="33"/>
      <c r="C64" s="33"/>
      <c r="D64" s="33"/>
      <c r="E64" s="34"/>
      <c r="F64" s="34"/>
      <c r="G64" s="34"/>
    </row>
    <row r="65" spans="1:7" s="213" customFormat="1" ht="11.25">
      <c r="A65" s="59"/>
      <c r="B65" s="33"/>
      <c r="C65" s="33"/>
      <c r="D65" s="33"/>
      <c r="E65" s="34"/>
      <c r="F65" s="34"/>
      <c r="G65" s="34"/>
    </row>
    <row r="66" spans="1:7" s="213" customFormat="1" ht="11.25">
      <c r="A66" s="59"/>
      <c r="B66" s="33"/>
      <c r="C66" s="33"/>
      <c r="D66" s="33"/>
      <c r="E66" s="34"/>
      <c r="F66" s="34"/>
      <c r="G66" s="34"/>
    </row>
    <row r="67" spans="1:7" s="213" customFormat="1" ht="11.25">
      <c r="A67" s="59"/>
      <c r="B67" s="33"/>
      <c r="C67" s="33"/>
      <c r="D67" s="33"/>
      <c r="E67" s="34"/>
      <c r="F67" s="34"/>
      <c r="G67" s="34"/>
    </row>
    <row r="68" spans="1:7" s="213" customFormat="1" ht="11.25">
      <c r="A68" s="59"/>
      <c r="B68" s="33"/>
      <c r="C68" s="33"/>
      <c r="D68" s="33"/>
      <c r="E68" s="34"/>
      <c r="F68" s="34"/>
      <c r="G68" s="34"/>
    </row>
    <row r="69" spans="1:7" s="213" customFormat="1" ht="11.25">
      <c r="A69" s="59"/>
      <c r="B69" s="33"/>
      <c r="C69" s="33"/>
      <c r="D69" s="33"/>
      <c r="E69" s="34"/>
      <c r="F69" s="34"/>
      <c r="G69" s="34"/>
    </row>
    <row r="70" spans="1:7" s="213" customFormat="1" ht="11.25">
      <c r="A70" s="59"/>
      <c r="B70" s="33"/>
      <c r="C70" s="33"/>
      <c r="D70" s="33"/>
      <c r="E70" s="34"/>
      <c r="F70" s="34"/>
      <c r="G70" s="34"/>
    </row>
    <row r="71" spans="1:7" s="213" customFormat="1" ht="11.25">
      <c r="A71" s="59"/>
      <c r="B71" s="33"/>
      <c r="C71" s="33"/>
      <c r="D71" s="33"/>
      <c r="E71" s="34"/>
      <c r="F71" s="34"/>
      <c r="G71" s="34"/>
    </row>
    <row r="72" spans="1:7" s="213" customFormat="1" ht="11.25">
      <c r="A72" s="59"/>
      <c r="B72" s="33"/>
      <c r="C72" s="33"/>
      <c r="D72" s="33"/>
      <c r="E72" s="34"/>
      <c r="F72" s="34"/>
      <c r="G72" s="34"/>
    </row>
    <row r="73" spans="1:7" s="213" customFormat="1" ht="11.25">
      <c r="A73" s="59"/>
      <c r="B73" s="33"/>
      <c r="C73" s="33"/>
      <c r="D73" s="33"/>
      <c r="E73" s="34"/>
      <c r="F73" s="34"/>
      <c r="G73" s="34"/>
    </row>
    <row r="74" spans="1:7" s="213" customFormat="1" ht="11.25">
      <c r="A74" s="59"/>
      <c r="B74" s="33"/>
      <c r="C74" s="33"/>
      <c r="D74" s="33"/>
      <c r="E74" s="34"/>
      <c r="F74" s="34"/>
      <c r="G74" s="34"/>
    </row>
    <row r="75" spans="1:7" s="213" customFormat="1" ht="11.25">
      <c r="A75" s="59"/>
      <c r="B75" s="33"/>
      <c r="C75" s="33"/>
      <c r="D75" s="33"/>
      <c r="E75" s="34"/>
      <c r="F75" s="34"/>
      <c r="G75" s="34"/>
    </row>
    <row r="76" spans="1:7" s="213" customFormat="1" ht="11.25">
      <c r="A76" s="59"/>
      <c r="B76" s="33"/>
      <c r="C76" s="33"/>
      <c r="D76" s="33"/>
      <c r="E76" s="34"/>
      <c r="F76" s="34"/>
      <c r="G76" s="34"/>
    </row>
    <row r="77" spans="1:7" s="213" customFormat="1" ht="11.25">
      <c r="A77" s="59"/>
      <c r="B77" s="33"/>
      <c r="C77" s="33"/>
      <c r="D77" s="33"/>
      <c r="E77" s="34"/>
      <c r="F77" s="34"/>
      <c r="G77" s="34"/>
    </row>
    <row r="78" spans="1:7" s="213" customFormat="1" ht="11.25">
      <c r="A78" s="59"/>
      <c r="B78" s="33"/>
      <c r="C78" s="33"/>
      <c r="D78" s="33"/>
      <c r="E78" s="34"/>
      <c r="F78" s="34"/>
      <c r="G78" s="34"/>
    </row>
    <row r="79" spans="1:7" s="213" customFormat="1" ht="11.25">
      <c r="A79" s="59"/>
      <c r="B79" s="33"/>
      <c r="C79" s="33"/>
      <c r="D79" s="33"/>
      <c r="E79" s="34"/>
      <c r="F79" s="34"/>
      <c r="G79" s="34"/>
    </row>
    <row r="80" spans="1:7" s="213" customFormat="1" ht="11.25">
      <c r="A80" s="59"/>
      <c r="B80" s="33"/>
      <c r="C80" s="33"/>
      <c r="D80" s="33"/>
      <c r="E80" s="34"/>
      <c r="F80" s="34"/>
      <c r="G80" s="34"/>
    </row>
    <row r="81" spans="1:7" s="213" customFormat="1" ht="11.25">
      <c r="A81" s="59"/>
      <c r="B81" s="33"/>
      <c r="C81" s="33"/>
      <c r="D81" s="33"/>
      <c r="E81" s="34"/>
      <c r="F81" s="34"/>
      <c r="G81" s="34"/>
    </row>
    <row r="82" spans="1:7" s="213" customFormat="1" ht="11.25">
      <c r="A82" s="59"/>
      <c r="B82" s="33"/>
      <c r="C82" s="33"/>
      <c r="D82" s="33"/>
      <c r="E82" s="34"/>
      <c r="F82" s="34"/>
      <c r="G82" s="34"/>
    </row>
    <row r="83" spans="1:7" s="213" customFormat="1" ht="11.25">
      <c r="A83" s="59"/>
      <c r="B83" s="33"/>
      <c r="C83" s="33"/>
      <c r="D83" s="33"/>
      <c r="E83" s="34"/>
      <c r="F83" s="34"/>
      <c r="G83" s="34"/>
    </row>
    <row r="84" spans="1:7" s="213" customFormat="1" ht="11.25">
      <c r="A84" s="59"/>
      <c r="B84" s="33"/>
      <c r="C84" s="33"/>
      <c r="D84" s="33"/>
      <c r="E84" s="34"/>
      <c r="F84" s="34"/>
      <c r="G84" s="34"/>
    </row>
    <row r="85" spans="1:7" s="213" customFormat="1" ht="11.25">
      <c r="A85" s="59"/>
      <c r="B85" s="33"/>
      <c r="C85" s="33"/>
      <c r="D85" s="33"/>
      <c r="E85" s="34"/>
      <c r="F85" s="34"/>
      <c r="G85" s="34"/>
    </row>
    <row r="86" spans="1:7" s="213" customFormat="1" ht="11.25">
      <c r="A86" s="59"/>
      <c r="B86" s="33"/>
      <c r="C86" s="33"/>
      <c r="D86" s="33"/>
      <c r="E86" s="34"/>
      <c r="F86" s="34"/>
      <c r="G86" s="34"/>
    </row>
    <row r="87" spans="1:7" s="213" customFormat="1" ht="11.25">
      <c r="A87" s="59"/>
      <c r="B87" s="33"/>
      <c r="C87" s="33"/>
      <c r="D87" s="33"/>
      <c r="E87" s="34"/>
      <c r="F87" s="34"/>
      <c r="G87" s="34"/>
    </row>
    <row r="88" spans="1:7" s="213" customFormat="1" ht="11.25">
      <c r="A88" s="59"/>
      <c r="B88" s="33"/>
      <c r="C88" s="33"/>
      <c r="D88" s="33"/>
      <c r="E88" s="34"/>
      <c r="F88" s="34"/>
      <c r="G88" s="34"/>
    </row>
    <row r="89" spans="1:7" s="213" customFormat="1" ht="11.25">
      <c r="A89" s="59"/>
      <c r="B89" s="33"/>
      <c r="C89" s="33"/>
      <c r="D89" s="33"/>
      <c r="E89" s="34"/>
      <c r="F89" s="34"/>
      <c r="G89" s="34"/>
    </row>
    <row r="90" spans="1:7" s="213" customFormat="1" ht="11.25">
      <c r="A90" s="59"/>
      <c r="B90" s="33"/>
      <c r="C90" s="33"/>
      <c r="D90" s="33"/>
      <c r="E90" s="34"/>
      <c r="F90" s="34"/>
      <c r="G90" s="34"/>
    </row>
    <row r="91" spans="1:7" s="213" customFormat="1" ht="11.25">
      <c r="A91" s="59"/>
      <c r="B91" s="33"/>
      <c r="C91" s="33"/>
      <c r="D91" s="33"/>
      <c r="E91" s="34"/>
      <c r="F91" s="34"/>
      <c r="G91" s="34"/>
    </row>
    <row r="92" spans="1:7" s="213" customFormat="1" ht="11.25">
      <c r="A92" s="59"/>
      <c r="B92" s="33"/>
      <c r="C92" s="33"/>
      <c r="D92" s="33"/>
      <c r="E92" s="34"/>
      <c r="F92" s="34"/>
      <c r="G92" s="34"/>
    </row>
    <row r="93" spans="1:7" s="213" customFormat="1" ht="11.25">
      <c r="A93" s="59"/>
      <c r="B93" s="33"/>
      <c r="C93" s="33"/>
      <c r="D93" s="33"/>
      <c r="E93" s="34"/>
      <c r="F93" s="34"/>
      <c r="G93" s="34"/>
    </row>
    <row r="94" spans="1:7" s="213" customFormat="1" ht="11.25">
      <c r="A94" s="59"/>
      <c r="B94" s="33"/>
      <c r="C94" s="33"/>
      <c r="D94" s="33"/>
      <c r="E94" s="34"/>
      <c r="F94" s="34"/>
      <c r="G94" s="34"/>
    </row>
    <row r="95" spans="1:7" s="213" customFormat="1" ht="11.25">
      <c r="A95" s="59"/>
      <c r="B95" s="33"/>
      <c r="C95" s="33"/>
      <c r="D95" s="33"/>
      <c r="E95" s="34"/>
      <c r="F95" s="34"/>
      <c r="G95" s="34"/>
    </row>
    <row r="96" spans="1:7" s="213" customFormat="1" ht="11.25">
      <c r="A96" s="59"/>
      <c r="B96" s="33"/>
      <c r="C96" s="33"/>
      <c r="D96" s="33"/>
      <c r="E96" s="34"/>
      <c r="F96" s="34"/>
      <c r="G96" s="34"/>
    </row>
    <row r="97" spans="1:7" s="213" customFormat="1" ht="11.25">
      <c r="A97" s="59"/>
      <c r="B97" s="33"/>
      <c r="C97" s="33"/>
      <c r="D97" s="33"/>
      <c r="E97" s="34"/>
      <c r="F97" s="34"/>
      <c r="G97" s="34"/>
    </row>
    <row r="98" spans="1:7" s="213" customFormat="1" ht="11.25">
      <c r="A98" s="59"/>
      <c r="B98" s="33"/>
      <c r="C98" s="33"/>
      <c r="D98" s="33"/>
      <c r="E98" s="34"/>
      <c r="F98" s="34"/>
      <c r="G98" s="34"/>
    </row>
    <row r="99" spans="1:7" s="213" customFormat="1" ht="11.25">
      <c r="A99" s="59"/>
      <c r="B99" s="33"/>
      <c r="C99" s="33"/>
      <c r="D99" s="33"/>
      <c r="E99" s="34"/>
      <c r="F99" s="34"/>
      <c r="G99" s="34"/>
    </row>
    <row r="100" spans="1:7" s="213" customFormat="1" ht="11.25">
      <c r="A100" s="59"/>
      <c r="B100" s="33"/>
      <c r="C100" s="33"/>
      <c r="D100" s="33"/>
      <c r="E100" s="34"/>
      <c r="F100" s="34"/>
      <c r="G100" s="34"/>
    </row>
    <row r="101" spans="1:7" s="213" customFormat="1" ht="11.25">
      <c r="A101" s="59"/>
      <c r="B101" s="33"/>
      <c r="C101" s="33"/>
      <c r="D101" s="33"/>
      <c r="E101" s="34"/>
      <c r="F101" s="34"/>
      <c r="G101" s="34"/>
    </row>
    <row r="102" spans="1:7" s="213" customFormat="1" ht="11.25">
      <c r="A102" s="59"/>
      <c r="B102" s="33"/>
      <c r="C102" s="33"/>
      <c r="D102" s="33"/>
      <c r="E102" s="34"/>
      <c r="F102" s="34"/>
      <c r="G102" s="34"/>
    </row>
    <row r="103" spans="1:7" s="213" customFormat="1" ht="11.25">
      <c r="A103" s="59"/>
      <c r="B103" s="33"/>
      <c r="C103" s="33"/>
      <c r="D103" s="33"/>
      <c r="E103" s="34"/>
      <c r="F103" s="34"/>
      <c r="G103" s="34"/>
    </row>
    <row r="104" spans="1:7" s="213" customFormat="1" ht="11.25">
      <c r="A104" s="59"/>
      <c r="B104" s="33"/>
      <c r="C104" s="33"/>
      <c r="D104" s="33"/>
      <c r="E104" s="34"/>
      <c r="F104" s="34"/>
      <c r="G104" s="34"/>
    </row>
  </sheetData>
  <sheetProtection/>
  <mergeCells count="7">
    <mergeCell ref="G3:G5"/>
    <mergeCell ref="A3:B5"/>
    <mergeCell ref="F4:F5"/>
    <mergeCell ref="C3:E3"/>
    <mergeCell ref="C4:C5"/>
    <mergeCell ref="D4:D5"/>
    <mergeCell ref="E4:E5"/>
  </mergeCells>
  <conditionalFormatting sqref="B8:B31">
    <cfRule type="cellIs" priority="1" dxfId="0" operator="equal" stopIfTrue="1">
      <formula>"X"</formula>
    </cfRule>
  </conditionalFormatting>
  <printOptions/>
  <pageMargins left="0.5905511811023623" right="0.5905511811023623" top="0.7874015748031497" bottom="0.7874015748031497" header="0.5118110236220472" footer="0.5118110236220472"/>
  <pageSetup horizontalDpi="600" verticalDpi="600" orientation="portrait" pageOrder="overThenDown" paperSize="9" r:id="rId2"/>
  <drawing r:id="rId1"/>
</worksheet>
</file>

<file path=xl/worksheets/sheet8.xml><?xml version="1.0" encoding="utf-8"?>
<worksheet xmlns="http://schemas.openxmlformats.org/spreadsheetml/2006/main" xmlns:r="http://schemas.openxmlformats.org/officeDocument/2006/relationships">
  <sheetPr>
    <tabColor theme="5" tint="0.39998000860214233"/>
  </sheetPr>
  <dimension ref="A1:I104"/>
  <sheetViews>
    <sheetView zoomScale="80" zoomScaleNormal="80" zoomScalePageLayoutView="0" workbookViewId="0" topLeftCell="A10">
      <selection activeCell="I23" sqref="I23"/>
    </sheetView>
  </sheetViews>
  <sheetFormatPr defaultColWidth="9.00390625" defaultRowHeight="13.5"/>
  <cols>
    <col min="1" max="1" width="3.125" style="15" customWidth="1"/>
    <col min="2" max="2" width="12.625" style="2" customWidth="1"/>
    <col min="3" max="8" width="10.625" style="2" customWidth="1"/>
    <col min="9" max="9" width="10.75390625" style="3" customWidth="1"/>
    <col min="10" max="16384" width="9.00390625" style="212" customWidth="1"/>
  </cols>
  <sheetData>
    <row r="1" spans="1:9" s="210" customFormat="1" ht="22.5" customHeight="1">
      <c r="A1" s="194"/>
      <c r="B1" s="195"/>
      <c r="C1" s="196"/>
      <c r="D1" s="196"/>
      <c r="E1" s="196"/>
      <c r="F1" s="196"/>
      <c r="G1" s="196"/>
      <c r="H1" s="196"/>
      <c r="I1" s="197"/>
    </row>
    <row r="2" spans="1:8" ht="22.5" customHeight="1">
      <c r="A2" s="184" t="s">
        <v>241</v>
      </c>
      <c r="B2" s="1"/>
      <c r="H2" s="1"/>
    </row>
    <row r="3" spans="1:9" s="213" customFormat="1" ht="23.25" customHeight="1">
      <c r="A3" s="674" t="s">
        <v>11</v>
      </c>
      <c r="B3" s="674"/>
      <c r="C3" s="772" t="s">
        <v>370</v>
      </c>
      <c r="D3" s="773"/>
      <c r="E3" s="774"/>
      <c r="F3" s="714" t="s">
        <v>58</v>
      </c>
      <c r="G3" s="766"/>
      <c r="H3" s="766"/>
      <c r="I3" s="717" t="s">
        <v>369</v>
      </c>
    </row>
    <row r="4" spans="1:9" s="213" customFormat="1" ht="23.25" customHeight="1">
      <c r="A4" s="676"/>
      <c r="B4" s="676"/>
      <c r="C4" s="719" t="s">
        <v>179</v>
      </c>
      <c r="D4" s="711" t="s">
        <v>151</v>
      </c>
      <c r="E4" s="711" t="s">
        <v>60</v>
      </c>
      <c r="F4" s="719" t="s">
        <v>179</v>
      </c>
      <c r="G4" s="711" t="s">
        <v>151</v>
      </c>
      <c r="H4" s="703" t="s">
        <v>60</v>
      </c>
      <c r="I4" s="775"/>
    </row>
    <row r="5" spans="1:9" s="213" customFormat="1" ht="25.5" customHeight="1">
      <c r="A5" s="678"/>
      <c r="B5" s="678"/>
      <c r="C5" s="720"/>
      <c r="D5" s="720"/>
      <c r="E5" s="712"/>
      <c r="F5" s="720"/>
      <c r="G5" s="720"/>
      <c r="H5" s="704"/>
      <c r="I5" s="776"/>
    </row>
    <row r="6" spans="1:9" s="214" customFormat="1" ht="24.75" customHeight="1">
      <c r="A6" s="74"/>
      <c r="B6" s="74"/>
      <c r="C6" s="77" t="s">
        <v>15</v>
      </c>
      <c r="D6" s="77" t="s">
        <v>16</v>
      </c>
      <c r="E6" s="73" t="s">
        <v>16</v>
      </c>
      <c r="F6" s="77" t="s">
        <v>15</v>
      </c>
      <c r="G6" s="77" t="s">
        <v>16</v>
      </c>
      <c r="H6" s="73" t="s">
        <v>16</v>
      </c>
      <c r="I6" s="73"/>
    </row>
    <row r="7" spans="1:9" s="213" customFormat="1" ht="24.75" customHeight="1">
      <c r="A7" s="59"/>
      <c r="B7" s="248" t="s">
        <v>17</v>
      </c>
      <c r="C7" s="612">
        <v>13954</v>
      </c>
      <c r="D7" s="612">
        <v>51904031</v>
      </c>
      <c r="E7" s="642">
        <v>3720</v>
      </c>
      <c r="F7" s="612">
        <v>13690</v>
      </c>
      <c r="G7" s="612">
        <v>50365118</v>
      </c>
      <c r="H7" s="642">
        <v>3679</v>
      </c>
      <c r="I7" s="607">
        <v>1.1</v>
      </c>
    </row>
    <row r="8" spans="1:9" s="213" customFormat="1" ht="24.75" customHeight="1">
      <c r="A8" s="59">
        <v>9</v>
      </c>
      <c r="B8" s="248" t="s">
        <v>318</v>
      </c>
      <c r="C8" s="224">
        <v>5160</v>
      </c>
      <c r="D8" s="224">
        <v>9325454</v>
      </c>
      <c r="E8" s="225">
        <v>1807</v>
      </c>
      <c r="F8" s="224">
        <v>5068</v>
      </c>
      <c r="G8" s="224">
        <v>9350821</v>
      </c>
      <c r="H8" s="225">
        <v>1845</v>
      </c>
      <c r="I8" s="608">
        <v>-2</v>
      </c>
    </row>
    <row r="9" spans="1:9" s="213" customFormat="1" ht="24.75" customHeight="1">
      <c r="A9" s="59">
        <v>10</v>
      </c>
      <c r="B9" s="248" t="s">
        <v>319</v>
      </c>
      <c r="C9" s="224">
        <v>396</v>
      </c>
      <c r="D9" s="224">
        <v>6510077</v>
      </c>
      <c r="E9" s="225">
        <v>16440</v>
      </c>
      <c r="F9" s="224">
        <v>355</v>
      </c>
      <c r="G9" s="224">
        <v>7642204</v>
      </c>
      <c r="H9" s="225">
        <v>21527</v>
      </c>
      <c r="I9" s="608">
        <v>-23.6</v>
      </c>
    </row>
    <row r="10" spans="1:9" s="213" customFormat="1" ht="24.75" customHeight="1">
      <c r="A10" s="59">
        <v>11</v>
      </c>
      <c r="B10" s="248" t="s">
        <v>320</v>
      </c>
      <c r="C10" s="224">
        <v>242</v>
      </c>
      <c r="D10" s="224">
        <v>77840</v>
      </c>
      <c r="E10" s="225">
        <v>322</v>
      </c>
      <c r="F10" s="224">
        <v>236</v>
      </c>
      <c r="G10" s="224">
        <v>78089</v>
      </c>
      <c r="H10" s="225">
        <v>331</v>
      </c>
      <c r="I10" s="608">
        <v>-2.8</v>
      </c>
    </row>
    <row r="11" spans="1:9" s="213" customFormat="1" ht="24.75" customHeight="1">
      <c r="A11" s="59">
        <v>12</v>
      </c>
      <c r="B11" s="248" t="s">
        <v>321</v>
      </c>
      <c r="C11" s="224">
        <v>108</v>
      </c>
      <c r="D11" s="224">
        <v>451208</v>
      </c>
      <c r="E11" s="225">
        <v>4178</v>
      </c>
      <c r="F11" s="224">
        <v>111</v>
      </c>
      <c r="G11" s="224">
        <v>495975</v>
      </c>
      <c r="H11" s="225">
        <v>4468.243243243243</v>
      </c>
      <c r="I11" s="608">
        <v>-6.5</v>
      </c>
    </row>
    <row r="12" spans="1:9" s="213" customFormat="1" ht="24.75" customHeight="1">
      <c r="A12" s="68">
        <v>13</v>
      </c>
      <c r="B12" s="250" t="s">
        <v>322</v>
      </c>
      <c r="C12" s="224">
        <v>86</v>
      </c>
      <c r="D12" s="224">
        <v>68285</v>
      </c>
      <c r="E12" s="225">
        <v>794</v>
      </c>
      <c r="F12" s="224">
        <v>91</v>
      </c>
      <c r="G12" s="224">
        <v>77855</v>
      </c>
      <c r="H12" s="225">
        <v>856</v>
      </c>
      <c r="I12" s="608">
        <v>-7.2</v>
      </c>
    </row>
    <row r="13" spans="1:9" s="213" customFormat="1" ht="24.75" customHeight="1">
      <c r="A13" s="68">
        <v>14</v>
      </c>
      <c r="B13" s="250" t="s">
        <v>323</v>
      </c>
      <c r="C13" s="224">
        <v>1159</v>
      </c>
      <c r="D13" s="224">
        <v>9819991</v>
      </c>
      <c r="E13" s="225">
        <v>8473</v>
      </c>
      <c r="F13" s="224">
        <v>1398</v>
      </c>
      <c r="G13" s="224">
        <v>10177496</v>
      </c>
      <c r="H13" s="225">
        <v>7280</v>
      </c>
      <c r="I13" s="608">
        <v>16.4</v>
      </c>
    </row>
    <row r="14" spans="1:9" s="213" customFormat="1" ht="24.75" customHeight="1">
      <c r="A14" s="68">
        <v>15</v>
      </c>
      <c r="B14" s="250" t="s">
        <v>37</v>
      </c>
      <c r="C14" s="224">
        <v>312</v>
      </c>
      <c r="D14" s="224">
        <v>308205</v>
      </c>
      <c r="E14" s="225">
        <v>988</v>
      </c>
      <c r="F14" s="224">
        <v>327</v>
      </c>
      <c r="G14" s="224">
        <v>307819</v>
      </c>
      <c r="H14" s="225">
        <v>941</v>
      </c>
      <c r="I14" s="608">
        <v>4.9</v>
      </c>
    </row>
    <row r="15" spans="1:9" s="213" customFormat="1" ht="24.75" customHeight="1">
      <c r="A15" s="68">
        <v>16</v>
      </c>
      <c r="B15" s="250" t="s">
        <v>324</v>
      </c>
      <c r="C15" s="224">
        <v>351</v>
      </c>
      <c r="D15" s="224">
        <v>1065246</v>
      </c>
      <c r="E15" s="225">
        <v>3035</v>
      </c>
      <c r="F15" s="224">
        <v>333</v>
      </c>
      <c r="G15" s="224">
        <v>960515</v>
      </c>
      <c r="H15" s="225">
        <v>2884</v>
      </c>
      <c r="I15" s="608">
        <v>5.2</v>
      </c>
    </row>
    <row r="16" spans="1:9" s="213" customFormat="1" ht="24.75" customHeight="1">
      <c r="A16" s="68">
        <v>17</v>
      </c>
      <c r="B16" s="250" t="s">
        <v>325</v>
      </c>
      <c r="C16" s="224">
        <v>23</v>
      </c>
      <c r="D16" s="643" t="s">
        <v>410</v>
      </c>
      <c r="E16" s="643" t="s">
        <v>410</v>
      </c>
      <c r="F16" s="224">
        <v>12</v>
      </c>
      <c r="G16" s="643" t="s">
        <v>410</v>
      </c>
      <c r="H16" s="643" t="s">
        <v>410</v>
      </c>
      <c r="I16" s="608">
        <v>168.6</v>
      </c>
    </row>
    <row r="17" spans="1:9" s="213" customFormat="1" ht="24.75" customHeight="1">
      <c r="A17" s="68">
        <v>18</v>
      </c>
      <c r="B17" s="250" t="s">
        <v>326</v>
      </c>
      <c r="C17" s="224">
        <v>122</v>
      </c>
      <c r="D17" s="224">
        <v>387435</v>
      </c>
      <c r="E17" s="225">
        <v>3176</v>
      </c>
      <c r="F17" s="224">
        <v>163</v>
      </c>
      <c r="G17" s="224">
        <v>605314</v>
      </c>
      <c r="H17" s="225">
        <v>3714</v>
      </c>
      <c r="I17" s="608">
        <v>-14.5</v>
      </c>
    </row>
    <row r="18" spans="1:9" s="213" customFormat="1" ht="24.75" customHeight="1">
      <c r="A18" s="68">
        <v>19</v>
      </c>
      <c r="B18" s="250" t="s">
        <v>327</v>
      </c>
      <c r="C18" s="224">
        <v>10</v>
      </c>
      <c r="D18" s="643" t="s">
        <v>410</v>
      </c>
      <c r="E18" s="643" t="s">
        <v>410</v>
      </c>
      <c r="F18" s="224">
        <v>10</v>
      </c>
      <c r="G18" s="643" t="s">
        <v>410</v>
      </c>
      <c r="H18" s="643" t="s">
        <v>410</v>
      </c>
      <c r="I18" s="608">
        <v>88.2</v>
      </c>
    </row>
    <row r="19" spans="1:9" s="213" customFormat="1" ht="24.75" customHeight="1">
      <c r="A19" s="68">
        <v>20</v>
      </c>
      <c r="B19" s="250" t="s">
        <v>328</v>
      </c>
      <c r="C19" s="224" t="s">
        <v>399</v>
      </c>
      <c r="D19" s="224" t="s">
        <v>119</v>
      </c>
      <c r="E19" s="225" t="s">
        <v>119</v>
      </c>
      <c r="F19" s="224" t="s">
        <v>119</v>
      </c>
      <c r="G19" s="224" t="s">
        <v>119</v>
      </c>
      <c r="H19" s="225" t="s">
        <v>119</v>
      </c>
      <c r="I19" s="261" t="s">
        <v>119</v>
      </c>
    </row>
    <row r="20" spans="1:9" s="213" customFormat="1" ht="24.75" customHeight="1">
      <c r="A20" s="68">
        <v>21</v>
      </c>
      <c r="B20" s="250" t="s">
        <v>329</v>
      </c>
      <c r="C20" s="224">
        <v>361</v>
      </c>
      <c r="D20" s="224">
        <v>1502230</v>
      </c>
      <c r="E20" s="225">
        <v>4161</v>
      </c>
      <c r="F20" s="224">
        <v>354</v>
      </c>
      <c r="G20" s="224">
        <v>1399718</v>
      </c>
      <c r="H20" s="225">
        <v>3954</v>
      </c>
      <c r="I20" s="261">
        <v>5.2</v>
      </c>
    </row>
    <row r="21" spans="1:9" s="213" customFormat="1" ht="24.75" customHeight="1">
      <c r="A21" s="68">
        <v>22</v>
      </c>
      <c r="B21" s="250" t="s">
        <v>299</v>
      </c>
      <c r="C21" s="224">
        <v>1282</v>
      </c>
      <c r="D21" s="224">
        <v>10052077</v>
      </c>
      <c r="E21" s="225">
        <v>7841</v>
      </c>
      <c r="F21" s="224">
        <v>1115</v>
      </c>
      <c r="G21" s="224">
        <v>7673503</v>
      </c>
      <c r="H21" s="225">
        <v>6882</v>
      </c>
      <c r="I21" s="261">
        <v>13.9</v>
      </c>
    </row>
    <row r="22" spans="1:9" s="213" customFormat="1" ht="24.75" customHeight="1">
      <c r="A22" s="68">
        <v>23</v>
      </c>
      <c r="B22" s="250" t="s">
        <v>330</v>
      </c>
      <c r="C22" s="224">
        <v>821</v>
      </c>
      <c r="D22" s="224">
        <v>2692449</v>
      </c>
      <c r="E22" s="225">
        <v>3279</v>
      </c>
      <c r="F22" s="224">
        <v>607</v>
      </c>
      <c r="G22" s="224">
        <v>1939101</v>
      </c>
      <c r="H22" s="225">
        <v>3195</v>
      </c>
      <c r="I22" s="261">
        <v>2.7</v>
      </c>
    </row>
    <row r="23" spans="1:9" s="213" customFormat="1" ht="24.75" customHeight="1">
      <c r="A23" s="68">
        <v>24</v>
      </c>
      <c r="B23" s="250" t="s">
        <v>331</v>
      </c>
      <c r="C23" s="224">
        <v>805</v>
      </c>
      <c r="D23" s="224">
        <v>1142895</v>
      </c>
      <c r="E23" s="225">
        <v>1420</v>
      </c>
      <c r="F23" s="224">
        <v>960</v>
      </c>
      <c r="G23" s="224">
        <v>1821553</v>
      </c>
      <c r="H23" s="225">
        <v>1897</v>
      </c>
      <c r="I23" s="608">
        <v>-25.2</v>
      </c>
    </row>
    <row r="24" spans="1:9" s="213" customFormat="1" ht="24.75" customHeight="1">
      <c r="A24" s="68">
        <v>25</v>
      </c>
      <c r="B24" s="250" t="s">
        <v>332</v>
      </c>
      <c r="C24" s="224">
        <v>82</v>
      </c>
      <c r="D24" s="224">
        <v>148468</v>
      </c>
      <c r="E24" s="225">
        <v>1811</v>
      </c>
      <c r="F24" s="224">
        <v>113</v>
      </c>
      <c r="G24" s="224">
        <v>156265</v>
      </c>
      <c r="H24" s="225">
        <v>1383</v>
      </c>
      <c r="I24" s="608">
        <v>30.9</v>
      </c>
    </row>
    <row r="25" spans="1:9" s="213" customFormat="1" ht="24.75" customHeight="1">
      <c r="A25" s="68">
        <v>26</v>
      </c>
      <c r="B25" s="250" t="s">
        <v>333</v>
      </c>
      <c r="C25" s="224">
        <v>952</v>
      </c>
      <c r="D25" s="224">
        <v>2309715</v>
      </c>
      <c r="E25" s="225">
        <v>2426</v>
      </c>
      <c r="F25" s="224">
        <v>736</v>
      </c>
      <c r="G25" s="224">
        <v>2568130</v>
      </c>
      <c r="H25" s="225">
        <v>3489</v>
      </c>
      <c r="I25" s="608">
        <v>-30.5</v>
      </c>
    </row>
    <row r="26" spans="1:9" s="213" customFormat="1" ht="24.75" customHeight="1">
      <c r="A26" s="68">
        <v>27</v>
      </c>
      <c r="B26" s="250" t="s">
        <v>334</v>
      </c>
      <c r="C26" s="224" t="s">
        <v>119</v>
      </c>
      <c r="D26" s="224" t="s">
        <v>119</v>
      </c>
      <c r="E26" s="225" t="s">
        <v>119</v>
      </c>
      <c r="F26" s="224" t="s">
        <v>119</v>
      </c>
      <c r="G26" s="224" t="s">
        <v>119</v>
      </c>
      <c r="H26" s="225" t="s">
        <v>119</v>
      </c>
      <c r="I26" s="261" t="s">
        <v>119</v>
      </c>
    </row>
    <row r="27" spans="1:9" s="213" customFormat="1" ht="24.75" customHeight="1">
      <c r="A27" s="68">
        <v>28</v>
      </c>
      <c r="B27" s="250" t="s">
        <v>335</v>
      </c>
      <c r="C27" s="224">
        <v>569</v>
      </c>
      <c r="D27" s="643" t="s">
        <v>410</v>
      </c>
      <c r="E27" s="643" t="s">
        <v>410</v>
      </c>
      <c r="F27" s="224">
        <v>538</v>
      </c>
      <c r="G27" s="643" t="s">
        <v>410</v>
      </c>
      <c r="H27" s="643" t="s">
        <v>410</v>
      </c>
      <c r="I27" s="608">
        <v>16.1</v>
      </c>
    </row>
    <row r="28" spans="1:9" s="213" customFormat="1" ht="24.75" customHeight="1">
      <c r="A28" s="68">
        <v>29</v>
      </c>
      <c r="B28" s="250" t="s">
        <v>336</v>
      </c>
      <c r="C28" s="224">
        <v>189</v>
      </c>
      <c r="D28" s="224">
        <v>750659</v>
      </c>
      <c r="E28" s="225">
        <v>3972</v>
      </c>
      <c r="F28" s="224">
        <v>243</v>
      </c>
      <c r="G28" s="224">
        <v>533849</v>
      </c>
      <c r="H28" s="225">
        <v>2197</v>
      </c>
      <c r="I28" s="608">
        <v>80.8</v>
      </c>
    </row>
    <row r="29" spans="1:9" s="213" customFormat="1" ht="24.75" customHeight="1">
      <c r="A29" s="68">
        <v>30</v>
      </c>
      <c r="B29" s="250" t="s">
        <v>337</v>
      </c>
      <c r="C29" s="224">
        <v>160</v>
      </c>
      <c r="D29" s="643" t="s">
        <v>410</v>
      </c>
      <c r="E29" s="643" t="s">
        <v>410</v>
      </c>
      <c r="F29" s="224">
        <v>162</v>
      </c>
      <c r="G29" s="643" t="s">
        <v>410</v>
      </c>
      <c r="H29" s="643" t="s">
        <v>410</v>
      </c>
      <c r="I29" s="608">
        <v>-14.7</v>
      </c>
    </row>
    <row r="30" spans="1:9" s="213" customFormat="1" ht="24.75" customHeight="1">
      <c r="A30" s="68">
        <v>31</v>
      </c>
      <c r="B30" s="250" t="s">
        <v>338</v>
      </c>
      <c r="C30" s="224">
        <v>694</v>
      </c>
      <c r="D30" s="224">
        <v>4094122</v>
      </c>
      <c r="E30" s="225">
        <v>5899</v>
      </c>
      <c r="F30" s="224">
        <v>681</v>
      </c>
      <c r="G30" s="224">
        <v>3758491</v>
      </c>
      <c r="H30" s="225">
        <v>5519</v>
      </c>
      <c r="I30" s="608">
        <v>6.9</v>
      </c>
    </row>
    <row r="31" spans="1:9" s="213" customFormat="1" ht="24.75" customHeight="1">
      <c r="A31" s="147">
        <v>32</v>
      </c>
      <c r="B31" s="384" t="s">
        <v>339</v>
      </c>
      <c r="C31" s="226">
        <v>70</v>
      </c>
      <c r="D31" s="226">
        <v>55296</v>
      </c>
      <c r="E31" s="227">
        <v>790</v>
      </c>
      <c r="F31" s="226">
        <v>77</v>
      </c>
      <c r="G31" s="226">
        <v>70007</v>
      </c>
      <c r="H31" s="226">
        <v>909</v>
      </c>
      <c r="I31" s="610">
        <v>-13.1</v>
      </c>
    </row>
    <row r="32" spans="1:9" s="213" customFormat="1" ht="14.25" customHeight="1">
      <c r="A32" s="98" t="s">
        <v>22</v>
      </c>
      <c r="B32" s="50"/>
      <c r="C32" s="48"/>
      <c r="D32" s="53"/>
      <c r="E32" s="48"/>
      <c r="F32" s="48"/>
      <c r="G32" s="53"/>
      <c r="H32" s="48"/>
      <c r="I32" s="49"/>
    </row>
    <row r="33" spans="1:9" s="213" customFormat="1" ht="11.25">
      <c r="A33" s="59"/>
      <c r="B33" s="34"/>
      <c r="C33" s="33"/>
      <c r="D33" s="33"/>
      <c r="E33" s="33"/>
      <c r="F33" s="33"/>
      <c r="G33" s="33"/>
      <c r="H33" s="33"/>
      <c r="I33" s="34"/>
    </row>
    <row r="34" spans="1:9" s="213" customFormat="1" ht="11.25">
      <c r="A34" s="59"/>
      <c r="B34" s="33"/>
      <c r="C34" s="33"/>
      <c r="D34" s="33"/>
      <c r="E34" s="33"/>
      <c r="F34" s="33"/>
      <c r="G34" s="33"/>
      <c r="H34" s="33"/>
      <c r="I34" s="34"/>
    </row>
    <row r="35" spans="1:9" s="213" customFormat="1" ht="11.25">
      <c r="A35" s="59"/>
      <c r="B35" s="33"/>
      <c r="C35" s="33"/>
      <c r="D35" s="33"/>
      <c r="E35" s="33"/>
      <c r="F35" s="33"/>
      <c r="G35" s="33"/>
      <c r="H35" s="33"/>
      <c r="I35" s="34"/>
    </row>
    <row r="36" spans="1:9" s="213" customFormat="1" ht="11.25">
      <c r="A36" s="59"/>
      <c r="B36" s="33"/>
      <c r="C36" s="33"/>
      <c r="D36" s="33"/>
      <c r="E36" s="33"/>
      <c r="F36" s="33"/>
      <c r="G36" s="33"/>
      <c r="H36" s="33"/>
      <c r="I36" s="34"/>
    </row>
    <row r="37" spans="1:9" s="213" customFormat="1" ht="11.25">
      <c r="A37" s="59"/>
      <c r="B37" s="33"/>
      <c r="C37" s="33"/>
      <c r="D37" s="33"/>
      <c r="E37" s="33"/>
      <c r="F37" s="33"/>
      <c r="G37" s="33"/>
      <c r="H37" s="33"/>
      <c r="I37" s="34"/>
    </row>
    <row r="38" spans="1:9" s="213" customFormat="1" ht="11.25">
      <c r="A38" s="59"/>
      <c r="B38" s="33"/>
      <c r="C38" s="33"/>
      <c r="D38" s="33"/>
      <c r="E38" s="33"/>
      <c r="F38" s="33"/>
      <c r="G38" s="33"/>
      <c r="H38" s="33"/>
      <c r="I38" s="34"/>
    </row>
    <row r="39" spans="1:9" s="213" customFormat="1" ht="11.25">
      <c r="A39" s="59"/>
      <c r="B39" s="33"/>
      <c r="C39" s="33"/>
      <c r="D39" s="33"/>
      <c r="E39" s="33"/>
      <c r="F39" s="33"/>
      <c r="G39" s="33"/>
      <c r="H39" s="33"/>
      <c r="I39" s="34"/>
    </row>
    <row r="40" spans="1:9" s="213" customFormat="1" ht="11.25">
      <c r="A40" s="59"/>
      <c r="B40" s="33"/>
      <c r="C40" s="33"/>
      <c r="D40" s="33"/>
      <c r="E40" s="33"/>
      <c r="F40" s="33"/>
      <c r="G40" s="33"/>
      <c r="H40" s="33"/>
      <c r="I40" s="34"/>
    </row>
    <row r="41" spans="1:9" s="213" customFormat="1" ht="11.25">
      <c r="A41" s="59"/>
      <c r="B41" s="33"/>
      <c r="C41" s="33"/>
      <c r="D41" s="33"/>
      <c r="E41" s="33"/>
      <c r="F41" s="33"/>
      <c r="G41" s="33"/>
      <c r="H41" s="33"/>
      <c r="I41" s="34"/>
    </row>
    <row r="42" spans="1:9" s="213" customFormat="1" ht="11.25">
      <c r="A42" s="59"/>
      <c r="B42" s="33"/>
      <c r="C42" s="33"/>
      <c r="D42" s="33"/>
      <c r="E42" s="33"/>
      <c r="F42" s="33"/>
      <c r="G42" s="33"/>
      <c r="H42" s="33"/>
      <c r="I42" s="34"/>
    </row>
    <row r="43" spans="1:9" s="213" customFormat="1" ht="11.25">
      <c r="A43" s="59"/>
      <c r="B43" s="33"/>
      <c r="C43" s="33"/>
      <c r="D43" s="33"/>
      <c r="E43" s="33"/>
      <c r="F43" s="33"/>
      <c r="G43" s="33"/>
      <c r="H43" s="33"/>
      <c r="I43" s="34"/>
    </row>
    <row r="44" spans="1:9" s="213" customFormat="1" ht="11.25">
      <c r="A44" s="59"/>
      <c r="B44" s="33"/>
      <c r="C44" s="33"/>
      <c r="D44" s="33"/>
      <c r="E44" s="33"/>
      <c r="F44" s="33"/>
      <c r="G44" s="33"/>
      <c r="H44" s="33"/>
      <c r="I44" s="34"/>
    </row>
    <row r="45" spans="1:9" s="213" customFormat="1" ht="11.25">
      <c r="A45" s="59"/>
      <c r="B45" s="33"/>
      <c r="C45" s="33"/>
      <c r="D45" s="33"/>
      <c r="E45" s="33"/>
      <c r="F45" s="33"/>
      <c r="G45" s="33"/>
      <c r="H45" s="33"/>
      <c r="I45" s="34"/>
    </row>
    <row r="46" spans="1:9" s="213" customFormat="1" ht="11.25">
      <c r="A46" s="59"/>
      <c r="B46" s="33"/>
      <c r="C46" s="33"/>
      <c r="D46" s="33"/>
      <c r="E46" s="33"/>
      <c r="F46" s="33"/>
      <c r="G46" s="33"/>
      <c r="H46" s="33"/>
      <c r="I46" s="34"/>
    </row>
    <row r="47" spans="1:9" s="213" customFormat="1" ht="11.25">
      <c r="A47" s="59"/>
      <c r="B47" s="33"/>
      <c r="C47" s="33"/>
      <c r="D47" s="33"/>
      <c r="E47" s="33"/>
      <c r="F47" s="33"/>
      <c r="G47" s="33"/>
      <c r="H47" s="33"/>
      <c r="I47" s="34"/>
    </row>
    <row r="48" spans="1:9" s="213" customFormat="1" ht="11.25">
      <c r="A48" s="59"/>
      <c r="B48" s="33"/>
      <c r="C48" s="33"/>
      <c r="D48" s="33"/>
      <c r="E48" s="33"/>
      <c r="F48" s="33"/>
      <c r="G48" s="33"/>
      <c r="H48" s="33"/>
      <c r="I48" s="34"/>
    </row>
    <row r="49" spans="1:9" s="213" customFormat="1" ht="11.25">
      <c r="A49" s="59"/>
      <c r="B49" s="33"/>
      <c r="C49" s="33"/>
      <c r="D49" s="33"/>
      <c r="E49" s="33"/>
      <c r="F49" s="33"/>
      <c r="G49" s="33"/>
      <c r="H49" s="33"/>
      <c r="I49" s="34"/>
    </row>
    <row r="50" spans="1:9" s="213" customFormat="1" ht="11.25">
      <c r="A50" s="59"/>
      <c r="B50" s="33"/>
      <c r="C50" s="33"/>
      <c r="D50" s="33"/>
      <c r="E50" s="33"/>
      <c r="F50" s="33"/>
      <c r="G50" s="33"/>
      <c r="H50" s="33"/>
      <c r="I50" s="34"/>
    </row>
    <row r="51" spans="1:9" s="213" customFormat="1" ht="11.25">
      <c r="A51" s="59"/>
      <c r="B51" s="33"/>
      <c r="C51" s="33"/>
      <c r="D51" s="33"/>
      <c r="E51" s="33"/>
      <c r="F51" s="33"/>
      <c r="G51" s="33"/>
      <c r="H51" s="33"/>
      <c r="I51" s="34"/>
    </row>
    <row r="52" spans="1:9" s="213" customFormat="1" ht="11.25">
      <c r="A52" s="59"/>
      <c r="B52" s="33"/>
      <c r="C52" s="33"/>
      <c r="D52" s="33"/>
      <c r="E52" s="33"/>
      <c r="F52" s="33"/>
      <c r="G52" s="33"/>
      <c r="H52" s="33"/>
      <c r="I52" s="34"/>
    </row>
    <row r="53" spans="1:9" s="213" customFormat="1" ht="11.25">
      <c r="A53" s="59"/>
      <c r="B53" s="33"/>
      <c r="C53" s="33"/>
      <c r="D53" s="33"/>
      <c r="E53" s="33"/>
      <c r="F53" s="33"/>
      <c r="G53" s="33"/>
      <c r="H53" s="33"/>
      <c r="I53" s="34"/>
    </row>
    <row r="54" spans="1:9" s="213" customFormat="1" ht="11.25">
      <c r="A54" s="59"/>
      <c r="B54" s="33"/>
      <c r="C54" s="33"/>
      <c r="D54" s="33"/>
      <c r="E54" s="33"/>
      <c r="F54" s="33"/>
      <c r="G54" s="33"/>
      <c r="H54" s="33"/>
      <c r="I54" s="34"/>
    </row>
    <row r="55" spans="1:9" s="213" customFormat="1" ht="11.25">
      <c r="A55" s="59"/>
      <c r="B55" s="33"/>
      <c r="C55" s="33"/>
      <c r="D55" s="33"/>
      <c r="E55" s="33"/>
      <c r="F55" s="33"/>
      <c r="G55" s="33"/>
      <c r="H55" s="33"/>
      <c r="I55" s="34"/>
    </row>
    <row r="56" spans="1:9" s="213" customFormat="1" ht="11.25">
      <c r="A56" s="59"/>
      <c r="B56" s="33"/>
      <c r="C56" s="33"/>
      <c r="D56" s="33"/>
      <c r="E56" s="33"/>
      <c r="F56" s="33"/>
      <c r="G56" s="33"/>
      <c r="H56" s="33"/>
      <c r="I56" s="34"/>
    </row>
    <row r="57" spans="1:9" s="213" customFormat="1" ht="11.25">
      <c r="A57" s="59"/>
      <c r="B57" s="33"/>
      <c r="C57" s="33"/>
      <c r="D57" s="33"/>
      <c r="E57" s="33"/>
      <c r="F57" s="33"/>
      <c r="G57" s="33"/>
      <c r="H57" s="33"/>
      <c r="I57" s="34"/>
    </row>
    <row r="58" spans="1:9" s="213" customFormat="1" ht="11.25">
      <c r="A58" s="59"/>
      <c r="B58" s="33"/>
      <c r="C58" s="33"/>
      <c r="D58" s="33"/>
      <c r="E58" s="33"/>
      <c r="F58" s="33"/>
      <c r="G58" s="33"/>
      <c r="H58" s="33"/>
      <c r="I58" s="34"/>
    </row>
    <row r="59" spans="1:9" s="213" customFormat="1" ht="11.25">
      <c r="A59" s="59"/>
      <c r="B59" s="33"/>
      <c r="C59" s="33"/>
      <c r="D59" s="33"/>
      <c r="E59" s="33"/>
      <c r="F59" s="33"/>
      <c r="G59" s="33"/>
      <c r="H59" s="33"/>
      <c r="I59" s="34"/>
    </row>
    <row r="60" spans="1:9" s="213" customFormat="1" ht="11.25">
      <c r="A60" s="59"/>
      <c r="B60" s="33"/>
      <c r="C60" s="33"/>
      <c r="D60" s="33"/>
      <c r="E60" s="33"/>
      <c r="F60" s="33"/>
      <c r="G60" s="33"/>
      <c r="H60" s="33"/>
      <c r="I60" s="34"/>
    </row>
    <row r="61" spans="1:9" s="213" customFormat="1" ht="11.25">
      <c r="A61" s="59"/>
      <c r="B61" s="33"/>
      <c r="C61" s="33"/>
      <c r="D61" s="33"/>
      <c r="E61" s="33"/>
      <c r="F61" s="33"/>
      <c r="G61" s="33"/>
      <c r="H61" s="33"/>
      <c r="I61" s="34"/>
    </row>
    <row r="62" spans="1:9" s="213" customFormat="1" ht="11.25">
      <c r="A62" s="59"/>
      <c r="B62" s="33"/>
      <c r="C62" s="33"/>
      <c r="D62" s="33"/>
      <c r="E62" s="33"/>
      <c r="F62" s="33"/>
      <c r="G62" s="33"/>
      <c r="H62" s="33"/>
      <c r="I62" s="34"/>
    </row>
    <row r="63" spans="1:9" s="213" customFormat="1" ht="11.25">
      <c r="A63" s="59"/>
      <c r="B63" s="33"/>
      <c r="C63" s="33"/>
      <c r="D63" s="33"/>
      <c r="E63" s="33"/>
      <c r="F63" s="33"/>
      <c r="G63" s="33"/>
      <c r="H63" s="33"/>
      <c r="I63" s="34"/>
    </row>
    <row r="64" spans="1:9" s="213" customFormat="1" ht="11.25">
      <c r="A64" s="59"/>
      <c r="B64" s="33"/>
      <c r="C64" s="33"/>
      <c r="D64" s="33"/>
      <c r="E64" s="33"/>
      <c r="F64" s="33"/>
      <c r="G64" s="33"/>
      <c r="H64" s="33"/>
      <c r="I64" s="34"/>
    </row>
    <row r="65" spans="1:9" s="213" customFormat="1" ht="11.25">
      <c r="A65" s="59"/>
      <c r="B65" s="33"/>
      <c r="C65" s="33"/>
      <c r="D65" s="33"/>
      <c r="E65" s="33"/>
      <c r="F65" s="33"/>
      <c r="G65" s="33"/>
      <c r="H65" s="33"/>
      <c r="I65" s="34"/>
    </row>
    <row r="66" spans="1:9" s="213" customFormat="1" ht="11.25">
      <c r="A66" s="59"/>
      <c r="B66" s="33"/>
      <c r="C66" s="33"/>
      <c r="D66" s="33"/>
      <c r="E66" s="33"/>
      <c r="F66" s="33"/>
      <c r="G66" s="33"/>
      <c r="H66" s="33"/>
      <c r="I66" s="34"/>
    </row>
    <row r="67" spans="1:9" s="213" customFormat="1" ht="11.25">
      <c r="A67" s="59"/>
      <c r="B67" s="33"/>
      <c r="C67" s="33"/>
      <c r="D67" s="33"/>
      <c r="E67" s="33"/>
      <c r="F67" s="33"/>
      <c r="G67" s="33"/>
      <c r="H67" s="33"/>
      <c r="I67" s="34"/>
    </row>
    <row r="68" spans="1:9" s="213" customFormat="1" ht="11.25">
      <c r="A68" s="59"/>
      <c r="B68" s="33"/>
      <c r="C68" s="33"/>
      <c r="D68" s="33"/>
      <c r="E68" s="33"/>
      <c r="F68" s="33"/>
      <c r="G68" s="33"/>
      <c r="H68" s="33"/>
      <c r="I68" s="34"/>
    </row>
    <row r="69" spans="1:9" s="213" customFormat="1" ht="11.25">
      <c r="A69" s="59"/>
      <c r="B69" s="33"/>
      <c r="C69" s="33"/>
      <c r="D69" s="33"/>
      <c r="E69" s="33"/>
      <c r="F69" s="33"/>
      <c r="G69" s="33"/>
      <c r="H69" s="33"/>
      <c r="I69" s="34"/>
    </row>
    <row r="70" spans="1:9" s="213" customFormat="1" ht="11.25">
      <c r="A70" s="59"/>
      <c r="B70" s="33"/>
      <c r="C70" s="33"/>
      <c r="D70" s="33"/>
      <c r="E70" s="33"/>
      <c r="F70" s="33"/>
      <c r="G70" s="33"/>
      <c r="H70" s="33"/>
      <c r="I70" s="34"/>
    </row>
    <row r="71" spans="1:9" s="213" customFormat="1" ht="11.25">
      <c r="A71" s="59"/>
      <c r="B71" s="33"/>
      <c r="C71" s="33"/>
      <c r="D71" s="33"/>
      <c r="E71" s="33"/>
      <c r="F71" s="33"/>
      <c r="G71" s="33"/>
      <c r="H71" s="33"/>
      <c r="I71" s="34"/>
    </row>
    <row r="72" spans="1:9" s="213" customFormat="1" ht="11.25">
      <c r="A72" s="59"/>
      <c r="B72" s="33"/>
      <c r="C72" s="33"/>
      <c r="D72" s="33"/>
      <c r="E72" s="33"/>
      <c r="F72" s="33"/>
      <c r="G72" s="33"/>
      <c r="H72" s="33"/>
      <c r="I72" s="34"/>
    </row>
    <row r="73" spans="1:9" s="213" customFormat="1" ht="11.25">
      <c r="A73" s="59"/>
      <c r="B73" s="33"/>
      <c r="C73" s="33"/>
      <c r="D73" s="33"/>
      <c r="E73" s="33"/>
      <c r="F73" s="33"/>
      <c r="G73" s="33"/>
      <c r="H73" s="33"/>
      <c r="I73" s="34"/>
    </row>
    <row r="74" spans="1:9" s="213" customFormat="1" ht="11.25">
      <c r="A74" s="59"/>
      <c r="B74" s="33"/>
      <c r="C74" s="33"/>
      <c r="D74" s="33"/>
      <c r="E74" s="33"/>
      <c r="F74" s="33"/>
      <c r="G74" s="33"/>
      <c r="H74" s="33"/>
      <c r="I74" s="34"/>
    </row>
    <row r="75" spans="1:9" s="213" customFormat="1" ht="11.25">
      <c r="A75" s="59"/>
      <c r="B75" s="33"/>
      <c r="C75" s="33"/>
      <c r="D75" s="33"/>
      <c r="E75" s="33"/>
      <c r="F75" s="33"/>
      <c r="G75" s="33"/>
      <c r="H75" s="33"/>
      <c r="I75" s="34"/>
    </row>
    <row r="76" spans="1:9" s="213" customFormat="1" ht="11.25">
      <c r="A76" s="59"/>
      <c r="B76" s="33"/>
      <c r="C76" s="33"/>
      <c r="D76" s="33"/>
      <c r="E76" s="33"/>
      <c r="F76" s="33"/>
      <c r="G76" s="33"/>
      <c r="H76" s="33"/>
      <c r="I76" s="34"/>
    </row>
    <row r="77" spans="1:9" s="213" customFormat="1" ht="11.25">
      <c r="A77" s="59"/>
      <c r="B77" s="33"/>
      <c r="C77" s="33"/>
      <c r="D77" s="33"/>
      <c r="E77" s="33"/>
      <c r="F77" s="33"/>
      <c r="G77" s="33"/>
      <c r="H77" s="33"/>
      <c r="I77" s="34"/>
    </row>
    <row r="78" spans="1:9" s="213" customFormat="1" ht="11.25">
      <c r="A78" s="59"/>
      <c r="B78" s="33"/>
      <c r="C78" s="33"/>
      <c r="D78" s="33"/>
      <c r="E78" s="33"/>
      <c r="F78" s="33"/>
      <c r="G78" s="33"/>
      <c r="H78" s="33"/>
      <c r="I78" s="34"/>
    </row>
    <row r="79" spans="1:9" s="213" customFormat="1" ht="11.25">
      <c r="A79" s="59"/>
      <c r="B79" s="33"/>
      <c r="C79" s="33"/>
      <c r="D79" s="33"/>
      <c r="E79" s="33"/>
      <c r="F79" s="33"/>
      <c r="G79" s="33"/>
      <c r="H79" s="33"/>
      <c r="I79" s="34"/>
    </row>
    <row r="80" spans="1:9" s="213" customFormat="1" ht="11.25">
      <c r="A80" s="59"/>
      <c r="B80" s="33"/>
      <c r="C80" s="33"/>
      <c r="D80" s="33"/>
      <c r="E80" s="33"/>
      <c r="F80" s="33"/>
      <c r="G80" s="33"/>
      <c r="H80" s="33"/>
      <c r="I80" s="34"/>
    </row>
    <row r="81" spans="1:9" s="213" customFormat="1" ht="11.25">
      <c r="A81" s="59"/>
      <c r="B81" s="33"/>
      <c r="C81" s="33"/>
      <c r="D81" s="33"/>
      <c r="E81" s="33"/>
      <c r="F81" s="33"/>
      <c r="G81" s="33"/>
      <c r="H81" s="33"/>
      <c r="I81" s="34"/>
    </row>
    <row r="82" spans="1:9" s="213" customFormat="1" ht="11.25">
      <c r="A82" s="59"/>
      <c r="B82" s="33"/>
      <c r="C82" s="33"/>
      <c r="D82" s="33"/>
      <c r="E82" s="33"/>
      <c r="F82" s="33"/>
      <c r="G82" s="33"/>
      <c r="H82" s="33"/>
      <c r="I82" s="34"/>
    </row>
    <row r="83" spans="1:9" s="213" customFormat="1" ht="11.25">
      <c r="A83" s="59"/>
      <c r="B83" s="33"/>
      <c r="C83" s="33"/>
      <c r="D83" s="33"/>
      <c r="E83" s="33"/>
      <c r="F83" s="33"/>
      <c r="G83" s="33"/>
      <c r="H83" s="33"/>
      <c r="I83" s="34"/>
    </row>
    <row r="84" spans="1:9" s="213" customFormat="1" ht="11.25">
      <c r="A84" s="59"/>
      <c r="B84" s="33"/>
      <c r="C84" s="33"/>
      <c r="D84" s="33"/>
      <c r="E84" s="33"/>
      <c r="F84" s="33"/>
      <c r="G84" s="33"/>
      <c r="H84" s="33"/>
      <c r="I84" s="34"/>
    </row>
    <row r="85" spans="1:9" s="213" customFormat="1" ht="11.25">
      <c r="A85" s="59"/>
      <c r="B85" s="33"/>
      <c r="C85" s="33"/>
      <c r="D85" s="33"/>
      <c r="E85" s="33"/>
      <c r="F85" s="33"/>
      <c r="G85" s="33"/>
      <c r="H85" s="33"/>
      <c r="I85" s="34"/>
    </row>
    <row r="86" spans="1:9" s="213" customFormat="1" ht="11.25">
      <c r="A86" s="59"/>
      <c r="B86" s="33"/>
      <c r="C86" s="33"/>
      <c r="D86" s="33"/>
      <c r="E86" s="33"/>
      <c r="F86" s="33"/>
      <c r="G86" s="33"/>
      <c r="H86" s="33"/>
      <c r="I86" s="34"/>
    </row>
    <row r="87" spans="1:9" s="213" customFormat="1" ht="11.25">
      <c r="A87" s="59"/>
      <c r="B87" s="33"/>
      <c r="C87" s="33"/>
      <c r="D87" s="33"/>
      <c r="E87" s="33"/>
      <c r="F87" s="33"/>
      <c r="G87" s="33"/>
      <c r="H87" s="33"/>
      <c r="I87" s="34"/>
    </row>
    <row r="88" spans="1:9" s="213" customFormat="1" ht="11.25">
      <c r="A88" s="59"/>
      <c r="B88" s="33"/>
      <c r="C88" s="33"/>
      <c r="D88" s="33"/>
      <c r="E88" s="33"/>
      <c r="F88" s="33"/>
      <c r="G88" s="33"/>
      <c r="H88" s="33"/>
      <c r="I88" s="34"/>
    </row>
    <row r="89" spans="1:9" s="213" customFormat="1" ht="11.25">
      <c r="A89" s="59"/>
      <c r="B89" s="33"/>
      <c r="C89" s="33"/>
      <c r="D89" s="33"/>
      <c r="E89" s="33"/>
      <c r="F89" s="33"/>
      <c r="G89" s="33"/>
      <c r="H89" s="33"/>
      <c r="I89" s="34"/>
    </row>
    <row r="90" spans="1:9" s="213" customFormat="1" ht="11.25">
      <c r="A90" s="59"/>
      <c r="B90" s="33"/>
      <c r="C90" s="33"/>
      <c r="D90" s="33"/>
      <c r="E90" s="33"/>
      <c r="F90" s="33"/>
      <c r="G90" s="33"/>
      <c r="H90" s="33"/>
      <c r="I90" s="34"/>
    </row>
    <row r="91" spans="1:9" s="213" customFormat="1" ht="11.25">
      <c r="A91" s="59"/>
      <c r="B91" s="33"/>
      <c r="C91" s="33"/>
      <c r="D91" s="33"/>
      <c r="E91" s="33"/>
      <c r="F91" s="33"/>
      <c r="G91" s="33"/>
      <c r="H91" s="33"/>
      <c r="I91" s="34"/>
    </row>
    <row r="92" spans="1:9" s="213" customFormat="1" ht="11.25">
      <c r="A92" s="59"/>
      <c r="B92" s="33"/>
      <c r="C92" s="33"/>
      <c r="D92" s="33"/>
      <c r="E92" s="33"/>
      <c r="F92" s="33"/>
      <c r="G92" s="33"/>
      <c r="H92" s="33"/>
      <c r="I92" s="34"/>
    </row>
    <row r="93" spans="1:9" s="213" customFormat="1" ht="11.25">
      <c r="A93" s="59"/>
      <c r="B93" s="33"/>
      <c r="C93" s="33"/>
      <c r="D93" s="33"/>
      <c r="E93" s="33"/>
      <c r="F93" s="33"/>
      <c r="G93" s="33"/>
      <c r="H93" s="33"/>
      <c r="I93" s="34"/>
    </row>
    <row r="94" spans="1:9" s="213" customFormat="1" ht="11.25">
      <c r="A94" s="59"/>
      <c r="B94" s="33"/>
      <c r="C94" s="33"/>
      <c r="D94" s="33"/>
      <c r="E94" s="33"/>
      <c r="F94" s="33"/>
      <c r="G94" s="33"/>
      <c r="H94" s="33"/>
      <c r="I94" s="34"/>
    </row>
    <row r="95" spans="1:9" s="213" customFormat="1" ht="11.25">
      <c r="A95" s="59"/>
      <c r="B95" s="33"/>
      <c r="C95" s="33"/>
      <c r="D95" s="33"/>
      <c r="E95" s="33"/>
      <c r="F95" s="33"/>
      <c r="G95" s="33"/>
      <c r="H95" s="33"/>
      <c r="I95" s="34"/>
    </row>
    <row r="96" spans="1:9" s="213" customFormat="1" ht="11.25">
      <c r="A96" s="59"/>
      <c r="B96" s="33"/>
      <c r="C96" s="33"/>
      <c r="D96" s="33"/>
      <c r="E96" s="33"/>
      <c r="F96" s="33"/>
      <c r="G96" s="33"/>
      <c r="H96" s="33"/>
      <c r="I96" s="34"/>
    </row>
    <row r="97" spans="1:9" s="213" customFormat="1" ht="11.25">
      <c r="A97" s="59"/>
      <c r="B97" s="33"/>
      <c r="C97" s="33"/>
      <c r="D97" s="33"/>
      <c r="E97" s="33"/>
      <c r="F97" s="33"/>
      <c r="G97" s="33"/>
      <c r="H97" s="33"/>
      <c r="I97" s="34"/>
    </row>
    <row r="98" spans="1:9" s="213" customFormat="1" ht="11.25">
      <c r="A98" s="59"/>
      <c r="B98" s="33"/>
      <c r="C98" s="33"/>
      <c r="D98" s="33"/>
      <c r="E98" s="33"/>
      <c r="F98" s="33"/>
      <c r="G98" s="33"/>
      <c r="H98" s="33"/>
      <c r="I98" s="34"/>
    </row>
    <row r="99" spans="1:9" s="213" customFormat="1" ht="11.25">
      <c r="A99" s="59"/>
      <c r="B99" s="33"/>
      <c r="C99" s="33"/>
      <c r="D99" s="33"/>
      <c r="E99" s="33"/>
      <c r="F99" s="33"/>
      <c r="G99" s="33"/>
      <c r="H99" s="33"/>
      <c r="I99" s="34"/>
    </row>
    <row r="100" spans="1:9" s="213" customFormat="1" ht="11.25">
      <c r="A100" s="59"/>
      <c r="B100" s="33"/>
      <c r="C100" s="33"/>
      <c r="D100" s="33"/>
      <c r="E100" s="33"/>
      <c r="F100" s="33"/>
      <c r="G100" s="33"/>
      <c r="H100" s="33"/>
      <c r="I100" s="34"/>
    </row>
    <row r="101" spans="1:9" s="213" customFormat="1" ht="11.25">
      <c r="A101" s="59"/>
      <c r="B101" s="33"/>
      <c r="C101" s="33"/>
      <c r="D101" s="33"/>
      <c r="E101" s="33"/>
      <c r="F101" s="33"/>
      <c r="G101" s="33"/>
      <c r="H101" s="33"/>
      <c r="I101" s="34"/>
    </row>
    <row r="102" spans="1:9" s="213" customFormat="1" ht="11.25">
      <c r="A102" s="59"/>
      <c r="B102" s="33"/>
      <c r="C102" s="33"/>
      <c r="D102" s="33"/>
      <c r="E102" s="33"/>
      <c r="F102" s="33"/>
      <c r="G102" s="33"/>
      <c r="H102" s="33"/>
      <c r="I102" s="34"/>
    </row>
    <row r="103" spans="1:9" s="213" customFormat="1" ht="11.25">
      <c r="A103" s="59"/>
      <c r="B103" s="33"/>
      <c r="C103" s="33"/>
      <c r="D103" s="33"/>
      <c r="E103" s="33"/>
      <c r="F103" s="33"/>
      <c r="G103" s="33"/>
      <c r="H103" s="33"/>
      <c r="I103" s="34"/>
    </row>
    <row r="104" spans="1:9" s="213" customFormat="1" ht="11.25">
      <c r="A104" s="59"/>
      <c r="B104" s="33"/>
      <c r="C104" s="33"/>
      <c r="D104" s="33"/>
      <c r="E104" s="33"/>
      <c r="F104" s="33"/>
      <c r="G104" s="33"/>
      <c r="H104" s="33"/>
      <c r="I104" s="34"/>
    </row>
  </sheetData>
  <sheetProtection/>
  <mergeCells count="10">
    <mergeCell ref="I3:I5"/>
    <mergeCell ref="D4:D5"/>
    <mergeCell ref="E4:E5"/>
    <mergeCell ref="A3:B5"/>
    <mergeCell ref="F3:H3"/>
    <mergeCell ref="C3:E3"/>
    <mergeCell ref="C4:C5"/>
    <mergeCell ref="F4:F5"/>
    <mergeCell ref="G4:G5"/>
    <mergeCell ref="H4:H5"/>
  </mergeCells>
  <conditionalFormatting sqref="A1:IV6 A7:B31 J7:IV31 A32:IV65536">
    <cfRule type="cellIs" priority="2" dxfId="0" operator="equal" stopIfTrue="1">
      <formula>"X"</formula>
    </cfRule>
  </conditionalFormatting>
  <conditionalFormatting sqref="C7:I31">
    <cfRule type="cellIs" priority="1" dxfId="23" operator="equal" stopIfTrue="1">
      <formula>"X"</formula>
    </cfRule>
  </conditionalFormatting>
  <printOptions/>
  <pageMargins left="0.5905511811023623" right="0.5905511811023623" top="0.7874015748031497" bottom="0.7874015748031497" header="0.5118110236220472" footer="0.5118110236220472"/>
  <pageSetup horizontalDpi="600" verticalDpi="600" orientation="portrait" pageOrder="overThenDown" paperSize="9" r:id="rId2"/>
  <drawing r:id="rId1"/>
</worksheet>
</file>

<file path=xl/worksheets/sheet9.xml><?xml version="1.0" encoding="utf-8"?>
<worksheet xmlns="http://schemas.openxmlformats.org/spreadsheetml/2006/main" xmlns:r="http://schemas.openxmlformats.org/officeDocument/2006/relationships">
  <sheetPr>
    <tabColor theme="5" tint="0.39998000860214233"/>
  </sheetPr>
  <dimension ref="A1:L104"/>
  <sheetViews>
    <sheetView tabSelected="1" zoomScale="80" zoomScaleNormal="80" zoomScalePageLayoutView="0" workbookViewId="0" topLeftCell="A1">
      <selection activeCell="E7" sqref="E7"/>
    </sheetView>
  </sheetViews>
  <sheetFormatPr defaultColWidth="9.00390625" defaultRowHeight="13.5"/>
  <cols>
    <col min="1" max="1" width="3.125" style="15" customWidth="1"/>
    <col min="2" max="2" width="11.625" style="2" customWidth="1"/>
    <col min="3" max="4" width="8.375" style="2" customWidth="1"/>
    <col min="5" max="5" width="8.125" style="2" customWidth="1"/>
    <col min="6" max="7" width="7.00390625" style="3" customWidth="1"/>
    <col min="8" max="9" width="8.125" style="2" customWidth="1"/>
    <col min="10" max="10" width="8.375" style="2" customWidth="1"/>
    <col min="11" max="12" width="7.00390625" style="3" customWidth="1"/>
    <col min="13" max="16384" width="9.00390625" style="212" customWidth="1"/>
  </cols>
  <sheetData>
    <row r="1" spans="1:12" s="210" customFormat="1" ht="22.5" customHeight="1">
      <c r="A1" s="194"/>
      <c r="B1" s="195"/>
      <c r="C1" s="196"/>
      <c r="D1" s="196"/>
      <c r="E1" s="196"/>
      <c r="F1" s="197"/>
      <c r="G1" s="197"/>
      <c r="H1" s="196"/>
      <c r="I1" s="196"/>
      <c r="J1" s="196"/>
      <c r="K1" s="197"/>
      <c r="L1" s="197"/>
    </row>
    <row r="2" spans="1:2" ht="22.5" customHeight="1">
      <c r="A2" s="184" t="s">
        <v>242</v>
      </c>
      <c r="B2" s="1"/>
    </row>
    <row r="3" spans="1:12" s="213" customFormat="1" ht="23.25" customHeight="1">
      <c r="A3" s="674" t="s">
        <v>11</v>
      </c>
      <c r="B3" s="675"/>
      <c r="C3" s="708" t="s">
        <v>76</v>
      </c>
      <c r="D3" s="709"/>
      <c r="E3" s="709"/>
      <c r="F3" s="709"/>
      <c r="G3" s="709"/>
      <c r="H3" s="780" t="s">
        <v>77</v>
      </c>
      <c r="I3" s="781"/>
      <c r="J3" s="781"/>
      <c r="K3" s="781"/>
      <c r="L3" s="781"/>
    </row>
    <row r="4" spans="1:12" s="213" customFormat="1" ht="23.25" customHeight="1">
      <c r="A4" s="676"/>
      <c r="B4" s="677"/>
      <c r="C4" s="777" t="s">
        <v>371</v>
      </c>
      <c r="D4" s="782"/>
      <c r="E4" s="480" t="s">
        <v>372</v>
      </c>
      <c r="F4" s="777" t="s">
        <v>373</v>
      </c>
      <c r="G4" s="778"/>
      <c r="H4" s="777" t="s">
        <v>374</v>
      </c>
      <c r="I4" s="782"/>
      <c r="J4" s="480" t="s">
        <v>375</v>
      </c>
      <c r="K4" s="777" t="s">
        <v>373</v>
      </c>
      <c r="L4" s="779"/>
    </row>
    <row r="5" spans="1:12" s="213" customFormat="1" ht="25.5" customHeight="1">
      <c r="A5" s="678"/>
      <c r="B5" s="679"/>
      <c r="C5" s="568" t="s">
        <v>63</v>
      </c>
      <c r="D5" s="568" t="s">
        <v>64</v>
      </c>
      <c r="E5" s="568" t="s">
        <v>63</v>
      </c>
      <c r="F5" s="569" t="s">
        <v>376</v>
      </c>
      <c r="G5" s="570" t="s">
        <v>59</v>
      </c>
      <c r="H5" s="568" t="s">
        <v>63</v>
      </c>
      <c r="I5" s="568" t="s">
        <v>64</v>
      </c>
      <c r="J5" s="568" t="s">
        <v>63</v>
      </c>
      <c r="K5" s="569" t="s">
        <v>376</v>
      </c>
      <c r="L5" s="569" t="s">
        <v>59</v>
      </c>
    </row>
    <row r="6" spans="1:12" s="214" customFormat="1" ht="24.75" customHeight="1">
      <c r="A6" s="74"/>
      <c r="B6" s="75"/>
      <c r="C6" s="77" t="s">
        <v>16</v>
      </c>
      <c r="D6" s="77" t="s">
        <v>16</v>
      </c>
      <c r="E6" s="77" t="s">
        <v>16</v>
      </c>
      <c r="F6" s="77" t="s">
        <v>198</v>
      </c>
      <c r="G6" s="77" t="s">
        <v>198</v>
      </c>
      <c r="H6" s="77" t="s">
        <v>16</v>
      </c>
      <c r="I6" s="77" t="s">
        <v>16</v>
      </c>
      <c r="J6" s="77" t="s">
        <v>16</v>
      </c>
      <c r="K6" s="73" t="s">
        <v>198</v>
      </c>
      <c r="L6" s="73" t="s">
        <v>198</v>
      </c>
    </row>
    <row r="7" spans="1:12" s="213" customFormat="1" ht="24.75" customHeight="1">
      <c r="A7" s="59"/>
      <c r="B7" s="283" t="s">
        <v>17</v>
      </c>
      <c r="C7" s="565">
        <v>4223937</v>
      </c>
      <c r="D7" s="565">
        <v>3804830</v>
      </c>
      <c r="E7" s="565">
        <v>4335721</v>
      </c>
      <c r="F7" s="566">
        <v>90.1</v>
      </c>
      <c r="G7" s="566">
        <v>87.8</v>
      </c>
      <c r="H7" s="565">
        <v>1621055</v>
      </c>
      <c r="I7" s="565">
        <v>1639263</v>
      </c>
      <c r="J7" s="565">
        <v>2153657</v>
      </c>
      <c r="K7" s="566">
        <v>101.1</v>
      </c>
      <c r="L7" s="567">
        <v>76.1</v>
      </c>
    </row>
    <row r="8" spans="1:12" s="213" customFormat="1" ht="24.75" customHeight="1">
      <c r="A8" s="59">
        <v>9</v>
      </c>
      <c r="B8" s="248" t="s">
        <v>318</v>
      </c>
      <c r="C8" s="228">
        <v>564278</v>
      </c>
      <c r="D8" s="228">
        <v>556540</v>
      </c>
      <c r="E8" s="228">
        <v>490844</v>
      </c>
      <c r="F8" s="256">
        <v>98.6</v>
      </c>
      <c r="G8" s="256">
        <v>113.4</v>
      </c>
      <c r="H8" s="228">
        <v>438166</v>
      </c>
      <c r="I8" s="228">
        <v>389418</v>
      </c>
      <c r="J8" s="228">
        <v>454394</v>
      </c>
      <c r="K8" s="256">
        <v>88.9</v>
      </c>
      <c r="L8" s="259">
        <v>85.7</v>
      </c>
    </row>
    <row r="9" spans="1:12" s="213" customFormat="1" ht="24.75" customHeight="1">
      <c r="A9" s="59">
        <v>10</v>
      </c>
      <c r="B9" s="248" t="s">
        <v>319</v>
      </c>
      <c r="C9" s="228">
        <v>48296</v>
      </c>
      <c r="D9" s="228">
        <v>47677</v>
      </c>
      <c r="E9" s="228">
        <v>65927</v>
      </c>
      <c r="F9" s="256">
        <v>98.7</v>
      </c>
      <c r="G9" s="256">
        <v>72.3</v>
      </c>
      <c r="H9" s="228">
        <v>120310</v>
      </c>
      <c r="I9" s="228">
        <v>126258</v>
      </c>
      <c r="J9" s="228">
        <v>179904</v>
      </c>
      <c r="K9" s="256">
        <v>104.9</v>
      </c>
      <c r="L9" s="259">
        <v>70.2</v>
      </c>
    </row>
    <row r="10" spans="1:12" s="213" customFormat="1" ht="24.75" customHeight="1">
      <c r="A10" s="59">
        <v>11</v>
      </c>
      <c r="B10" s="248" t="s">
        <v>320</v>
      </c>
      <c r="C10" s="228" t="s">
        <v>400</v>
      </c>
      <c r="D10" s="228" t="s">
        <v>119</v>
      </c>
      <c r="E10" s="228" t="s">
        <v>119</v>
      </c>
      <c r="F10" s="256" t="s">
        <v>119</v>
      </c>
      <c r="G10" s="256" t="s">
        <v>119</v>
      </c>
      <c r="H10" s="228" t="s">
        <v>119</v>
      </c>
      <c r="I10" s="228" t="s">
        <v>119</v>
      </c>
      <c r="J10" s="228" t="s">
        <v>119</v>
      </c>
      <c r="K10" s="256" t="s">
        <v>119</v>
      </c>
      <c r="L10" s="259" t="s">
        <v>119</v>
      </c>
    </row>
    <row r="11" spans="1:12" s="213" customFormat="1" ht="24.75" customHeight="1">
      <c r="A11" s="59">
        <v>12</v>
      </c>
      <c r="B11" s="248" t="s">
        <v>321</v>
      </c>
      <c r="C11" s="956" t="s">
        <v>411</v>
      </c>
      <c r="D11" s="956" t="s">
        <v>411</v>
      </c>
      <c r="E11" s="956" t="s">
        <v>411</v>
      </c>
      <c r="F11" s="956" t="s">
        <v>411</v>
      </c>
      <c r="G11" s="956" t="s">
        <v>411</v>
      </c>
      <c r="H11" s="956" t="s">
        <v>411</v>
      </c>
      <c r="I11" s="956" t="s">
        <v>411</v>
      </c>
      <c r="J11" s="956" t="s">
        <v>411</v>
      </c>
      <c r="K11" s="956" t="s">
        <v>411</v>
      </c>
      <c r="L11" s="957" t="s">
        <v>411</v>
      </c>
    </row>
    <row r="12" spans="1:12" s="213" customFormat="1" ht="24.75" customHeight="1">
      <c r="A12" s="68">
        <v>13</v>
      </c>
      <c r="B12" s="250" t="s">
        <v>322</v>
      </c>
      <c r="C12" s="228" t="s">
        <v>119</v>
      </c>
      <c r="D12" s="228" t="s">
        <v>119</v>
      </c>
      <c r="E12" s="228" t="s">
        <v>119</v>
      </c>
      <c r="F12" s="260" t="s">
        <v>119</v>
      </c>
      <c r="G12" s="260" t="s">
        <v>119</v>
      </c>
      <c r="H12" s="228" t="s">
        <v>119</v>
      </c>
      <c r="I12" s="228" t="s">
        <v>119</v>
      </c>
      <c r="J12" s="228" t="s">
        <v>119</v>
      </c>
      <c r="K12" s="260" t="s">
        <v>119</v>
      </c>
      <c r="L12" s="261" t="s">
        <v>119</v>
      </c>
    </row>
    <row r="13" spans="1:12" s="213" customFormat="1" ht="24.75" customHeight="1">
      <c r="A13" s="68">
        <v>14</v>
      </c>
      <c r="B13" s="250" t="s">
        <v>323</v>
      </c>
      <c r="C13" s="228">
        <v>782911</v>
      </c>
      <c r="D13" s="228">
        <v>597536</v>
      </c>
      <c r="E13" s="228">
        <v>626124</v>
      </c>
      <c r="F13" s="260">
        <v>76.3</v>
      </c>
      <c r="G13" s="260">
        <v>95.4</v>
      </c>
      <c r="H13" s="228">
        <v>250104</v>
      </c>
      <c r="I13" s="228">
        <v>173148</v>
      </c>
      <c r="J13" s="228">
        <v>381800</v>
      </c>
      <c r="K13" s="260">
        <v>69.2</v>
      </c>
      <c r="L13" s="261">
        <v>45.4</v>
      </c>
    </row>
    <row r="14" spans="1:12" s="213" customFormat="1" ht="24.75" customHeight="1">
      <c r="A14" s="68">
        <v>15</v>
      </c>
      <c r="B14" s="250" t="s">
        <v>37</v>
      </c>
      <c r="C14" s="956" t="s">
        <v>411</v>
      </c>
      <c r="D14" s="956" t="s">
        <v>411</v>
      </c>
      <c r="E14" s="956" t="s">
        <v>411</v>
      </c>
      <c r="F14" s="956" t="s">
        <v>411</v>
      </c>
      <c r="G14" s="956" t="s">
        <v>411</v>
      </c>
      <c r="H14" s="956" t="s">
        <v>411</v>
      </c>
      <c r="I14" s="956" t="s">
        <v>411</v>
      </c>
      <c r="J14" s="956" t="s">
        <v>411</v>
      </c>
      <c r="K14" s="956" t="s">
        <v>411</v>
      </c>
      <c r="L14" s="957" t="s">
        <v>411</v>
      </c>
    </row>
    <row r="15" spans="1:12" s="213" customFormat="1" ht="24.75" customHeight="1">
      <c r="A15" s="68">
        <v>16</v>
      </c>
      <c r="B15" s="250" t="s">
        <v>324</v>
      </c>
      <c r="C15" s="956" t="s">
        <v>411</v>
      </c>
      <c r="D15" s="956" t="s">
        <v>411</v>
      </c>
      <c r="E15" s="956" t="s">
        <v>411</v>
      </c>
      <c r="F15" s="956" t="s">
        <v>411</v>
      </c>
      <c r="G15" s="956" t="s">
        <v>411</v>
      </c>
      <c r="H15" s="956" t="s">
        <v>411</v>
      </c>
      <c r="I15" s="956" t="s">
        <v>411</v>
      </c>
      <c r="J15" s="956" t="s">
        <v>411</v>
      </c>
      <c r="K15" s="956" t="s">
        <v>411</v>
      </c>
      <c r="L15" s="957" t="s">
        <v>411</v>
      </c>
    </row>
    <row r="16" spans="1:12" s="213" customFormat="1" ht="24.75" customHeight="1">
      <c r="A16" s="68">
        <v>17</v>
      </c>
      <c r="B16" s="250" t="s">
        <v>325</v>
      </c>
      <c r="C16" s="228" t="s">
        <v>119</v>
      </c>
      <c r="D16" s="228" t="s">
        <v>119</v>
      </c>
      <c r="E16" s="228" t="s">
        <v>119</v>
      </c>
      <c r="F16" s="260" t="s">
        <v>119</v>
      </c>
      <c r="G16" s="260" t="s">
        <v>119</v>
      </c>
      <c r="H16" s="228" t="s">
        <v>119</v>
      </c>
      <c r="I16" s="228" t="s">
        <v>119</v>
      </c>
      <c r="J16" s="228" t="s">
        <v>119</v>
      </c>
      <c r="K16" s="260" t="s">
        <v>119</v>
      </c>
      <c r="L16" s="261" t="s">
        <v>119</v>
      </c>
    </row>
    <row r="17" spans="1:12" s="213" customFormat="1" ht="24.75" customHeight="1">
      <c r="A17" s="68">
        <v>18</v>
      </c>
      <c r="B17" s="250" t="s">
        <v>326</v>
      </c>
      <c r="C17" s="956" t="s">
        <v>411</v>
      </c>
      <c r="D17" s="956" t="s">
        <v>411</v>
      </c>
      <c r="E17" s="956" t="s">
        <v>411</v>
      </c>
      <c r="F17" s="956" t="s">
        <v>411</v>
      </c>
      <c r="G17" s="956" t="s">
        <v>411</v>
      </c>
      <c r="H17" s="956" t="s">
        <v>411</v>
      </c>
      <c r="I17" s="956" t="s">
        <v>411</v>
      </c>
      <c r="J17" s="956" t="s">
        <v>411</v>
      </c>
      <c r="K17" s="956" t="s">
        <v>411</v>
      </c>
      <c r="L17" s="957" t="s">
        <v>411</v>
      </c>
    </row>
    <row r="18" spans="1:12" s="213" customFormat="1" ht="24.75" customHeight="1">
      <c r="A18" s="68">
        <v>19</v>
      </c>
      <c r="B18" s="250" t="s">
        <v>327</v>
      </c>
      <c r="C18" s="228" t="s">
        <v>119</v>
      </c>
      <c r="D18" s="228" t="s">
        <v>119</v>
      </c>
      <c r="E18" s="228" t="s">
        <v>119</v>
      </c>
      <c r="F18" s="260" t="s">
        <v>119</v>
      </c>
      <c r="G18" s="260" t="s">
        <v>119</v>
      </c>
      <c r="H18" s="228" t="s">
        <v>119</v>
      </c>
      <c r="I18" s="228" t="s">
        <v>119</v>
      </c>
      <c r="J18" s="228" t="s">
        <v>119</v>
      </c>
      <c r="K18" s="260" t="s">
        <v>119</v>
      </c>
      <c r="L18" s="261" t="s">
        <v>119</v>
      </c>
    </row>
    <row r="19" spans="1:12" s="213" customFormat="1" ht="24.75" customHeight="1">
      <c r="A19" s="68">
        <v>20</v>
      </c>
      <c r="B19" s="250" t="s">
        <v>328</v>
      </c>
      <c r="C19" s="228" t="s">
        <v>119</v>
      </c>
      <c r="D19" s="228" t="s">
        <v>119</v>
      </c>
      <c r="E19" s="228" t="s">
        <v>119</v>
      </c>
      <c r="F19" s="260" t="s">
        <v>119</v>
      </c>
      <c r="G19" s="260" t="s">
        <v>119</v>
      </c>
      <c r="H19" s="228" t="s">
        <v>119</v>
      </c>
      <c r="I19" s="228" t="s">
        <v>119</v>
      </c>
      <c r="J19" s="228" t="s">
        <v>119</v>
      </c>
      <c r="K19" s="260" t="s">
        <v>119</v>
      </c>
      <c r="L19" s="261" t="s">
        <v>119</v>
      </c>
    </row>
    <row r="20" spans="1:12" s="213" customFormat="1" ht="24.75" customHeight="1">
      <c r="A20" s="68">
        <v>21</v>
      </c>
      <c r="B20" s="250" t="s">
        <v>329</v>
      </c>
      <c r="C20" s="228">
        <v>36252</v>
      </c>
      <c r="D20" s="228">
        <v>32998</v>
      </c>
      <c r="E20" s="228">
        <v>38907</v>
      </c>
      <c r="F20" s="260">
        <v>91</v>
      </c>
      <c r="G20" s="260">
        <v>84.8</v>
      </c>
      <c r="H20" s="228">
        <v>114488</v>
      </c>
      <c r="I20" s="228">
        <v>107664</v>
      </c>
      <c r="J20" s="228">
        <v>156181</v>
      </c>
      <c r="K20" s="260">
        <v>94</v>
      </c>
      <c r="L20" s="261">
        <v>68.9</v>
      </c>
    </row>
    <row r="21" spans="1:12" s="213" customFormat="1" ht="24.75" customHeight="1">
      <c r="A21" s="68">
        <v>22</v>
      </c>
      <c r="B21" s="250" t="s">
        <v>299</v>
      </c>
      <c r="C21" s="228">
        <v>328655</v>
      </c>
      <c r="D21" s="228">
        <v>487172</v>
      </c>
      <c r="E21" s="228">
        <v>1014304</v>
      </c>
      <c r="F21" s="260">
        <v>148.2</v>
      </c>
      <c r="G21" s="260">
        <v>48</v>
      </c>
      <c r="H21" s="228">
        <v>518817</v>
      </c>
      <c r="I21" s="228">
        <v>589483</v>
      </c>
      <c r="J21" s="228">
        <v>737751</v>
      </c>
      <c r="K21" s="260">
        <v>113.6</v>
      </c>
      <c r="L21" s="261">
        <v>79.9</v>
      </c>
    </row>
    <row r="22" spans="1:12" s="213" customFormat="1" ht="24.75" customHeight="1">
      <c r="A22" s="68">
        <v>23</v>
      </c>
      <c r="B22" s="250" t="s">
        <v>330</v>
      </c>
      <c r="C22" s="228">
        <v>168608</v>
      </c>
      <c r="D22" s="228">
        <v>134538</v>
      </c>
      <c r="E22" s="228">
        <v>101151</v>
      </c>
      <c r="F22" s="260">
        <v>79.8</v>
      </c>
      <c r="G22" s="260">
        <v>133</v>
      </c>
      <c r="H22" s="228">
        <v>69646</v>
      </c>
      <c r="I22" s="228">
        <v>102759</v>
      </c>
      <c r="J22" s="228">
        <v>67282</v>
      </c>
      <c r="K22" s="260">
        <v>147.5</v>
      </c>
      <c r="L22" s="261">
        <v>152.7</v>
      </c>
    </row>
    <row r="23" spans="1:12" s="213" customFormat="1" ht="24.75" customHeight="1">
      <c r="A23" s="68">
        <v>24</v>
      </c>
      <c r="B23" s="250" t="s">
        <v>331</v>
      </c>
      <c r="C23" s="228">
        <v>137134</v>
      </c>
      <c r="D23" s="228">
        <v>65972</v>
      </c>
      <c r="E23" s="228">
        <v>187500</v>
      </c>
      <c r="F23" s="260">
        <v>48.1</v>
      </c>
      <c r="G23" s="260">
        <v>35.2</v>
      </c>
      <c r="H23" s="228">
        <v>2416</v>
      </c>
      <c r="I23" s="228">
        <v>2708</v>
      </c>
      <c r="J23" s="228">
        <v>34675</v>
      </c>
      <c r="K23" s="260">
        <v>112.1</v>
      </c>
      <c r="L23" s="261">
        <v>7.8</v>
      </c>
    </row>
    <row r="24" spans="1:12" s="213" customFormat="1" ht="24.75" customHeight="1">
      <c r="A24" s="68">
        <v>25</v>
      </c>
      <c r="B24" s="250" t="s">
        <v>332</v>
      </c>
      <c r="C24" s="228" t="s">
        <v>119</v>
      </c>
      <c r="D24" s="228" t="s">
        <v>119</v>
      </c>
      <c r="E24" s="228" t="s">
        <v>119</v>
      </c>
      <c r="F24" s="260" t="s">
        <v>119</v>
      </c>
      <c r="G24" s="260" t="s">
        <v>119</v>
      </c>
      <c r="H24" s="228" t="s">
        <v>119</v>
      </c>
      <c r="I24" s="228" t="s">
        <v>119</v>
      </c>
      <c r="J24" s="228" t="s">
        <v>119</v>
      </c>
      <c r="K24" s="260" t="s">
        <v>119</v>
      </c>
      <c r="L24" s="261" t="s">
        <v>119</v>
      </c>
    </row>
    <row r="25" spans="1:12" s="213" customFormat="1" ht="24.75" customHeight="1">
      <c r="A25" s="68">
        <v>26</v>
      </c>
      <c r="B25" s="250" t="s">
        <v>333</v>
      </c>
      <c r="C25" s="228">
        <v>809765</v>
      </c>
      <c r="D25" s="228">
        <v>535305</v>
      </c>
      <c r="E25" s="228">
        <v>538910</v>
      </c>
      <c r="F25" s="260">
        <v>66.1</v>
      </c>
      <c r="G25" s="260">
        <v>99.3</v>
      </c>
      <c r="H25" s="228">
        <v>4434</v>
      </c>
      <c r="I25" s="228">
        <v>11009</v>
      </c>
      <c r="J25" s="228">
        <v>6262</v>
      </c>
      <c r="K25" s="260">
        <v>248.3</v>
      </c>
      <c r="L25" s="261">
        <v>175.8</v>
      </c>
    </row>
    <row r="26" spans="1:12" s="213" customFormat="1" ht="24.75" customHeight="1">
      <c r="A26" s="68">
        <v>27</v>
      </c>
      <c r="B26" s="250" t="s">
        <v>334</v>
      </c>
      <c r="C26" s="228" t="s">
        <v>119</v>
      </c>
      <c r="D26" s="228" t="s">
        <v>119</v>
      </c>
      <c r="E26" s="228" t="s">
        <v>119</v>
      </c>
      <c r="F26" s="260" t="s">
        <v>119</v>
      </c>
      <c r="G26" s="260" t="s">
        <v>119</v>
      </c>
      <c r="H26" s="228" t="s">
        <v>119</v>
      </c>
      <c r="I26" s="228" t="s">
        <v>119</v>
      </c>
      <c r="J26" s="228" t="s">
        <v>119</v>
      </c>
      <c r="K26" s="260" t="s">
        <v>119</v>
      </c>
      <c r="L26" s="261" t="s">
        <v>119</v>
      </c>
    </row>
    <row r="27" spans="1:12" s="213" customFormat="1" ht="24.75" customHeight="1">
      <c r="A27" s="68">
        <v>28</v>
      </c>
      <c r="B27" s="250" t="s">
        <v>335</v>
      </c>
      <c r="C27" s="228">
        <v>26242</v>
      </c>
      <c r="D27" s="228">
        <v>26142</v>
      </c>
      <c r="E27" s="228">
        <v>58743</v>
      </c>
      <c r="F27" s="228">
        <v>100</v>
      </c>
      <c r="G27" s="228">
        <v>45</v>
      </c>
      <c r="H27" s="228">
        <v>35777</v>
      </c>
      <c r="I27" s="228">
        <v>37473</v>
      </c>
      <c r="J27" s="228">
        <v>59587</v>
      </c>
      <c r="K27" s="260">
        <v>104.7</v>
      </c>
      <c r="L27" s="261">
        <v>62.9</v>
      </c>
    </row>
    <row r="28" spans="1:12" s="213" customFormat="1" ht="24.75" customHeight="1">
      <c r="A28" s="68">
        <v>29</v>
      </c>
      <c r="B28" s="250" t="s">
        <v>336</v>
      </c>
      <c r="C28" s="228">
        <v>30935</v>
      </c>
      <c r="D28" s="228">
        <v>41871</v>
      </c>
      <c r="E28" s="228">
        <v>121137</v>
      </c>
      <c r="F28" s="260">
        <v>135.4</v>
      </c>
      <c r="G28" s="260">
        <v>34.6</v>
      </c>
      <c r="H28" s="228">
        <v>3042</v>
      </c>
      <c r="I28" s="228">
        <v>7958</v>
      </c>
      <c r="J28" s="228">
        <v>13452</v>
      </c>
      <c r="K28" s="260">
        <v>261.6042077580539</v>
      </c>
      <c r="L28" s="261">
        <v>59.2</v>
      </c>
    </row>
    <row r="29" spans="1:12" s="213" customFormat="1" ht="24.75" customHeight="1">
      <c r="A29" s="68">
        <v>30</v>
      </c>
      <c r="B29" s="250" t="s">
        <v>337</v>
      </c>
      <c r="C29" s="956" t="s">
        <v>411</v>
      </c>
      <c r="D29" s="956" t="s">
        <v>411</v>
      </c>
      <c r="E29" s="956" t="s">
        <v>411</v>
      </c>
      <c r="F29" s="956" t="s">
        <v>411</v>
      </c>
      <c r="G29" s="956" t="s">
        <v>411</v>
      </c>
      <c r="H29" s="956" t="s">
        <v>411</v>
      </c>
      <c r="I29" s="956" t="s">
        <v>411</v>
      </c>
      <c r="J29" s="956" t="s">
        <v>411</v>
      </c>
      <c r="K29" s="956" t="s">
        <v>411</v>
      </c>
      <c r="L29" s="957" t="s">
        <v>411</v>
      </c>
    </row>
    <row r="30" spans="1:12" s="213" customFormat="1" ht="24.75" customHeight="1">
      <c r="A30" s="68">
        <v>31</v>
      </c>
      <c r="B30" s="250" t="s">
        <v>338</v>
      </c>
      <c r="C30" s="228">
        <v>1173457</v>
      </c>
      <c r="D30" s="228">
        <v>1156823</v>
      </c>
      <c r="E30" s="228">
        <v>969019</v>
      </c>
      <c r="F30" s="260">
        <v>98.6</v>
      </c>
      <c r="G30" s="260">
        <v>119.4</v>
      </c>
      <c r="H30" s="228">
        <v>27735</v>
      </c>
      <c r="I30" s="228">
        <v>57266</v>
      </c>
      <c r="J30" s="228">
        <v>16414</v>
      </c>
      <c r="K30" s="260">
        <v>206.5</v>
      </c>
      <c r="L30" s="261">
        <v>348.9</v>
      </c>
    </row>
    <row r="31" spans="1:12" s="213" customFormat="1" ht="24.75" customHeight="1">
      <c r="A31" s="147">
        <v>32</v>
      </c>
      <c r="B31" s="384" t="s">
        <v>339</v>
      </c>
      <c r="C31" s="229" t="s">
        <v>119</v>
      </c>
      <c r="D31" s="229" t="s">
        <v>119</v>
      </c>
      <c r="E31" s="229" t="s">
        <v>119</v>
      </c>
      <c r="F31" s="262" t="s">
        <v>119</v>
      </c>
      <c r="G31" s="262" t="s">
        <v>119</v>
      </c>
      <c r="H31" s="229" t="s">
        <v>119</v>
      </c>
      <c r="I31" s="229" t="s">
        <v>119</v>
      </c>
      <c r="J31" s="229" t="s">
        <v>119</v>
      </c>
      <c r="K31" s="262" t="s">
        <v>119</v>
      </c>
      <c r="L31" s="263" t="s">
        <v>119</v>
      </c>
    </row>
    <row r="32" spans="1:12" s="213" customFormat="1" ht="15.75" customHeight="1">
      <c r="A32" s="98" t="s">
        <v>22</v>
      </c>
      <c r="B32" s="50"/>
      <c r="C32" s="48"/>
      <c r="D32" s="48"/>
      <c r="E32" s="48"/>
      <c r="F32" s="49"/>
      <c r="G32" s="49"/>
      <c r="H32" s="48"/>
      <c r="I32" s="48"/>
      <c r="J32" s="48"/>
      <c r="K32" s="49"/>
      <c r="L32" s="49"/>
    </row>
    <row r="33" spans="1:12" s="213" customFormat="1" ht="11.25">
      <c r="A33" s="59"/>
      <c r="B33" s="34"/>
      <c r="C33" s="33"/>
      <c r="D33" s="33"/>
      <c r="E33" s="33"/>
      <c r="F33" s="34"/>
      <c r="G33" s="34"/>
      <c r="H33" s="33"/>
      <c r="I33" s="33"/>
      <c r="J33" s="33"/>
      <c r="K33" s="34"/>
      <c r="L33" s="34"/>
    </row>
    <row r="34" spans="1:12" s="213" customFormat="1" ht="11.25">
      <c r="A34" s="59"/>
      <c r="B34" s="33"/>
      <c r="C34" s="33"/>
      <c r="D34" s="33"/>
      <c r="E34" s="33"/>
      <c r="F34" s="34"/>
      <c r="G34" s="34"/>
      <c r="H34" s="33"/>
      <c r="I34" s="33"/>
      <c r="J34" s="33"/>
      <c r="K34" s="34"/>
      <c r="L34" s="34"/>
    </row>
    <row r="35" spans="1:12" s="213" customFormat="1" ht="11.25">
      <c r="A35" s="59"/>
      <c r="B35" s="33"/>
      <c r="C35" s="33"/>
      <c r="D35" s="33"/>
      <c r="E35" s="33"/>
      <c r="F35" s="34"/>
      <c r="G35" s="34"/>
      <c r="H35" s="33"/>
      <c r="I35" s="33"/>
      <c r="J35" s="33"/>
      <c r="K35" s="34"/>
      <c r="L35" s="34"/>
    </row>
    <row r="36" spans="1:12" s="213" customFormat="1" ht="11.25">
      <c r="A36" s="59"/>
      <c r="B36" s="33"/>
      <c r="C36" s="33"/>
      <c r="D36" s="33"/>
      <c r="E36" s="33"/>
      <c r="F36" s="34"/>
      <c r="G36" s="34"/>
      <c r="H36" s="33"/>
      <c r="I36" s="33"/>
      <c r="J36" s="33"/>
      <c r="K36" s="34"/>
      <c r="L36" s="34"/>
    </row>
    <row r="37" spans="1:12" s="213" customFormat="1" ht="11.25">
      <c r="A37" s="59"/>
      <c r="B37" s="33"/>
      <c r="C37" s="33"/>
      <c r="D37" s="33"/>
      <c r="E37" s="33"/>
      <c r="F37" s="34"/>
      <c r="G37" s="34"/>
      <c r="H37" s="33"/>
      <c r="I37" s="33"/>
      <c r="J37" s="33"/>
      <c r="K37" s="34"/>
      <c r="L37" s="34"/>
    </row>
    <row r="38" spans="1:12" s="213" customFormat="1" ht="11.25">
      <c r="A38" s="59"/>
      <c r="B38" s="33"/>
      <c r="C38" s="33"/>
      <c r="D38" s="33"/>
      <c r="E38" s="33"/>
      <c r="F38" s="34"/>
      <c r="G38" s="34"/>
      <c r="H38" s="33"/>
      <c r="I38" s="33"/>
      <c r="J38" s="33"/>
      <c r="K38" s="34"/>
      <c r="L38" s="34"/>
    </row>
    <row r="39" spans="1:12" s="213" customFormat="1" ht="11.25">
      <c r="A39" s="59"/>
      <c r="B39" s="33"/>
      <c r="C39" s="33"/>
      <c r="D39" s="33"/>
      <c r="E39" s="33"/>
      <c r="F39" s="34"/>
      <c r="G39" s="34"/>
      <c r="H39" s="33"/>
      <c r="I39" s="33"/>
      <c r="J39" s="33"/>
      <c r="K39" s="34"/>
      <c r="L39" s="34"/>
    </row>
    <row r="40" spans="1:12" s="213" customFormat="1" ht="11.25">
      <c r="A40" s="59"/>
      <c r="B40" s="33"/>
      <c r="C40" s="33"/>
      <c r="D40" s="33"/>
      <c r="E40" s="33"/>
      <c r="F40" s="34"/>
      <c r="G40" s="34"/>
      <c r="H40" s="33"/>
      <c r="I40" s="33"/>
      <c r="J40" s="33"/>
      <c r="K40" s="34"/>
      <c r="L40" s="34"/>
    </row>
    <row r="41" spans="1:12" s="213" customFormat="1" ht="11.25">
      <c r="A41" s="59"/>
      <c r="B41" s="33"/>
      <c r="C41" s="33"/>
      <c r="D41" s="33"/>
      <c r="E41" s="33"/>
      <c r="F41" s="34"/>
      <c r="G41" s="34"/>
      <c r="H41" s="33"/>
      <c r="I41" s="33"/>
      <c r="J41" s="33"/>
      <c r="K41" s="34"/>
      <c r="L41" s="34"/>
    </row>
    <row r="42" spans="1:12" s="213" customFormat="1" ht="11.25">
      <c r="A42" s="59"/>
      <c r="B42" s="33"/>
      <c r="C42" s="33"/>
      <c r="D42" s="33"/>
      <c r="E42" s="33"/>
      <c r="F42" s="34"/>
      <c r="G42" s="34"/>
      <c r="H42" s="33"/>
      <c r="I42" s="33"/>
      <c r="J42" s="33"/>
      <c r="K42" s="34"/>
      <c r="L42" s="34"/>
    </row>
    <row r="43" spans="1:12" s="213" customFormat="1" ht="11.25">
      <c r="A43" s="59"/>
      <c r="B43" s="33"/>
      <c r="C43" s="33"/>
      <c r="D43" s="33"/>
      <c r="E43" s="33"/>
      <c r="F43" s="34"/>
      <c r="G43" s="34"/>
      <c r="H43" s="33"/>
      <c r="I43" s="33"/>
      <c r="J43" s="33"/>
      <c r="K43" s="34"/>
      <c r="L43" s="34"/>
    </row>
    <row r="44" spans="1:12" s="213" customFormat="1" ht="11.25">
      <c r="A44" s="59"/>
      <c r="B44" s="33"/>
      <c r="C44" s="33"/>
      <c r="D44" s="33"/>
      <c r="E44" s="33"/>
      <c r="F44" s="34"/>
      <c r="G44" s="34"/>
      <c r="H44" s="33"/>
      <c r="I44" s="33"/>
      <c r="J44" s="33"/>
      <c r="K44" s="34"/>
      <c r="L44" s="34"/>
    </row>
    <row r="45" spans="1:12" s="213" customFormat="1" ht="11.25">
      <c r="A45" s="59"/>
      <c r="B45" s="33"/>
      <c r="C45" s="33"/>
      <c r="D45" s="33"/>
      <c r="E45" s="33"/>
      <c r="F45" s="34"/>
      <c r="G45" s="34"/>
      <c r="H45" s="33"/>
      <c r="I45" s="33"/>
      <c r="J45" s="33"/>
      <c r="K45" s="34"/>
      <c r="L45" s="34"/>
    </row>
    <row r="46" spans="1:12" s="213" customFormat="1" ht="11.25">
      <c r="A46" s="59"/>
      <c r="B46" s="33"/>
      <c r="C46" s="33"/>
      <c r="D46" s="33"/>
      <c r="E46" s="33"/>
      <c r="F46" s="34"/>
      <c r="G46" s="34"/>
      <c r="H46" s="33"/>
      <c r="I46" s="33"/>
      <c r="J46" s="33"/>
      <c r="K46" s="34"/>
      <c r="L46" s="34"/>
    </row>
    <row r="47" spans="1:12" s="213" customFormat="1" ht="11.25">
      <c r="A47" s="59"/>
      <c r="B47" s="33"/>
      <c r="C47" s="33"/>
      <c r="D47" s="33"/>
      <c r="E47" s="33"/>
      <c r="F47" s="34"/>
      <c r="G47" s="34"/>
      <c r="H47" s="33"/>
      <c r="I47" s="33"/>
      <c r="J47" s="33"/>
      <c r="K47" s="34"/>
      <c r="L47" s="34"/>
    </row>
    <row r="48" spans="1:12" s="213" customFormat="1" ht="11.25">
      <c r="A48" s="59"/>
      <c r="B48" s="33"/>
      <c r="C48" s="33"/>
      <c r="D48" s="33"/>
      <c r="E48" s="33"/>
      <c r="F48" s="34"/>
      <c r="G48" s="34"/>
      <c r="H48" s="33"/>
      <c r="I48" s="33"/>
      <c r="J48" s="33"/>
      <c r="K48" s="34"/>
      <c r="L48" s="34"/>
    </row>
    <row r="49" spans="1:12" s="213" customFormat="1" ht="11.25">
      <c r="A49" s="59"/>
      <c r="B49" s="33"/>
      <c r="C49" s="33"/>
      <c r="D49" s="33"/>
      <c r="E49" s="33"/>
      <c r="F49" s="34"/>
      <c r="G49" s="34"/>
      <c r="H49" s="33"/>
      <c r="I49" s="33"/>
      <c r="J49" s="33"/>
      <c r="K49" s="34"/>
      <c r="L49" s="34"/>
    </row>
    <row r="50" spans="1:12" s="213" customFormat="1" ht="11.25">
      <c r="A50" s="59"/>
      <c r="B50" s="33"/>
      <c r="C50" s="33"/>
      <c r="D50" s="33"/>
      <c r="E50" s="33"/>
      <c r="F50" s="34"/>
      <c r="G50" s="34"/>
      <c r="H50" s="33"/>
      <c r="I50" s="33"/>
      <c r="J50" s="33"/>
      <c r="K50" s="34"/>
      <c r="L50" s="34"/>
    </row>
    <row r="51" spans="1:12" s="213" customFormat="1" ht="11.25">
      <c r="A51" s="59"/>
      <c r="B51" s="33"/>
      <c r="C51" s="33"/>
      <c r="D51" s="33"/>
      <c r="E51" s="33"/>
      <c r="F51" s="34"/>
      <c r="G51" s="34"/>
      <c r="H51" s="33"/>
      <c r="I51" s="33"/>
      <c r="J51" s="33"/>
      <c r="K51" s="34"/>
      <c r="L51" s="34"/>
    </row>
    <row r="52" spans="1:12" s="213" customFormat="1" ht="11.25">
      <c r="A52" s="59"/>
      <c r="B52" s="33"/>
      <c r="C52" s="33"/>
      <c r="D52" s="33"/>
      <c r="E52" s="33"/>
      <c r="F52" s="34"/>
      <c r="G52" s="34"/>
      <c r="H52" s="33"/>
      <c r="I52" s="33"/>
      <c r="J52" s="33"/>
      <c r="K52" s="34"/>
      <c r="L52" s="34"/>
    </row>
    <row r="53" spans="1:12" s="213" customFormat="1" ht="11.25">
      <c r="A53" s="59"/>
      <c r="B53" s="33"/>
      <c r="C53" s="33"/>
      <c r="D53" s="33"/>
      <c r="E53" s="33"/>
      <c r="F53" s="34"/>
      <c r="G53" s="34"/>
      <c r="H53" s="33"/>
      <c r="I53" s="33"/>
      <c r="J53" s="33"/>
      <c r="K53" s="34"/>
      <c r="L53" s="34"/>
    </row>
    <row r="54" spans="1:12" s="213" customFormat="1" ht="11.25">
      <c r="A54" s="59"/>
      <c r="B54" s="33"/>
      <c r="C54" s="33"/>
      <c r="D54" s="33"/>
      <c r="E54" s="33"/>
      <c r="F54" s="34"/>
      <c r="G54" s="34"/>
      <c r="H54" s="33"/>
      <c r="I54" s="33"/>
      <c r="J54" s="33"/>
      <c r="K54" s="34"/>
      <c r="L54" s="34"/>
    </row>
    <row r="55" spans="1:12" s="213" customFormat="1" ht="11.25">
      <c r="A55" s="59"/>
      <c r="B55" s="33"/>
      <c r="C55" s="33"/>
      <c r="D55" s="33"/>
      <c r="E55" s="33"/>
      <c r="F55" s="34"/>
      <c r="G55" s="34"/>
      <c r="H55" s="33"/>
      <c r="I55" s="33"/>
      <c r="J55" s="33"/>
      <c r="K55" s="34"/>
      <c r="L55" s="34"/>
    </row>
    <row r="56" spans="1:12" s="213" customFormat="1" ht="11.25">
      <c r="A56" s="59"/>
      <c r="B56" s="33"/>
      <c r="C56" s="33"/>
      <c r="D56" s="33"/>
      <c r="E56" s="33"/>
      <c r="F56" s="34"/>
      <c r="G56" s="34"/>
      <c r="H56" s="33"/>
      <c r="I56" s="33"/>
      <c r="J56" s="33"/>
      <c r="K56" s="34"/>
      <c r="L56" s="34"/>
    </row>
    <row r="57" spans="1:12" s="213" customFormat="1" ht="11.25">
      <c r="A57" s="59"/>
      <c r="B57" s="33"/>
      <c r="C57" s="33"/>
      <c r="D57" s="33"/>
      <c r="E57" s="33"/>
      <c r="F57" s="34"/>
      <c r="G57" s="34"/>
      <c r="H57" s="33"/>
      <c r="I57" s="33"/>
      <c r="J57" s="33"/>
      <c r="K57" s="34"/>
      <c r="L57" s="34"/>
    </row>
    <row r="58" spans="1:12" s="213" customFormat="1" ht="11.25">
      <c r="A58" s="59"/>
      <c r="B58" s="33"/>
      <c r="C58" s="33"/>
      <c r="D58" s="33"/>
      <c r="E58" s="33"/>
      <c r="F58" s="34"/>
      <c r="G58" s="34"/>
      <c r="H58" s="33"/>
      <c r="I58" s="33"/>
      <c r="J58" s="33"/>
      <c r="K58" s="34"/>
      <c r="L58" s="34"/>
    </row>
    <row r="59" spans="1:12" s="213" customFormat="1" ht="11.25">
      <c r="A59" s="59"/>
      <c r="B59" s="33"/>
      <c r="C59" s="33"/>
      <c r="D59" s="33"/>
      <c r="E59" s="33"/>
      <c r="F59" s="34"/>
      <c r="G59" s="34"/>
      <c r="H59" s="33"/>
      <c r="I59" s="33"/>
      <c r="J59" s="33"/>
      <c r="K59" s="34"/>
      <c r="L59" s="34"/>
    </row>
    <row r="60" spans="1:12" s="213" customFormat="1" ht="11.25">
      <c r="A60" s="59"/>
      <c r="B60" s="33"/>
      <c r="C60" s="33"/>
      <c r="D60" s="33"/>
      <c r="E60" s="33"/>
      <c r="F60" s="34"/>
      <c r="G60" s="34"/>
      <c r="H60" s="33"/>
      <c r="I60" s="33"/>
      <c r="J60" s="33"/>
      <c r="K60" s="34"/>
      <c r="L60" s="34"/>
    </row>
    <row r="61" spans="1:12" s="213" customFormat="1" ht="11.25">
      <c r="A61" s="59"/>
      <c r="B61" s="33"/>
      <c r="C61" s="33"/>
      <c r="D61" s="33"/>
      <c r="E61" s="33"/>
      <c r="F61" s="34"/>
      <c r="G61" s="34"/>
      <c r="H61" s="33"/>
      <c r="I61" s="33"/>
      <c r="J61" s="33"/>
      <c r="K61" s="34"/>
      <c r="L61" s="34"/>
    </row>
    <row r="62" spans="1:12" s="213" customFormat="1" ht="11.25">
      <c r="A62" s="59"/>
      <c r="B62" s="33"/>
      <c r="C62" s="33"/>
      <c r="D62" s="33"/>
      <c r="E62" s="33"/>
      <c r="F62" s="34"/>
      <c r="G62" s="34"/>
      <c r="H62" s="33"/>
      <c r="I62" s="33"/>
      <c r="J62" s="33"/>
      <c r="K62" s="34"/>
      <c r="L62" s="34"/>
    </row>
    <row r="63" spans="1:12" s="213" customFormat="1" ht="11.25">
      <c r="A63" s="59"/>
      <c r="B63" s="33"/>
      <c r="C63" s="33"/>
      <c r="D63" s="33"/>
      <c r="E63" s="33"/>
      <c r="F63" s="34"/>
      <c r="G63" s="34"/>
      <c r="H63" s="33"/>
      <c r="I63" s="33"/>
      <c r="J63" s="33"/>
      <c r="K63" s="34"/>
      <c r="L63" s="34"/>
    </row>
    <row r="64" spans="1:12" s="213" customFormat="1" ht="11.25">
      <c r="A64" s="59"/>
      <c r="B64" s="33"/>
      <c r="C64" s="33"/>
      <c r="D64" s="33"/>
      <c r="E64" s="33"/>
      <c r="F64" s="34"/>
      <c r="G64" s="34"/>
      <c r="H64" s="33"/>
      <c r="I64" s="33"/>
      <c r="J64" s="33"/>
      <c r="K64" s="34"/>
      <c r="L64" s="34"/>
    </row>
    <row r="65" spans="1:12" s="213" customFormat="1" ht="11.25">
      <c r="A65" s="59"/>
      <c r="B65" s="33"/>
      <c r="C65" s="33"/>
      <c r="D65" s="33"/>
      <c r="E65" s="33"/>
      <c r="F65" s="34"/>
      <c r="G65" s="34"/>
      <c r="H65" s="33"/>
      <c r="I65" s="33"/>
      <c r="J65" s="33"/>
      <c r="K65" s="34"/>
      <c r="L65" s="34"/>
    </row>
    <row r="66" spans="1:12" s="213" customFormat="1" ht="11.25">
      <c r="A66" s="59"/>
      <c r="B66" s="33"/>
      <c r="C66" s="33"/>
      <c r="D66" s="33"/>
      <c r="E66" s="33"/>
      <c r="F66" s="34"/>
      <c r="G66" s="34"/>
      <c r="H66" s="33"/>
      <c r="I66" s="33"/>
      <c r="J66" s="33"/>
      <c r="K66" s="34"/>
      <c r="L66" s="34"/>
    </row>
    <row r="67" spans="1:12" s="213" customFormat="1" ht="11.25">
      <c r="A67" s="59"/>
      <c r="B67" s="33"/>
      <c r="C67" s="33"/>
      <c r="D67" s="33"/>
      <c r="E67" s="33"/>
      <c r="F67" s="34"/>
      <c r="G67" s="34"/>
      <c r="H67" s="33"/>
      <c r="I67" s="33"/>
      <c r="J67" s="33"/>
      <c r="K67" s="34"/>
      <c r="L67" s="34"/>
    </row>
    <row r="68" spans="1:12" s="213" customFormat="1" ht="11.25">
      <c r="A68" s="59"/>
      <c r="B68" s="33"/>
      <c r="C68" s="33"/>
      <c r="D68" s="33"/>
      <c r="E68" s="33"/>
      <c r="F68" s="34"/>
      <c r="G68" s="34"/>
      <c r="H68" s="33"/>
      <c r="I68" s="33"/>
      <c r="J68" s="33"/>
      <c r="K68" s="34"/>
      <c r="L68" s="34"/>
    </row>
    <row r="69" spans="1:12" s="213" customFormat="1" ht="11.25">
      <c r="A69" s="59"/>
      <c r="B69" s="33"/>
      <c r="C69" s="33"/>
      <c r="D69" s="33"/>
      <c r="E69" s="33"/>
      <c r="F69" s="34"/>
      <c r="G69" s="34"/>
      <c r="H69" s="33"/>
      <c r="I69" s="33"/>
      <c r="J69" s="33"/>
      <c r="K69" s="34"/>
      <c r="L69" s="34"/>
    </row>
    <row r="70" spans="1:12" s="213" customFormat="1" ht="11.25">
      <c r="A70" s="59"/>
      <c r="B70" s="33"/>
      <c r="C70" s="33"/>
      <c r="D70" s="33"/>
      <c r="E70" s="33"/>
      <c r="F70" s="34"/>
      <c r="G70" s="34"/>
      <c r="H70" s="33"/>
      <c r="I70" s="33"/>
      <c r="J70" s="33"/>
      <c r="K70" s="34"/>
      <c r="L70" s="34"/>
    </row>
    <row r="71" spans="1:12" s="213" customFormat="1" ht="11.25">
      <c r="A71" s="59"/>
      <c r="B71" s="33"/>
      <c r="C71" s="33"/>
      <c r="D71" s="33"/>
      <c r="E71" s="33"/>
      <c r="F71" s="34"/>
      <c r="G71" s="34"/>
      <c r="H71" s="33"/>
      <c r="I71" s="33"/>
      <c r="J71" s="33"/>
      <c r="K71" s="34"/>
      <c r="L71" s="34"/>
    </row>
    <row r="72" spans="1:12" s="213" customFormat="1" ht="11.25">
      <c r="A72" s="59"/>
      <c r="B72" s="33"/>
      <c r="C72" s="33"/>
      <c r="D72" s="33"/>
      <c r="E72" s="33"/>
      <c r="F72" s="34"/>
      <c r="G72" s="34"/>
      <c r="H72" s="33"/>
      <c r="I72" s="33"/>
      <c r="J72" s="33"/>
      <c r="K72" s="34"/>
      <c r="L72" s="34"/>
    </row>
    <row r="73" spans="1:12" s="213" customFormat="1" ht="11.25">
      <c r="A73" s="59"/>
      <c r="B73" s="33"/>
      <c r="C73" s="33"/>
      <c r="D73" s="33"/>
      <c r="E73" s="33"/>
      <c r="F73" s="34"/>
      <c r="G73" s="34"/>
      <c r="H73" s="33"/>
      <c r="I73" s="33"/>
      <c r="J73" s="33"/>
      <c r="K73" s="34"/>
      <c r="L73" s="34"/>
    </row>
    <row r="74" spans="1:12" s="213" customFormat="1" ht="11.25">
      <c r="A74" s="59"/>
      <c r="B74" s="33"/>
      <c r="C74" s="33"/>
      <c r="D74" s="33"/>
      <c r="E74" s="33"/>
      <c r="F74" s="34"/>
      <c r="G74" s="34"/>
      <c r="H74" s="33"/>
      <c r="I74" s="33"/>
      <c r="J74" s="33"/>
      <c r="K74" s="34"/>
      <c r="L74" s="34"/>
    </row>
    <row r="75" spans="1:12" s="213" customFormat="1" ht="11.25">
      <c r="A75" s="59"/>
      <c r="B75" s="33"/>
      <c r="C75" s="33"/>
      <c r="D75" s="33"/>
      <c r="E75" s="33"/>
      <c r="F75" s="34"/>
      <c r="G75" s="34"/>
      <c r="H75" s="33"/>
      <c r="I75" s="33"/>
      <c r="J75" s="33"/>
      <c r="K75" s="34"/>
      <c r="L75" s="34"/>
    </row>
    <row r="76" spans="1:12" s="213" customFormat="1" ht="11.25">
      <c r="A76" s="59"/>
      <c r="B76" s="33"/>
      <c r="C76" s="33"/>
      <c r="D76" s="33"/>
      <c r="E76" s="33"/>
      <c r="F76" s="34"/>
      <c r="G76" s="34"/>
      <c r="H76" s="33"/>
      <c r="I76" s="33"/>
      <c r="J76" s="33"/>
      <c r="K76" s="34"/>
      <c r="L76" s="34"/>
    </row>
    <row r="77" spans="1:12" s="213" customFormat="1" ht="11.25">
      <c r="A77" s="59"/>
      <c r="B77" s="33"/>
      <c r="C77" s="33"/>
      <c r="D77" s="33"/>
      <c r="E77" s="33"/>
      <c r="F77" s="34"/>
      <c r="G77" s="34"/>
      <c r="H77" s="33"/>
      <c r="I77" s="33"/>
      <c r="J77" s="33"/>
      <c r="K77" s="34"/>
      <c r="L77" s="34"/>
    </row>
    <row r="78" spans="1:12" s="213" customFormat="1" ht="11.25">
      <c r="A78" s="59"/>
      <c r="B78" s="33"/>
      <c r="C78" s="33"/>
      <c r="D78" s="33"/>
      <c r="E78" s="33"/>
      <c r="F78" s="34"/>
      <c r="G78" s="34"/>
      <c r="H78" s="33"/>
      <c r="I78" s="33"/>
      <c r="J78" s="33"/>
      <c r="K78" s="34"/>
      <c r="L78" s="34"/>
    </row>
    <row r="79" spans="1:12" s="213" customFormat="1" ht="11.25">
      <c r="A79" s="59"/>
      <c r="B79" s="33"/>
      <c r="C79" s="33"/>
      <c r="D79" s="33"/>
      <c r="E79" s="33"/>
      <c r="F79" s="34"/>
      <c r="G79" s="34"/>
      <c r="H79" s="33"/>
      <c r="I79" s="33"/>
      <c r="J79" s="33"/>
      <c r="K79" s="34"/>
      <c r="L79" s="34"/>
    </row>
    <row r="80" spans="1:12" s="213" customFormat="1" ht="11.25">
      <c r="A80" s="59"/>
      <c r="B80" s="33"/>
      <c r="C80" s="33"/>
      <c r="D80" s="33"/>
      <c r="E80" s="33"/>
      <c r="F80" s="34"/>
      <c r="G80" s="34"/>
      <c r="H80" s="33"/>
      <c r="I80" s="33"/>
      <c r="J80" s="33"/>
      <c r="K80" s="34"/>
      <c r="L80" s="34"/>
    </row>
    <row r="81" spans="1:12" s="213" customFormat="1" ht="11.25">
      <c r="A81" s="59"/>
      <c r="B81" s="33"/>
      <c r="C81" s="33"/>
      <c r="D81" s="33"/>
      <c r="E81" s="33"/>
      <c r="F81" s="34"/>
      <c r="G81" s="34"/>
      <c r="H81" s="33"/>
      <c r="I81" s="33"/>
      <c r="J81" s="33"/>
      <c r="K81" s="34"/>
      <c r="L81" s="34"/>
    </row>
    <row r="82" spans="1:12" s="213" customFormat="1" ht="11.25">
      <c r="A82" s="59"/>
      <c r="B82" s="33"/>
      <c r="C82" s="33"/>
      <c r="D82" s="33"/>
      <c r="E82" s="33"/>
      <c r="F82" s="34"/>
      <c r="G82" s="34"/>
      <c r="H82" s="33"/>
      <c r="I82" s="33"/>
      <c r="J82" s="33"/>
      <c r="K82" s="34"/>
      <c r="L82" s="34"/>
    </row>
    <row r="83" spans="1:12" s="213" customFormat="1" ht="11.25">
      <c r="A83" s="59"/>
      <c r="B83" s="33"/>
      <c r="C83" s="33"/>
      <c r="D83" s="33"/>
      <c r="E83" s="33"/>
      <c r="F83" s="34"/>
      <c r="G83" s="34"/>
      <c r="H83" s="33"/>
      <c r="I83" s="33"/>
      <c r="J83" s="33"/>
      <c r="K83" s="34"/>
      <c r="L83" s="34"/>
    </row>
    <row r="84" spans="1:12" s="213" customFormat="1" ht="11.25">
      <c r="A84" s="59"/>
      <c r="B84" s="33"/>
      <c r="C84" s="33"/>
      <c r="D84" s="33"/>
      <c r="E84" s="33"/>
      <c r="F84" s="34"/>
      <c r="G84" s="34"/>
      <c r="H84" s="33"/>
      <c r="I84" s="33"/>
      <c r="J84" s="33"/>
      <c r="K84" s="34"/>
      <c r="L84" s="34"/>
    </row>
    <row r="85" spans="1:12" s="213" customFormat="1" ht="11.25">
      <c r="A85" s="59"/>
      <c r="B85" s="33"/>
      <c r="C85" s="33"/>
      <c r="D85" s="33"/>
      <c r="E85" s="33"/>
      <c r="F85" s="34"/>
      <c r="G85" s="34"/>
      <c r="H85" s="33"/>
      <c r="I85" s="33"/>
      <c r="J85" s="33"/>
      <c r="K85" s="34"/>
      <c r="L85" s="34"/>
    </row>
    <row r="86" spans="1:12" s="213" customFormat="1" ht="11.25">
      <c r="A86" s="59"/>
      <c r="B86" s="33"/>
      <c r="C86" s="33"/>
      <c r="D86" s="33"/>
      <c r="E86" s="33"/>
      <c r="F86" s="34"/>
      <c r="G86" s="34"/>
      <c r="H86" s="33"/>
      <c r="I86" s="33"/>
      <c r="J86" s="33"/>
      <c r="K86" s="34"/>
      <c r="L86" s="34"/>
    </row>
    <row r="87" spans="1:12" s="213" customFormat="1" ht="11.25">
      <c r="A87" s="59"/>
      <c r="B87" s="33"/>
      <c r="C87" s="33"/>
      <c r="D87" s="33"/>
      <c r="E87" s="33"/>
      <c r="F87" s="34"/>
      <c r="G87" s="34"/>
      <c r="H87" s="33"/>
      <c r="I87" s="33"/>
      <c r="J87" s="33"/>
      <c r="K87" s="34"/>
      <c r="L87" s="34"/>
    </row>
    <row r="88" spans="1:12" s="213" customFormat="1" ht="11.25">
      <c r="A88" s="59"/>
      <c r="B88" s="33"/>
      <c r="C88" s="33"/>
      <c r="D88" s="33"/>
      <c r="E88" s="33"/>
      <c r="F88" s="34"/>
      <c r="G88" s="34"/>
      <c r="H88" s="33"/>
      <c r="I88" s="33"/>
      <c r="J88" s="33"/>
      <c r="K88" s="34"/>
      <c r="L88" s="34"/>
    </row>
    <row r="89" spans="1:12" s="213" customFormat="1" ht="11.25">
      <c r="A89" s="59"/>
      <c r="B89" s="33"/>
      <c r="C89" s="33"/>
      <c r="D89" s="33"/>
      <c r="E89" s="33"/>
      <c r="F89" s="34"/>
      <c r="G89" s="34"/>
      <c r="H89" s="33"/>
      <c r="I89" s="33"/>
      <c r="J89" s="33"/>
      <c r="K89" s="34"/>
      <c r="L89" s="34"/>
    </row>
    <row r="90" spans="1:12" s="213" customFormat="1" ht="11.25">
      <c r="A90" s="59"/>
      <c r="B90" s="33"/>
      <c r="C90" s="33"/>
      <c r="D90" s="33"/>
      <c r="E90" s="33"/>
      <c r="F90" s="34"/>
      <c r="G90" s="34"/>
      <c r="H90" s="33"/>
      <c r="I90" s="33"/>
      <c r="J90" s="33"/>
      <c r="K90" s="34"/>
      <c r="L90" s="34"/>
    </row>
    <row r="91" spans="1:12" s="213" customFormat="1" ht="11.25">
      <c r="A91" s="59"/>
      <c r="B91" s="33"/>
      <c r="C91" s="33"/>
      <c r="D91" s="33"/>
      <c r="E91" s="33"/>
      <c r="F91" s="34"/>
      <c r="G91" s="34"/>
      <c r="H91" s="33"/>
      <c r="I91" s="33"/>
      <c r="J91" s="33"/>
      <c r="K91" s="34"/>
      <c r="L91" s="34"/>
    </row>
    <row r="92" spans="1:12" s="213" customFormat="1" ht="11.25">
      <c r="A92" s="59"/>
      <c r="B92" s="33"/>
      <c r="C92" s="33"/>
      <c r="D92" s="33"/>
      <c r="E92" s="33"/>
      <c r="F92" s="34"/>
      <c r="G92" s="34"/>
      <c r="H92" s="33"/>
      <c r="I92" s="33"/>
      <c r="J92" s="33"/>
      <c r="K92" s="34"/>
      <c r="L92" s="34"/>
    </row>
    <row r="93" spans="1:12" s="213" customFormat="1" ht="11.25">
      <c r="A93" s="59"/>
      <c r="B93" s="33"/>
      <c r="C93" s="33"/>
      <c r="D93" s="33"/>
      <c r="E93" s="33"/>
      <c r="F93" s="34"/>
      <c r="G93" s="34"/>
      <c r="H93" s="33"/>
      <c r="I93" s="33"/>
      <c r="J93" s="33"/>
      <c r="K93" s="34"/>
      <c r="L93" s="34"/>
    </row>
    <row r="94" spans="1:12" s="213" customFormat="1" ht="11.25">
      <c r="A94" s="59"/>
      <c r="B94" s="33"/>
      <c r="C94" s="33"/>
      <c r="D94" s="33"/>
      <c r="E94" s="33"/>
      <c r="F94" s="34"/>
      <c r="G94" s="34"/>
      <c r="H94" s="33"/>
      <c r="I94" s="33"/>
      <c r="J94" s="33"/>
      <c r="K94" s="34"/>
      <c r="L94" s="34"/>
    </row>
    <row r="95" spans="1:12" s="213" customFormat="1" ht="11.25">
      <c r="A95" s="59"/>
      <c r="B95" s="33"/>
      <c r="C95" s="33"/>
      <c r="D95" s="33"/>
      <c r="E95" s="33"/>
      <c r="F95" s="34"/>
      <c r="G95" s="34"/>
      <c r="H95" s="33"/>
      <c r="I95" s="33"/>
      <c r="J95" s="33"/>
      <c r="K95" s="34"/>
      <c r="L95" s="34"/>
    </row>
    <row r="96" spans="1:12" s="213" customFormat="1" ht="11.25">
      <c r="A96" s="59"/>
      <c r="B96" s="33"/>
      <c r="C96" s="33"/>
      <c r="D96" s="33"/>
      <c r="E96" s="33"/>
      <c r="F96" s="34"/>
      <c r="G96" s="34"/>
      <c r="H96" s="33"/>
      <c r="I96" s="33"/>
      <c r="J96" s="33"/>
      <c r="K96" s="34"/>
      <c r="L96" s="34"/>
    </row>
    <row r="97" spans="1:12" s="213" customFormat="1" ht="11.25">
      <c r="A97" s="59"/>
      <c r="B97" s="33"/>
      <c r="C97" s="33"/>
      <c r="D97" s="33"/>
      <c r="E97" s="33"/>
      <c r="F97" s="34"/>
      <c r="G97" s="34"/>
      <c r="H97" s="33"/>
      <c r="I97" s="33"/>
      <c r="J97" s="33"/>
      <c r="K97" s="34"/>
      <c r="L97" s="34"/>
    </row>
    <row r="98" spans="1:12" s="213" customFormat="1" ht="11.25">
      <c r="A98" s="59"/>
      <c r="B98" s="33"/>
      <c r="C98" s="33"/>
      <c r="D98" s="33"/>
      <c r="E98" s="33"/>
      <c r="F98" s="34"/>
      <c r="G98" s="34"/>
      <c r="H98" s="33"/>
      <c r="I98" s="33"/>
      <c r="J98" s="33"/>
      <c r="K98" s="34"/>
      <c r="L98" s="34"/>
    </row>
    <row r="99" spans="1:12" s="213" customFormat="1" ht="11.25">
      <c r="A99" s="59"/>
      <c r="B99" s="33"/>
      <c r="C99" s="33"/>
      <c r="D99" s="33"/>
      <c r="E99" s="33"/>
      <c r="F99" s="34"/>
      <c r="G99" s="34"/>
      <c r="H99" s="33"/>
      <c r="I99" s="33"/>
      <c r="J99" s="33"/>
      <c r="K99" s="34"/>
      <c r="L99" s="34"/>
    </row>
    <row r="100" spans="1:12" s="213" customFormat="1" ht="11.25">
      <c r="A100" s="59"/>
      <c r="B100" s="33"/>
      <c r="C100" s="33"/>
      <c r="D100" s="33"/>
      <c r="E100" s="33"/>
      <c r="F100" s="34"/>
      <c r="G100" s="34"/>
      <c r="H100" s="33"/>
      <c r="I100" s="33"/>
      <c r="J100" s="33"/>
      <c r="K100" s="34"/>
      <c r="L100" s="34"/>
    </row>
    <row r="101" spans="1:12" s="213" customFormat="1" ht="11.25">
      <c r="A101" s="59"/>
      <c r="B101" s="33"/>
      <c r="C101" s="33"/>
      <c r="D101" s="33"/>
      <c r="E101" s="33"/>
      <c r="F101" s="34"/>
      <c r="G101" s="34"/>
      <c r="H101" s="33"/>
      <c r="I101" s="33"/>
      <c r="J101" s="33"/>
      <c r="K101" s="34"/>
      <c r="L101" s="34"/>
    </row>
    <row r="102" spans="1:12" s="213" customFormat="1" ht="11.25">
      <c r="A102" s="59"/>
      <c r="B102" s="33"/>
      <c r="C102" s="33"/>
      <c r="D102" s="33"/>
      <c r="E102" s="33"/>
      <c r="F102" s="34"/>
      <c r="G102" s="34"/>
      <c r="H102" s="33"/>
      <c r="I102" s="33"/>
      <c r="J102" s="33"/>
      <c r="K102" s="34"/>
      <c r="L102" s="34"/>
    </row>
    <row r="103" spans="1:12" s="213" customFormat="1" ht="11.25">
      <c r="A103" s="59"/>
      <c r="B103" s="33"/>
      <c r="C103" s="33"/>
      <c r="D103" s="33"/>
      <c r="E103" s="33"/>
      <c r="F103" s="34"/>
      <c r="G103" s="34"/>
      <c r="H103" s="33"/>
      <c r="I103" s="33"/>
      <c r="J103" s="33"/>
      <c r="K103" s="34"/>
      <c r="L103" s="34"/>
    </row>
    <row r="104" spans="1:12" s="213" customFormat="1" ht="11.25">
      <c r="A104" s="59"/>
      <c r="B104" s="33"/>
      <c r="C104" s="33"/>
      <c r="D104" s="33"/>
      <c r="E104" s="33"/>
      <c r="F104" s="34"/>
      <c r="G104" s="34"/>
      <c r="H104" s="33"/>
      <c r="I104" s="33"/>
      <c r="J104" s="33"/>
      <c r="K104" s="34"/>
      <c r="L104" s="34"/>
    </row>
  </sheetData>
  <sheetProtection/>
  <mergeCells count="7">
    <mergeCell ref="A3:B5"/>
    <mergeCell ref="C3:G3"/>
    <mergeCell ref="F4:G4"/>
    <mergeCell ref="K4:L4"/>
    <mergeCell ref="H3:L3"/>
    <mergeCell ref="C4:D4"/>
    <mergeCell ref="H4:I4"/>
  </mergeCells>
  <conditionalFormatting sqref="A1:A65536 B1:B7 C6:L6 C1:L2 M1:IV65536 B32:L65536">
    <cfRule type="cellIs" priority="9" dxfId="0" operator="equal" stopIfTrue="1">
      <formula>"X"</formula>
    </cfRule>
    <cfRule type="cellIs" priority="10" dxfId="99" operator="equal" stopIfTrue="1">
      <formula>0</formula>
    </cfRule>
  </conditionalFormatting>
  <conditionalFormatting sqref="B8:B31">
    <cfRule type="cellIs" priority="11" dxfId="0" operator="equal" stopIfTrue="1">
      <formula>"X"</formula>
    </cfRule>
  </conditionalFormatting>
  <conditionalFormatting sqref="J4:J5 H4:H5 K5:L5 C4:C5 G5 E4:F5">
    <cfRule type="cellIs" priority="4" dxfId="0" operator="equal" stopIfTrue="1">
      <formula>"X"</formula>
    </cfRule>
    <cfRule type="cellIs" priority="5" dxfId="99" operator="equal" stopIfTrue="1">
      <formula>0</formula>
    </cfRule>
  </conditionalFormatting>
  <conditionalFormatting sqref="I4:I5 D4:D5">
    <cfRule type="cellIs" priority="6" dxfId="0" operator="equal" stopIfTrue="1">
      <formula>"X"</formula>
    </cfRule>
  </conditionalFormatting>
  <conditionalFormatting sqref="K4">
    <cfRule type="cellIs" priority="2" dxfId="0" operator="equal" stopIfTrue="1">
      <formula>"X"</formula>
    </cfRule>
    <cfRule type="cellIs" priority="3" dxfId="99" operator="equal" stopIfTrue="1">
      <formula>0</formula>
    </cfRule>
  </conditionalFormatting>
  <conditionalFormatting sqref="C7:L31">
    <cfRule type="cellIs" priority="1" dxfId="0" operator="equal" stopIfTrue="1">
      <formula>"X"</formula>
    </cfRule>
  </conditionalFormatting>
  <printOptions/>
  <pageMargins left="0.5905511811023623" right="0.5905511811023623" top="0.7874015748031497" bottom="0.7874015748031497" header="0.5118110236220472" footer="0.5118110236220472"/>
  <pageSetup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八戸市</dc:creator>
  <cp:keywords/>
  <dc:description/>
  <cp:lastModifiedBy>八戸市</cp:lastModifiedBy>
  <cp:lastPrinted>2012-09-19T00:15:26Z</cp:lastPrinted>
  <dcterms:created xsi:type="dcterms:W3CDTF">2003-04-18T04:35:41Z</dcterms:created>
  <dcterms:modified xsi:type="dcterms:W3CDTF">2012-09-19T00:16:41Z</dcterms:modified>
  <cp:category/>
  <cp:version/>
  <cp:contentType/>
  <cp:contentStatus/>
</cp:coreProperties>
</file>