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7.9公表（８月分）\"/>
    </mc:Choice>
  </mc:AlternateContent>
  <bookViews>
    <workbookView xWindow="0" yWindow="0" windowWidth="20490" windowHeight="7410"/>
  </bookViews>
  <sheets>
    <sheet name="集計表 (７年９月)" sheetId="155" r:id="rId1"/>
    <sheet name="集計表 (７年８月) " sheetId="154" r:id="rId2"/>
    <sheet name="集計表 (７年７月) " sheetId="153" r:id="rId3"/>
    <sheet name="集計表 (７年６月) " sheetId="152" r:id="rId4"/>
    <sheet name="集計表 (７年５月) " sheetId="151" r:id="rId5"/>
    <sheet name="集計表 (７年４月) " sheetId="150" r:id="rId6"/>
  </sheets>
  <externalReferences>
    <externalReference r:id="rId7"/>
  </externalReferences>
  <definedNames>
    <definedName name="_xlnm.Print_Area" localSheetId="5">'集計表 (７年４月) '!$A$1:$K$40</definedName>
    <definedName name="_xlnm.Print_Area" localSheetId="4">'集計表 (７年５月) '!$A$1:$K$40</definedName>
    <definedName name="_xlnm.Print_Area" localSheetId="3">'集計表 (７年６月) '!$A$1:$K$40</definedName>
    <definedName name="_xlnm.Print_Area" localSheetId="2">'集計表 (７年７月) '!$A$1:$K$40</definedName>
    <definedName name="_xlnm.Print_Area" localSheetId="1">'集計表 (７年８月) '!$A$1:$K$40</definedName>
    <definedName name="_xlnm.Print_Area" localSheetId="0">'集計表 (７年９月)'!$A$1:$K$40</definedName>
  </definedNames>
  <calcPr calcId="162913"/>
</workbook>
</file>

<file path=xl/calcChain.xml><?xml version="1.0" encoding="utf-8"?>
<calcChain xmlns="http://schemas.openxmlformats.org/spreadsheetml/2006/main">
  <c r="D40" i="153" l="1"/>
  <c r="B40" i="153"/>
  <c r="D38" i="153"/>
  <c r="E39" i="153" s="1"/>
  <c r="D39" i="153" s="1"/>
  <c r="B38" i="153"/>
  <c r="C39" i="153" s="1"/>
  <c r="B39" i="153" s="1"/>
  <c r="E37" i="153"/>
  <c r="D37" i="153"/>
  <c r="C37" i="153"/>
  <c r="E33" i="153"/>
  <c r="D33" i="153" s="1"/>
  <c r="J32" i="153"/>
  <c r="I32" i="153"/>
  <c r="H32" i="153"/>
  <c r="E32" i="153"/>
  <c r="D32" i="153"/>
  <c r="C32" i="153"/>
  <c r="B32" i="153"/>
  <c r="B37" i="153" s="1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F32" i="153" s="1"/>
  <c r="K23" i="153"/>
  <c r="G23" i="153"/>
  <c r="F23" i="153"/>
  <c r="K22" i="153"/>
  <c r="K32" i="153" s="1"/>
  <c r="K33" i="153" s="1"/>
  <c r="J33" i="153" s="1"/>
  <c r="G22" i="153"/>
  <c r="G32" i="153" s="1"/>
  <c r="F22" i="153"/>
  <c r="E18" i="153"/>
  <c r="D18" i="153"/>
  <c r="C18" i="153"/>
  <c r="B18" i="153" s="1"/>
  <c r="J17" i="153"/>
  <c r="J37" i="153" s="1"/>
  <c r="I17" i="153"/>
  <c r="I37" i="153" s="1"/>
  <c r="H17" i="153"/>
  <c r="H37" i="153" s="1"/>
  <c r="E17" i="153"/>
  <c r="D17" i="153"/>
  <c r="C17" i="153"/>
  <c r="B17" i="153"/>
  <c r="K16" i="153"/>
  <c r="G16" i="153"/>
  <c r="F16" i="153"/>
  <c r="K15" i="153"/>
  <c r="G15" i="153"/>
  <c r="F15" i="153"/>
  <c r="K14" i="153"/>
  <c r="I40" i="153" s="1"/>
  <c r="G14" i="153"/>
  <c r="F40" i="153" s="1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F17" i="153" s="1"/>
  <c r="G18" i="153" l="1"/>
  <c r="F18" i="153" s="1"/>
  <c r="F37" i="153"/>
  <c r="K18" i="153"/>
  <c r="J18" i="153" s="1"/>
  <c r="H38" i="153"/>
  <c r="J39" i="153" s="1"/>
  <c r="I39" i="153" s="1"/>
  <c r="G33" i="153"/>
  <c r="F33" i="153" s="1"/>
  <c r="G17" i="153"/>
  <c r="C33" i="153"/>
  <c r="B33" i="153" s="1"/>
  <c r="G37" i="153" l="1"/>
  <c r="F38" i="153"/>
  <c r="G39" i="153" s="1"/>
  <c r="F39" i="153" s="1"/>
</calcChain>
</file>

<file path=xl/sharedStrings.xml><?xml version="1.0" encoding="utf-8"?>
<sst xmlns="http://schemas.openxmlformats.org/spreadsheetml/2006/main" count="522" uniqueCount="41">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</sst>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  <xf numFmtId="177" fontId="2" fillId="0" borderId="113" xfId="0" applyNumberFormat="1" applyFont="1" applyFill="1" applyBorder="1" applyAlignment="1" applyProtection="1">
      <alignment vertical="center"/>
    </xf>
    <xf numFmtId="177" fontId="2" fillId="0" borderId="114" xfId="0" applyNumberFormat="1" applyFont="1" applyFill="1" applyBorder="1" applyAlignment="1" applyProtection="1">
      <alignment vertical="center"/>
    </xf>
    <xf numFmtId="177" fontId="2" fillId="0" borderId="115" xfId="0" applyNumberFormat="1" applyFont="1" applyFill="1" applyBorder="1" applyAlignment="1" applyProtection="1">
      <alignment vertical="center"/>
    </xf>
    <xf numFmtId="177" fontId="2" fillId="0" borderId="116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117" xfId="0" applyNumberFormat="1" applyFont="1" applyFill="1" applyBorder="1" applyAlignment="1" applyProtection="1">
      <alignment horizontal="right" vertical="center"/>
    </xf>
    <xf numFmtId="0" fontId="5" fillId="3" borderId="72" xfId="0" applyFont="1" applyFill="1" applyBorder="1" applyAlignment="1" applyProtection="1">
      <alignment horizontal="center" vertical="center"/>
    </xf>
    <xf numFmtId="0" fontId="5" fillId="3" borderId="73" xfId="0" applyFont="1" applyFill="1" applyBorder="1" applyAlignment="1" applyProtection="1">
      <alignment horizontal="center" vertical="center"/>
    </xf>
    <xf numFmtId="0" fontId="5" fillId="3" borderId="74" xfId="0" applyFont="1" applyFill="1" applyBorder="1" applyAlignment="1" applyProtection="1">
      <alignment horizontal="center" vertical="center"/>
    </xf>
    <xf numFmtId="0" fontId="5" fillId="3" borderId="75" xfId="0" applyFont="1" applyFill="1" applyBorder="1" applyAlignment="1" applyProtection="1">
      <alignment horizontal="center" vertical="center"/>
    </xf>
    <xf numFmtId="0" fontId="5" fillId="3" borderId="76" xfId="0" applyFont="1" applyFill="1" applyBorder="1" applyAlignment="1" applyProtection="1">
      <alignment horizontal="center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 shrinkToFit="1"/>
    </xf>
    <xf numFmtId="0" fontId="5" fillId="3" borderId="77" xfId="0" applyFont="1" applyFill="1" applyBorder="1" applyAlignment="1" applyProtection="1">
      <alignment horizontal="center" vertical="center" shrinkToFit="1"/>
    </xf>
    <xf numFmtId="0" fontId="5" fillId="3" borderId="78" xfId="0" applyFont="1" applyFill="1" applyBorder="1" applyAlignment="1" applyProtection="1">
      <alignment horizontal="center" vertical="center" shrinkToFit="1"/>
    </xf>
    <xf numFmtId="177" fontId="9" fillId="0" borderId="110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111" xfId="0" applyNumberFormat="1" applyFont="1" applyFill="1" applyBorder="1" applyAlignment="1" applyProtection="1">
      <alignment horizontal="center" vertical="center"/>
    </xf>
    <xf numFmtId="177" fontId="9" fillId="0" borderId="112" xfId="0" applyNumberFormat="1" applyFont="1" applyFill="1" applyBorder="1" applyAlignment="1" applyProtection="1">
      <alignment horizontal="center" vertical="center"/>
    </xf>
    <xf numFmtId="177" fontId="9" fillId="0" borderId="80" xfId="0" applyNumberFormat="1" applyFont="1" applyFill="1" applyBorder="1" applyAlignment="1" applyProtection="1">
      <alignment horizontal="center" vertical="center"/>
    </xf>
    <xf numFmtId="177" fontId="9" fillId="0" borderId="81" xfId="0" applyNumberFormat="1" applyFont="1" applyFill="1" applyBorder="1" applyAlignment="1" applyProtection="1">
      <alignment horizontal="center" vertical="center"/>
    </xf>
    <xf numFmtId="177" fontId="9" fillId="0" borderId="82" xfId="0" applyNumberFormat="1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84" xfId="0" applyFont="1" applyFill="1" applyBorder="1" applyAlignment="1" applyProtection="1">
      <alignment horizontal="center" vertical="center"/>
    </xf>
    <xf numFmtId="0" fontId="5" fillId="3" borderId="85" xfId="0" applyFont="1" applyFill="1" applyBorder="1" applyAlignment="1" applyProtection="1">
      <alignment horizontal="center" vertical="center"/>
    </xf>
    <xf numFmtId="0" fontId="5" fillId="3" borderId="108" xfId="0" applyFont="1" applyFill="1" applyBorder="1" applyAlignment="1" applyProtection="1">
      <alignment horizontal="center" vertical="center"/>
    </xf>
    <xf numFmtId="0" fontId="5" fillId="3" borderId="86" xfId="0" applyFont="1" applyFill="1" applyBorder="1" applyAlignment="1" applyProtection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 applyProtection="1">
      <alignment horizontal="center" vertical="center"/>
    </xf>
    <xf numFmtId="0" fontId="5" fillId="3" borderId="109" xfId="0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horizontal="center"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  <xf numFmtId="177" fontId="2" fillId="0" borderId="104" xfId="0" applyNumberFormat="1" applyFont="1" applyFill="1" applyBorder="1" applyAlignment="1" applyProtection="1">
      <alignment vertical="center"/>
    </xf>
    <xf numFmtId="177" fontId="2" fillId="0" borderId="107" xfId="0" applyNumberFormat="1" applyFont="1" applyFill="1" applyBorder="1" applyAlignment="1" applyProtection="1">
      <alignment vertical="center"/>
    </xf>
    <xf numFmtId="177" fontId="2" fillId="0" borderId="105" xfId="0" applyNumberFormat="1" applyFont="1" applyFill="1" applyBorder="1" applyAlignment="1" applyProtection="1">
      <alignment vertical="center"/>
    </xf>
    <xf numFmtId="177" fontId="2" fillId="0" borderId="106" xfId="0" applyNumberFormat="1" applyFont="1" applyFill="1" applyBorder="1" applyAlignment="1" applyProtection="1">
      <alignment vertical="center"/>
    </xf>
    <xf numFmtId="177" fontId="2" fillId="0" borderId="103" xfId="0" applyNumberFormat="1" applyFont="1" applyFill="1" applyBorder="1" applyAlignment="1" applyProtection="1">
      <alignment vertical="center"/>
    </xf>
    <xf numFmtId="177" fontId="2" fillId="0" borderId="102" xfId="0" applyNumberFormat="1" applyFont="1" applyFill="1" applyBorder="1" applyAlignment="1" applyProtection="1">
      <alignment horizontal="right" vertical="center"/>
    </xf>
    <xf numFmtId="177" fontId="2" fillId="0" borderId="103" xfId="0" applyNumberFormat="1" applyFont="1" applyFill="1" applyBorder="1" applyAlignment="1" applyProtection="1">
      <alignment horizontal="right" vertical="center"/>
    </xf>
    <xf numFmtId="177" fontId="9" fillId="0" borderId="98" xfId="0" applyNumberFormat="1" applyFont="1" applyFill="1" applyBorder="1" applyAlignment="1" applyProtection="1">
      <alignment horizontal="center" vertical="center"/>
    </xf>
    <xf numFmtId="177" fontId="9" fillId="0" borderId="101" xfId="0" applyNumberFormat="1" applyFont="1" applyFill="1" applyBorder="1" applyAlignment="1" applyProtection="1">
      <alignment horizontal="center" vertical="center"/>
    </xf>
    <xf numFmtId="177" fontId="9" fillId="0" borderId="99" xfId="0" applyNumberFormat="1" applyFont="1" applyFill="1" applyBorder="1" applyAlignment="1" applyProtection="1">
      <alignment horizontal="center" vertical="center"/>
    </xf>
    <xf numFmtId="177" fontId="9" fillId="0" borderId="100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 wrapText="1" shrinkToFit="1"/>
    </xf>
    <xf numFmtId="0" fontId="5" fillId="3" borderId="95" xfId="0" applyFont="1" applyFill="1" applyBorder="1" applyAlignment="1" applyProtection="1">
      <alignment horizontal="center" vertical="center"/>
    </xf>
    <xf numFmtId="0" fontId="5" fillId="3" borderId="96" xfId="0" applyFont="1" applyFill="1" applyBorder="1" applyAlignment="1" applyProtection="1">
      <alignment horizontal="center" vertical="center"/>
    </xf>
    <xf numFmtId="0" fontId="5" fillId="3" borderId="97" xfId="0" applyFont="1" applyFill="1" applyBorder="1" applyAlignment="1" applyProtection="1">
      <alignment horizontal="center" vertical="center"/>
    </xf>
    <xf numFmtId="0" fontId="5" fillId="3" borderId="87" xfId="0" applyFont="1" applyFill="1" applyBorder="1" applyAlignment="1" applyProtection="1">
      <alignment horizontal="center" vertical="center"/>
    </xf>
    <xf numFmtId="0" fontId="5" fillId="3" borderId="88" xfId="0" applyFont="1" applyFill="1" applyBorder="1" applyAlignment="1" applyProtection="1">
      <alignment horizontal="center" vertical="center"/>
    </xf>
    <xf numFmtId="0" fontId="5" fillId="3" borderId="89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45930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28" t="s">
        <v>34</v>
      </c>
      <c r="C3" s="129"/>
      <c r="D3" s="129"/>
      <c r="E3" s="129"/>
      <c r="F3" s="129"/>
      <c r="G3" s="130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27"/>
      <c r="B4" s="135" t="s">
        <v>0</v>
      </c>
      <c r="C4" s="136"/>
      <c r="D4" s="137" t="s">
        <v>1</v>
      </c>
      <c r="E4" s="138"/>
      <c r="F4" s="136" t="s">
        <v>2</v>
      </c>
      <c r="G4" s="139"/>
      <c r="H4" s="132"/>
      <c r="I4" s="133"/>
      <c r="J4" s="133"/>
      <c r="K4" s="134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40">
        <v>44</v>
      </c>
      <c r="F6" s="36">
        <v>11285</v>
      </c>
      <c r="G6" s="10">
        <v>162</v>
      </c>
      <c r="H6" s="11">
        <v>6272</v>
      </c>
      <c r="I6" s="12">
        <v>128</v>
      </c>
      <c r="J6" s="52">
        <v>27</v>
      </c>
      <c r="K6" s="48">
        <v>6427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1">
        <v>30</v>
      </c>
      <c r="F7" s="37">
        <v>9482</v>
      </c>
      <c r="G7" s="16">
        <v>89</v>
      </c>
      <c r="H7" s="14">
        <v>5181</v>
      </c>
      <c r="I7" s="15">
        <v>60</v>
      </c>
      <c r="J7" s="41">
        <v>14</v>
      </c>
      <c r="K7" s="49">
        <v>5255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1">
        <v>46</v>
      </c>
      <c r="F8" s="37">
        <v>15956</v>
      </c>
      <c r="G8" s="16">
        <v>89</v>
      </c>
      <c r="H8" s="14">
        <v>8098</v>
      </c>
      <c r="I8" s="15">
        <v>51</v>
      </c>
      <c r="J8" s="41">
        <v>23</v>
      </c>
      <c r="K8" s="49">
        <v>8172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1">
        <v>35</v>
      </c>
      <c r="F9" s="37">
        <v>10591</v>
      </c>
      <c r="G9" s="16">
        <v>66</v>
      </c>
      <c r="H9" s="14">
        <v>5642</v>
      </c>
      <c r="I9" s="15">
        <v>38</v>
      </c>
      <c r="J9" s="41">
        <v>10</v>
      </c>
      <c r="K9" s="49">
        <v>5690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1">
        <v>48</v>
      </c>
      <c r="F10" s="37">
        <v>12624</v>
      </c>
      <c r="G10" s="16">
        <v>352</v>
      </c>
      <c r="H10" s="14">
        <v>6875</v>
      </c>
      <c r="I10" s="15">
        <v>323</v>
      </c>
      <c r="J10" s="41">
        <v>17</v>
      </c>
      <c r="K10" s="49">
        <v>7215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1">
        <v>63</v>
      </c>
      <c r="F11" s="37">
        <v>15155</v>
      </c>
      <c r="G11" s="16">
        <v>141</v>
      </c>
      <c r="H11" s="14">
        <v>7907</v>
      </c>
      <c r="I11" s="15">
        <v>120</v>
      </c>
      <c r="J11" s="41">
        <v>16</v>
      </c>
      <c r="K11" s="49">
        <v>8043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1">
        <v>20</v>
      </c>
      <c r="F12" s="37">
        <v>6145</v>
      </c>
      <c r="G12" s="16">
        <v>31</v>
      </c>
      <c r="H12" s="14">
        <v>3219</v>
      </c>
      <c r="I12" s="15">
        <v>14</v>
      </c>
      <c r="J12" s="41">
        <v>7</v>
      </c>
      <c r="K12" s="49">
        <v>3240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2">
        <v>80</v>
      </c>
      <c r="F13" s="37">
        <v>26511</v>
      </c>
      <c r="G13" s="16">
        <v>142</v>
      </c>
      <c r="H13" s="14">
        <v>12757</v>
      </c>
      <c r="I13" s="15">
        <v>86</v>
      </c>
      <c r="J13" s="41">
        <v>36</v>
      </c>
      <c r="K13" s="49">
        <v>12879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1">
        <v>1</v>
      </c>
      <c r="F14" s="37">
        <v>428</v>
      </c>
      <c r="G14" s="16">
        <v>1</v>
      </c>
      <c r="H14" s="14">
        <v>221</v>
      </c>
      <c r="I14" s="15">
        <v>0</v>
      </c>
      <c r="J14" s="41">
        <v>1</v>
      </c>
      <c r="K14" s="49">
        <v>222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3">
        <v>5</v>
      </c>
      <c r="F15" s="37">
        <v>1663</v>
      </c>
      <c r="G15" s="16">
        <v>6</v>
      </c>
      <c r="H15" s="14">
        <v>847</v>
      </c>
      <c r="I15" s="15">
        <v>4</v>
      </c>
      <c r="J15" s="41">
        <v>2</v>
      </c>
      <c r="K15" s="49">
        <v>853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4">
        <v>1</v>
      </c>
      <c r="F16" s="38">
        <v>534</v>
      </c>
      <c r="G16" s="23">
        <v>1</v>
      </c>
      <c r="H16" s="21">
        <v>255</v>
      </c>
      <c r="I16" s="22">
        <v>0</v>
      </c>
      <c r="J16" s="44">
        <v>1</v>
      </c>
      <c r="K16" s="50">
        <v>256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5">
        <v>373</v>
      </c>
      <c r="F17" s="39">
        <v>110374</v>
      </c>
      <c r="G17" s="97">
        <v>1080</v>
      </c>
      <c r="H17" s="96">
        <v>57274</v>
      </c>
      <c r="I17" s="27">
        <v>824</v>
      </c>
      <c r="J17" s="45">
        <v>154</v>
      </c>
      <c r="K17" s="51">
        <v>58252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-48</v>
      </c>
      <c r="D18" s="46" t="s">
        <v>39</v>
      </c>
      <c r="E18" s="54">
        <v>-80</v>
      </c>
      <c r="F18" s="1" t="s">
        <v>39</v>
      </c>
      <c r="G18" s="53">
        <v>-128</v>
      </c>
      <c r="H18" s="29"/>
      <c r="I18" s="2"/>
      <c r="J18" s="2" t="s">
        <v>40</v>
      </c>
      <c r="K18" s="56">
        <v>7</v>
      </c>
      <c r="O18" s="98"/>
    </row>
    <row r="19" spans="1:15" s="95" customFormat="1" ht="18" customHeight="1" x14ac:dyDescent="0.15">
      <c r="A19" s="126" t="s">
        <v>35</v>
      </c>
      <c r="B19" s="128"/>
      <c r="C19" s="129"/>
      <c r="D19" s="129"/>
      <c r="E19" s="129"/>
      <c r="F19" s="129"/>
      <c r="G19" s="130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27"/>
      <c r="B20" s="135" t="s">
        <v>0</v>
      </c>
      <c r="C20" s="136"/>
      <c r="D20" s="137" t="s">
        <v>1</v>
      </c>
      <c r="E20" s="138"/>
      <c r="F20" s="136" t="s">
        <v>2</v>
      </c>
      <c r="G20" s="139"/>
      <c r="H20" s="132"/>
      <c r="I20" s="133"/>
      <c r="J20" s="133"/>
      <c r="K20" s="134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40">
        <v>85</v>
      </c>
      <c r="F22" s="37">
        <v>24214</v>
      </c>
      <c r="G22" s="16">
        <v>175</v>
      </c>
      <c r="H22" s="11">
        <v>12589</v>
      </c>
      <c r="I22" s="12">
        <v>145</v>
      </c>
      <c r="J22" s="52">
        <v>19</v>
      </c>
      <c r="K22" s="49">
        <v>12753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1">
        <v>8</v>
      </c>
      <c r="F23" s="37">
        <v>3935</v>
      </c>
      <c r="G23" s="16">
        <v>9</v>
      </c>
      <c r="H23" s="14">
        <v>2087</v>
      </c>
      <c r="I23" s="15">
        <v>3</v>
      </c>
      <c r="J23" s="41">
        <v>5</v>
      </c>
      <c r="K23" s="49">
        <v>2095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1">
        <v>57</v>
      </c>
      <c r="F24" s="37">
        <v>10465</v>
      </c>
      <c r="G24" s="16">
        <v>112</v>
      </c>
      <c r="H24" s="14">
        <v>4950</v>
      </c>
      <c r="I24" s="15">
        <v>101</v>
      </c>
      <c r="J24" s="41">
        <v>10</v>
      </c>
      <c r="K24" s="49">
        <v>5061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1">
        <v>96</v>
      </c>
      <c r="F25" s="37">
        <v>10841</v>
      </c>
      <c r="G25" s="16">
        <v>189</v>
      </c>
      <c r="H25" s="14">
        <v>5548</v>
      </c>
      <c r="I25" s="15">
        <v>180</v>
      </c>
      <c r="J25" s="41">
        <v>5</v>
      </c>
      <c r="K25" s="49">
        <v>5733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1">
        <v>14</v>
      </c>
      <c r="F26" s="37">
        <v>3252</v>
      </c>
      <c r="G26" s="16">
        <v>32</v>
      </c>
      <c r="H26" s="14">
        <v>1676</v>
      </c>
      <c r="I26" s="15">
        <v>30</v>
      </c>
      <c r="J26" s="41">
        <v>0</v>
      </c>
      <c r="K26" s="49">
        <v>1706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1">
        <v>1</v>
      </c>
      <c r="F27" s="37">
        <v>1420</v>
      </c>
      <c r="G27" s="16">
        <v>2</v>
      </c>
      <c r="H27" s="14">
        <v>700</v>
      </c>
      <c r="I27" s="15">
        <v>0</v>
      </c>
      <c r="J27" s="41">
        <v>2</v>
      </c>
      <c r="K27" s="49">
        <v>702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1">
        <v>41</v>
      </c>
      <c r="F28" s="37">
        <v>18331</v>
      </c>
      <c r="G28" s="16">
        <v>99</v>
      </c>
      <c r="H28" s="14">
        <v>9343</v>
      </c>
      <c r="I28" s="15">
        <v>66</v>
      </c>
      <c r="J28" s="41">
        <v>24</v>
      </c>
      <c r="K28" s="49">
        <v>9433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11821</v>
      </c>
      <c r="C29" s="33">
        <v>105</v>
      </c>
      <c r="D29" s="15">
        <v>12403</v>
      </c>
      <c r="E29" s="47">
        <v>125</v>
      </c>
      <c r="F29" s="37">
        <v>24224</v>
      </c>
      <c r="G29" s="16">
        <v>230</v>
      </c>
      <c r="H29" s="14">
        <v>12329</v>
      </c>
      <c r="I29" s="15">
        <v>183</v>
      </c>
      <c r="J29" s="41">
        <v>27</v>
      </c>
      <c r="K29" s="49">
        <v>12539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3">
        <v>8</v>
      </c>
      <c r="F30" s="37">
        <v>2315</v>
      </c>
      <c r="G30" s="16">
        <v>14</v>
      </c>
      <c r="H30" s="14">
        <v>1155</v>
      </c>
      <c r="I30" s="15">
        <v>11</v>
      </c>
      <c r="J30" s="41">
        <v>3</v>
      </c>
      <c r="K30" s="49">
        <v>1169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737</v>
      </c>
      <c r="C31" s="22">
        <v>0</v>
      </c>
      <c r="D31" s="22">
        <v>778</v>
      </c>
      <c r="E31" s="44">
        <v>3</v>
      </c>
      <c r="F31" s="37">
        <v>1515</v>
      </c>
      <c r="G31" s="16">
        <v>3</v>
      </c>
      <c r="H31" s="21">
        <v>711</v>
      </c>
      <c r="I31" s="22">
        <v>0</v>
      </c>
      <c r="J31" s="44">
        <v>3</v>
      </c>
      <c r="K31" s="49">
        <v>714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5">
        <v>438</v>
      </c>
      <c r="F32" s="39">
        <v>100512</v>
      </c>
      <c r="G32" s="97">
        <v>865</v>
      </c>
      <c r="H32" s="96">
        <v>51088</v>
      </c>
      <c r="I32" s="27">
        <v>719</v>
      </c>
      <c r="J32" s="45">
        <v>98</v>
      </c>
      <c r="K32" s="51">
        <v>51905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40</v>
      </c>
      <c r="C33" s="53">
        <v>14</v>
      </c>
      <c r="D33" s="46" t="s">
        <v>39</v>
      </c>
      <c r="E33" s="54">
        <v>-16</v>
      </c>
      <c r="F33" s="1" t="s">
        <v>39</v>
      </c>
      <c r="G33" s="53">
        <v>-2</v>
      </c>
      <c r="H33" s="68"/>
      <c r="I33" s="69"/>
      <c r="J33" s="2" t="s">
        <v>40</v>
      </c>
      <c r="K33" s="56">
        <v>30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3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100886</v>
      </c>
      <c r="C37" s="78">
        <v>1134</v>
      </c>
      <c r="D37" s="79">
        <v>110000</v>
      </c>
      <c r="E37" s="80">
        <v>811</v>
      </c>
      <c r="F37" s="78">
        <v>210886</v>
      </c>
      <c r="G37" s="81">
        <v>1945</v>
      </c>
      <c r="H37" s="82">
        <v>108362</v>
      </c>
      <c r="I37" s="79">
        <v>1543</v>
      </c>
      <c r="J37" s="81">
        <v>252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8">
        <v>102020</v>
      </c>
      <c r="C38" s="119"/>
      <c r="D38" s="120">
        <v>110811</v>
      </c>
      <c r="E38" s="121"/>
      <c r="F38" s="118">
        <v>212831</v>
      </c>
      <c r="G38" s="122"/>
      <c r="H38" s="123">
        <v>110157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-49</v>
      </c>
      <c r="D39" s="74" t="s">
        <v>39</v>
      </c>
      <c r="E39" s="73">
        <v>-78</v>
      </c>
      <c r="F39" s="72" t="s">
        <v>39</v>
      </c>
      <c r="G39" s="75">
        <v>-127</v>
      </c>
      <c r="H39" s="76"/>
      <c r="I39" s="77" t="s">
        <v>40</v>
      </c>
      <c r="J39" s="75">
        <v>20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02">
        <v>2039</v>
      </c>
      <c r="C40" s="103"/>
      <c r="D40" s="104">
        <v>2112</v>
      </c>
      <c r="E40" s="102"/>
      <c r="F40" s="102">
        <v>4151</v>
      </c>
      <c r="G40" s="105"/>
      <c r="H40" s="70"/>
      <c r="I40" s="106">
        <v>2045</v>
      </c>
      <c r="J40" s="107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I39 J18 F39 D39 B39 F18 D18">
    <cfRule type="expression" dxfId="29" priority="4" stopIfTrue="1">
      <formula>C18=0</formula>
    </cfRule>
  </conditionalFormatting>
  <conditionalFormatting sqref="I18 I33">
    <cfRule type="expression" dxfId="28" priority="5" stopIfTrue="1">
      <formula>L18=0</formula>
    </cfRule>
  </conditionalFormatting>
  <conditionalFormatting sqref="B33 D33">
    <cfRule type="expression" dxfId="27" priority="3" stopIfTrue="1">
      <formula>C33=0</formula>
    </cfRule>
  </conditionalFormatting>
  <conditionalFormatting sqref="J33">
    <cfRule type="expression" dxfId="26" priority="2" stopIfTrue="1">
      <formula>K33=0</formula>
    </cfRule>
  </conditionalFormatting>
  <conditionalFormatting sqref="F33">
    <cfRule type="expression" dxfId="25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45900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28" t="s">
        <v>34</v>
      </c>
      <c r="C3" s="129"/>
      <c r="D3" s="129"/>
      <c r="E3" s="129"/>
      <c r="F3" s="129"/>
      <c r="G3" s="130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27"/>
      <c r="B4" s="135" t="s">
        <v>0</v>
      </c>
      <c r="C4" s="136"/>
      <c r="D4" s="137" t="s">
        <v>1</v>
      </c>
      <c r="E4" s="138"/>
      <c r="F4" s="136" t="s">
        <v>2</v>
      </c>
      <c r="G4" s="139"/>
      <c r="H4" s="132"/>
      <c r="I4" s="133"/>
      <c r="J4" s="133"/>
      <c r="K4" s="134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40">
        <v>45</v>
      </c>
      <c r="F6" s="36">
        <v>11284</v>
      </c>
      <c r="G6" s="10">
        <v>155</v>
      </c>
      <c r="H6" s="11">
        <v>6267</v>
      </c>
      <c r="I6" s="12">
        <v>121</v>
      </c>
      <c r="J6" s="52">
        <v>27</v>
      </c>
      <c r="K6" s="48">
        <v>6415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1">
        <v>32</v>
      </c>
      <c r="F7" s="37">
        <v>9497</v>
      </c>
      <c r="G7" s="16">
        <v>90</v>
      </c>
      <c r="H7" s="14">
        <v>5178</v>
      </c>
      <c r="I7" s="15">
        <v>60</v>
      </c>
      <c r="J7" s="41">
        <v>14</v>
      </c>
      <c r="K7" s="49">
        <v>5252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1">
        <v>45</v>
      </c>
      <c r="F8" s="37">
        <v>15983</v>
      </c>
      <c r="G8" s="16">
        <v>86</v>
      </c>
      <c r="H8" s="14">
        <v>8105</v>
      </c>
      <c r="I8" s="15">
        <v>51</v>
      </c>
      <c r="J8" s="41">
        <v>23</v>
      </c>
      <c r="K8" s="49">
        <v>8179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1">
        <v>35</v>
      </c>
      <c r="F9" s="37">
        <v>10599</v>
      </c>
      <c r="G9" s="16">
        <v>65</v>
      </c>
      <c r="H9" s="14">
        <v>5646</v>
      </c>
      <c r="I9" s="15">
        <v>37</v>
      </c>
      <c r="J9" s="41">
        <v>10</v>
      </c>
      <c r="K9" s="49">
        <v>5693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1">
        <v>49</v>
      </c>
      <c r="F10" s="37">
        <v>12630</v>
      </c>
      <c r="G10" s="16">
        <v>357</v>
      </c>
      <c r="H10" s="14">
        <v>6872</v>
      </c>
      <c r="I10" s="15">
        <v>328</v>
      </c>
      <c r="J10" s="41">
        <v>17</v>
      </c>
      <c r="K10" s="49">
        <v>7217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1">
        <v>63</v>
      </c>
      <c r="F11" s="37">
        <v>15160</v>
      </c>
      <c r="G11" s="16">
        <v>137</v>
      </c>
      <c r="H11" s="14">
        <v>7902</v>
      </c>
      <c r="I11" s="15">
        <v>116</v>
      </c>
      <c r="J11" s="41">
        <v>16</v>
      </c>
      <c r="K11" s="49">
        <v>8034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1">
        <v>19</v>
      </c>
      <c r="F12" s="37">
        <v>6155</v>
      </c>
      <c r="G12" s="16">
        <v>29</v>
      </c>
      <c r="H12" s="14">
        <v>3217</v>
      </c>
      <c r="I12" s="15">
        <v>13</v>
      </c>
      <c r="J12" s="41">
        <v>7</v>
      </c>
      <c r="K12" s="49">
        <v>3237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2">
        <v>80</v>
      </c>
      <c r="F13" s="37">
        <v>26568</v>
      </c>
      <c r="G13" s="16">
        <v>141</v>
      </c>
      <c r="H13" s="14">
        <v>12780</v>
      </c>
      <c r="I13" s="15">
        <v>84</v>
      </c>
      <c r="J13" s="41">
        <v>37</v>
      </c>
      <c r="K13" s="49">
        <v>12901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1">
        <v>1</v>
      </c>
      <c r="F14" s="37">
        <v>430</v>
      </c>
      <c r="G14" s="16">
        <v>1</v>
      </c>
      <c r="H14" s="14">
        <v>221</v>
      </c>
      <c r="I14" s="15">
        <v>0</v>
      </c>
      <c r="J14" s="41">
        <v>1</v>
      </c>
      <c r="K14" s="49">
        <v>222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3">
        <v>5</v>
      </c>
      <c r="F15" s="37">
        <v>1668</v>
      </c>
      <c r="G15" s="16">
        <v>6</v>
      </c>
      <c r="H15" s="14">
        <v>849</v>
      </c>
      <c r="I15" s="15">
        <v>4</v>
      </c>
      <c r="J15" s="41">
        <v>2</v>
      </c>
      <c r="K15" s="49">
        <v>855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4">
        <v>1</v>
      </c>
      <c r="F16" s="38">
        <v>537</v>
      </c>
      <c r="G16" s="23">
        <v>1</v>
      </c>
      <c r="H16" s="21">
        <v>256</v>
      </c>
      <c r="I16" s="22">
        <v>0</v>
      </c>
      <c r="J16" s="44">
        <v>1</v>
      </c>
      <c r="K16" s="50">
        <v>257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5">
        <v>375</v>
      </c>
      <c r="F17" s="39">
        <v>110511</v>
      </c>
      <c r="G17" s="97">
        <v>1068</v>
      </c>
      <c r="H17" s="96">
        <v>57293</v>
      </c>
      <c r="I17" s="27">
        <v>814</v>
      </c>
      <c r="J17" s="45">
        <v>155</v>
      </c>
      <c r="K17" s="51">
        <v>58262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40</v>
      </c>
      <c r="C18" s="53">
        <v>15</v>
      </c>
      <c r="D18" s="46" t="s">
        <v>39</v>
      </c>
      <c r="E18" s="54">
        <v>-18</v>
      </c>
      <c r="F18" s="1" t="s">
        <v>39</v>
      </c>
      <c r="G18" s="53">
        <v>-3</v>
      </c>
      <c r="H18" s="29"/>
      <c r="I18" s="2"/>
      <c r="J18" s="2" t="s">
        <v>40</v>
      </c>
      <c r="K18" s="56">
        <v>17</v>
      </c>
      <c r="O18" s="98"/>
    </row>
    <row r="19" spans="1:15" s="95" customFormat="1" ht="18" customHeight="1" x14ac:dyDescent="0.15">
      <c r="A19" s="126" t="s">
        <v>35</v>
      </c>
      <c r="B19" s="128"/>
      <c r="C19" s="129"/>
      <c r="D19" s="129"/>
      <c r="E19" s="129"/>
      <c r="F19" s="129"/>
      <c r="G19" s="130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27"/>
      <c r="B20" s="135" t="s">
        <v>0</v>
      </c>
      <c r="C20" s="136"/>
      <c r="D20" s="137" t="s">
        <v>1</v>
      </c>
      <c r="E20" s="138"/>
      <c r="F20" s="136" t="s">
        <v>2</v>
      </c>
      <c r="G20" s="139"/>
      <c r="H20" s="132"/>
      <c r="I20" s="133"/>
      <c r="J20" s="133"/>
      <c r="K20" s="134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40">
        <v>84</v>
      </c>
      <c r="F22" s="37">
        <v>24241</v>
      </c>
      <c r="G22" s="16">
        <v>180</v>
      </c>
      <c r="H22" s="11">
        <v>12585</v>
      </c>
      <c r="I22" s="12">
        <v>150</v>
      </c>
      <c r="J22" s="52">
        <v>19</v>
      </c>
      <c r="K22" s="49">
        <v>12754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1">
        <v>8</v>
      </c>
      <c r="F23" s="37">
        <v>3934</v>
      </c>
      <c r="G23" s="16">
        <v>9</v>
      </c>
      <c r="H23" s="14">
        <v>2085</v>
      </c>
      <c r="I23" s="15">
        <v>3</v>
      </c>
      <c r="J23" s="41">
        <v>5</v>
      </c>
      <c r="K23" s="49">
        <v>2093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1">
        <v>56</v>
      </c>
      <c r="F24" s="37">
        <v>10474</v>
      </c>
      <c r="G24" s="16">
        <v>106</v>
      </c>
      <c r="H24" s="14">
        <v>4954</v>
      </c>
      <c r="I24" s="15">
        <v>95</v>
      </c>
      <c r="J24" s="41">
        <v>10</v>
      </c>
      <c r="K24" s="49">
        <v>5059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1">
        <v>95</v>
      </c>
      <c r="F25" s="37">
        <v>10842</v>
      </c>
      <c r="G25" s="16">
        <v>185</v>
      </c>
      <c r="H25" s="14">
        <v>5541</v>
      </c>
      <c r="I25" s="15">
        <v>177</v>
      </c>
      <c r="J25" s="41">
        <v>5</v>
      </c>
      <c r="K25" s="49">
        <v>5723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1">
        <v>14</v>
      </c>
      <c r="F26" s="37">
        <v>3261</v>
      </c>
      <c r="G26" s="16">
        <v>32</v>
      </c>
      <c r="H26" s="14">
        <v>1676</v>
      </c>
      <c r="I26" s="15">
        <v>30</v>
      </c>
      <c r="J26" s="41">
        <v>0</v>
      </c>
      <c r="K26" s="49">
        <v>1706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1">
        <v>1</v>
      </c>
      <c r="F27" s="37">
        <v>1421</v>
      </c>
      <c r="G27" s="16">
        <v>2</v>
      </c>
      <c r="H27" s="14">
        <v>701</v>
      </c>
      <c r="I27" s="15">
        <v>0</v>
      </c>
      <c r="J27" s="41">
        <v>2</v>
      </c>
      <c r="K27" s="49">
        <v>703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1">
        <v>39</v>
      </c>
      <c r="F28" s="37">
        <v>18293</v>
      </c>
      <c r="G28" s="16">
        <v>98</v>
      </c>
      <c r="H28" s="14">
        <v>9335</v>
      </c>
      <c r="I28" s="15">
        <v>66</v>
      </c>
      <c r="J28" s="41">
        <v>23</v>
      </c>
      <c r="K28" s="49">
        <v>9424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11799</v>
      </c>
      <c r="C29" s="33">
        <v>99</v>
      </c>
      <c r="D29" s="15">
        <v>12414</v>
      </c>
      <c r="E29" s="47">
        <v>131</v>
      </c>
      <c r="F29" s="37">
        <v>24213</v>
      </c>
      <c r="G29" s="16">
        <v>230</v>
      </c>
      <c r="H29" s="14">
        <v>12313</v>
      </c>
      <c r="I29" s="15">
        <v>183</v>
      </c>
      <c r="J29" s="41">
        <v>27</v>
      </c>
      <c r="K29" s="49">
        <v>12523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3">
        <v>8</v>
      </c>
      <c r="F30" s="37">
        <v>2318</v>
      </c>
      <c r="G30" s="16">
        <v>14</v>
      </c>
      <c r="H30" s="14">
        <v>1158</v>
      </c>
      <c r="I30" s="15">
        <v>11</v>
      </c>
      <c r="J30" s="41">
        <v>3</v>
      </c>
      <c r="K30" s="49">
        <v>1172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742</v>
      </c>
      <c r="C31" s="22">
        <v>0</v>
      </c>
      <c r="D31" s="22">
        <v>780</v>
      </c>
      <c r="E31" s="44">
        <v>4</v>
      </c>
      <c r="F31" s="37">
        <v>1522</v>
      </c>
      <c r="G31" s="16">
        <v>4</v>
      </c>
      <c r="H31" s="21">
        <v>714</v>
      </c>
      <c r="I31" s="22">
        <v>1</v>
      </c>
      <c r="J31" s="44">
        <v>3</v>
      </c>
      <c r="K31" s="49">
        <v>718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5">
        <v>440</v>
      </c>
      <c r="F32" s="39">
        <v>100519</v>
      </c>
      <c r="G32" s="97">
        <v>860</v>
      </c>
      <c r="H32" s="96">
        <v>51062</v>
      </c>
      <c r="I32" s="27">
        <v>716</v>
      </c>
      <c r="J32" s="45">
        <v>97</v>
      </c>
      <c r="K32" s="51">
        <v>51875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-15</v>
      </c>
      <c r="D33" s="46" t="s">
        <v>39</v>
      </c>
      <c r="E33" s="54">
        <v>-12</v>
      </c>
      <c r="F33" s="1" t="s">
        <v>39</v>
      </c>
      <c r="G33" s="53">
        <v>-27</v>
      </c>
      <c r="H33" s="68"/>
      <c r="I33" s="69"/>
      <c r="J33" s="2" t="s">
        <v>40</v>
      </c>
      <c r="K33" s="56">
        <v>43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3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100956</v>
      </c>
      <c r="C37" s="78">
        <v>1113</v>
      </c>
      <c r="D37" s="79">
        <v>110074</v>
      </c>
      <c r="E37" s="80">
        <v>815</v>
      </c>
      <c r="F37" s="78">
        <v>211030</v>
      </c>
      <c r="G37" s="81">
        <v>1928</v>
      </c>
      <c r="H37" s="82">
        <v>108355</v>
      </c>
      <c r="I37" s="79">
        <v>1530</v>
      </c>
      <c r="J37" s="81">
        <v>252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8">
        <v>102069</v>
      </c>
      <c r="C38" s="119"/>
      <c r="D38" s="120">
        <v>110889</v>
      </c>
      <c r="E38" s="121"/>
      <c r="F38" s="118">
        <v>212958</v>
      </c>
      <c r="G38" s="122"/>
      <c r="H38" s="123">
        <v>110137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40</v>
      </c>
      <c r="C39" s="73">
        <v>0</v>
      </c>
      <c r="D39" s="74" t="s">
        <v>39</v>
      </c>
      <c r="E39" s="73">
        <v>-30</v>
      </c>
      <c r="F39" s="72" t="s">
        <v>39</v>
      </c>
      <c r="G39" s="75">
        <v>-30</v>
      </c>
      <c r="H39" s="76"/>
      <c r="I39" s="77" t="s">
        <v>40</v>
      </c>
      <c r="J39" s="75">
        <v>60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02">
        <v>2051</v>
      </c>
      <c r="C40" s="103"/>
      <c r="D40" s="104">
        <v>2118</v>
      </c>
      <c r="E40" s="102"/>
      <c r="F40" s="102">
        <v>4169</v>
      </c>
      <c r="G40" s="105"/>
      <c r="H40" s="70"/>
      <c r="I40" s="106">
        <v>2052</v>
      </c>
      <c r="J40" s="107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I39 J18 F39 D39 B39 F18 D18">
    <cfRule type="expression" dxfId="24" priority="4" stopIfTrue="1">
      <formula>C18=0</formula>
    </cfRule>
  </conditionalFormatting>
  <conditionalFormatting sqref="I18 I33">
    <cfRule type="expression" dxfId="23" priority="5" stopIfTrue="1">
      <formula>L18=0</formula>
    </cfRule>
  </conditionalFormatting>
  <conditionalFormatting sqref="B33 D33">
    <cfRule type="expression" dxfId="22" priority="3" stopIfTrue="1">
      <formula>C33=0</formula>
    </cfRule>
  </conditionalFormatting>
  <conditionalFormatting sqref="J33">
    <cfRule type="expression" dxfId="21" priority="2" stopIfTrue="1">
      <formula>K33=0</formula>
    </cfRule>
  </conditionalFormatting>
  <conditionalFormatting sqref="F33">
    <cfRule type="expression" dxfId="20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45869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28" t="s">
        <v>34</v>
      </c>
      <c r="C3" s="129"/>
      <c r="D3" s="129"/>
      <c r="E3" s="129"/>
      <c r="F3" s="129"/>
      <c r="G3" s="130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27"/>
      <c r="B4" s="135" t="s">
        <v>0</v>
      </c>
      <c r="C4" s="136"/>
      <c r="D4" s="137" t="s">
        <v>1</v>
      </c>
      <c r="E4" s="138"/>
      <c r="F4" s="136" t="s">
        <v>2</v>
      </c>
      <c r="G4" s="139"/>
      <c r="H4" s="132"/>
      <c r="I4" s="133"/>
      <c r="J4" s="133"/>
      <c r="K4" s="134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40">
        <v>46</v>
      </c>
      <c r="F6" s="36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2">
        <v>27</v>
      </c>
      <c r="K6" s="48">
        <f>H6+I6+J6</f>
        <v>6434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1">
        <v>33</v>
      </c>
      <c r="F7" s="37">
        <f t="shared" si="0"/>
        <v>9496</v>
      </c>
      <c r="G7" s="16">
        <f t="shared" si="0"/>
        <v>89</v>
      </c>
      <c r="H7" s="14">
        <v>5181</v>
      </c>
      <c r="I7" s="15">
        <v>59</v>
      </c>
      <c r="J7" s="41">
        <v>14</v>
      </c>
      <c r="K7" s="49">
        <f t="shared" ref="K7:K16" si="1">SUM(H7:J7)</f>
        <v>5254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1">
        <v>45</v>
      </c>
      <c r="F8" s="37">
        <f t="shared" si="0"/>
        <v>15973</v>
      </c>
      <c r="G8" s="16">
        <f t="shared" si="0"/>
        <v>77</v>
      </c>
      <c r="H8" s="14">
        <v>8101</v>
      </c>
      <c r="I8" s="15">
        <v>40</v>
      </c>
      <c r="J8" s="41">
        <v>24</v>
      </c>
      <c r="K8" s="49">
        <f t="shared" si="1"/>
        <v>8165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1">
        <v>34</v>
      </c>
      <c r="F9" s="37">
        <f t="shared" si="0"/>
        <v>10608</v>
      </c>
      <c r="G9" s="16">
        <f t="shared" si="0"/>
        <v>65</v>
      </c>
      <c r="H9" s="14">
        <v>5646</v>
      </c>
      <c r="I9" s="15">
        <v>36</v>
      </c>
      <c r="J9" s="41">
        <v>11</v>
      </c>
      <c r="K9" s="49">
        <f t="shared" si="1"/>
        <v>5693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1">
        <v>49</v>
      </c>
      <c r="F10" s="37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1">
        <v>17</v>
      </c>
      <c r="K10" s="49">
        <f t="shared" si="1"/>
        <v>7209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1">
        <v>63</v>
      </c>
      <c r="F11" s="37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1">
        <v>16</v>
      </c>
      <c r="K11" s="49">
        <f t="shared" si="1"/>
        <v>8024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1">
        <v>19</v>
      </c>
      <c r="F12" s="37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1">
        <v>7</v>
      </c>
      <c r="K12" s="49">
        <f t="shared" si="1"/>
        <v>3244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2">
        <v>77</v>
      </c>
      <c r="F13" s="37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1">
        <v>37</v>
      </c>
      <c r="K13" s="49">
        <f t="shared" si="1"/>
        <v>12887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1">
        <v>1</v>
      </c>
      <c r="F14" s="37">
        <f t="shared" si="0"/>
        <v>430</v>
      </c>
      <c r="G14" s="16">
        <f t="shared" si="0"/>
        <v>1</v>
      </c>
      <c r="H14" s="14">
        <v>222</v>
      </c>
      <c r="I14" s="15">
        <v>0</v>
      </c>
      <c r="J14" s="41">
        <v>1</v>
      </c>
      <c r="K14" s="49">
        <f t="shared" si="1"/>
        <v>223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3">
        <v>5</v>
      </c>
      <c r="F15" s="37">
        <f t="shared" si="0"/>
        <v>1666</v>
      </c>
      <c r="G15" s="16">
        <f t="shared" si="0"/>
        <v>6</v>
      </c>
      <c r="H15" s="14">
        <v>848</v>
      </c>
      <c r="I15" s="15">
        <v>4</v>
      </c>
      <c r="J15" s="41">
        <v>2</v>
      </c>
      <c r="K15" s="49">
        <f t="shared" si="1"/>
        <v>854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4">
        <v>1</v>
      </c>
      <c r="F16" s="38">
        <f t="shared" si="0"/>
        <v>541</v>
      </c>
      <c r="G16" s="23">
        <f t="shared" si="0"/>
        <v>1</v>
      </c>
      <c r="H16" s="21">
        <v>257</v>
      </c>
      <c r="I16" s="22">
        <v>0</v>
      </c>
      <c r="J16" s="44">
        <v>1</v>
      </c>
      <c r="K16" s="50">
        <f t="shared" si="1"/>
        <v>258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5">
        <f t="shared" si="2"/>
        <v>373</v>
      </c>
      <c r="F17" s="39">
        <f t="shared" si="2"/>
        <v>110542</v>
      </c>
      <c r="G17" s="97">
        <f t="shared" si="2"/>
        <v>1040</v>
      </c>
      <c r="H17" s="96">
        <f t="shared" si="2"/>
        <v>57303</v>
      </c>
      <c r="I17" s="27">
        <f t="shared" si="2"/>
        <v>785</v>
      </c>
      <c r="J17" s="45">
        <f t="shared" si="2"/>
        <v>157</v>
      </c>
      <c r="K17" s="51">
        <f t="shared" si="2"/>
        <v>58245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tr">
        <f>IF(C18&lt;0,"減少","増加")</f>
        <v>減少</v>
      </c>
      <c r="C18" s="53">
        <f>B17+C17-('[1]集計表 (７年６月) '!B17+'[1]集計表 (７年６月) '!C17)</f>
        <v>-44</v>
      </c>
      <c r="D18" s="46" t="str">
        <f>IF(E18&lt;0,"減少","増加")</f>
        <v>減少</v>
      </c>
      <c r="E18" s="54">
        <f>D17+E17-('[1]集計表 (７年６月) '!D17+'[1]集計表 (７年６月) '!E17)</f>
        <v>-26</v>
      </c>
      <c r="F18" s="1" t="str">
        <f>IF(G18&lt;0,"減少","増加")</f>
        <v>減少</v>
      </c>
      <c r="G18" s="53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6">
        <f>K17-('[1]集計表 (７年６月) '!K17)</f>
        <v>-1</v>
      </c>
      <c r="O18" s="98"/>
    </row>
    <row r="19" spans="1:15" s="95" customFormat="1" ht="18" customHeight="1" x14ac:dyDescent="0.15">
      <c r="A19" s="126" t="s">
        <v>35</v>
      </c>
      <c r="B19" s="128"/>
      <c r="C19" s="129"/>
      <c r="D19" s="129"/>
      <c r="E19" s="129"/>
      <c r="F19" s="129"/>
      <c r="G19" s="130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27"/>
      <c r="B20" s="135" t="s">
        <v>0</v>
      </c>
      <c r="C20" s="136"/>
      <c r="D20" s="137" t="s">
        <v>1</v>
      </c>
      <c r="E20" s="138"/>
      <c r="F20" s="136" t="s">
        <v>2</v>
      </c>
      <c r="G20" s="139"/>
      <c r="H20" s="132"/>
      <c r="I20" s="133"/>
      <c r="J20" s="133"/>
      <c r="K20" s="134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40">
        <v>83</v>
      </c>
      <c r="F22" s="37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2">
        <v>19</v>
      </c>
      <c r="K22" s="49">
        <f t="shared" ref="K22:K31" si="4">SUM(H22:J22)</f>
        <v>12743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1">
        <v>8</v>
      </c>
      <c r="F23" s="37">
        <f t="shared" si="3"/>
        <v>3944</v>
      </c>
      <c r="G23" s="16">
        <f t="shared" si="3"/>
        <v>9</v>
      </c>
      <c r="H23" s="14">
        <v>2088</v>
      </c>
      <c r="I23" s="15">
        <v>3</v>
      </c>
      <c r="J23" s="41">
        <v>5</v>
      </c>
      <c r="K23" s="49">
        <f t="shared" si="4"/>
        <v>2096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1">
        <v>55</v>
      </c>
      <c r="F24" s="37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1">
        <v>11</v>
      </c>
      <c r="K24" s="49">
        <f t="shared" si="4"/>
        <v>5046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1">
        <v>88</v>
      </c>
      <c r="F25" s="37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1">
        <v>5</v>
      </c>
      <c r="K25" s="49">
        <f t="shared" si="4"/>
        <v>5725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1">
        <v>14</v>
      </c>
      <c r="F26" s="37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1">
        <v>0</v>
      </c>
      <c r="K26" s="49">
        <f t="shared" si="4"/>
        <v>1704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1">
        <v>1</v>
      </c>
      <c r="F27" s="37">
        <f t="shared" si="3"/>
        <v>1427</v>
      </c>
      <c r="G27" s="16">
        <f t="shared" si="3"/>
        <v>2</v>
      </c>
      <c r="H27" s="14">
        <v>703</v>
      </c>
      <c r="I27" s="15">
        <v>0</v>
      </c>
      <c r="J27" s="41">
        <v>2</v>
      </c>
      <c r="K27" s="49">
        <f t="shared" si="4"/>
        <v>705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1">
        <v>39</v>
      </c>
      <c r="F28" s="37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1">
        <v>24</v>
      </c>
      <c r="K28" s="49">
        <f t="shared" si="4"/>
        <v>9444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11781</v>
      </c>
      <c r="C29" s="33">
        <v>94</v>
      </c>
      <c r="D29" s="15">
        <v>12391</v>
      </c>
      <c r="E29" s="47">
        <v>132</v>
      </c>
      <c r="F29" s="37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1">
        <v>27</v>
      </c>
      <c r="K29" s="49">
        <f t="shared" si="4"/>
        <v>12485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3">
        <v>8</v>
      </c>
      <c r="F30" s="37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1">
        <v>3</v>
      </c>
      <c r="K30" s="49">
        <f t="shared" si="4"/>
        <v>1169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741</v>
      </c>
      <c r="C31" s="22">
        <v>0</v>
      </c>
      <c r="D31" s="22">
        <v>778</v>
      </c>
      <c r="E31" s="44">
        <v>4</v>
      </c>
      <c r="F31" s="37">
        <f t="shared" si="3"/>
        <v>1519</v>
      </c>
      <c r="G31" s="16">
        <f t="shared" si="3"/>
        <v>4</v>
      </c>
      <c r="H31" s="21">
        <v>711</v>
      </c>
      <c r="I31" s="22">
        <v>1</v>
      </c>
      <c r="J31" s="44">
        <v>3</v>
      </c>
      <c r="K31" s="49">
        <f t="shared" si="4"/>
        <v>715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5">
        <f t="shared" si="5"/>
        <v>432</v>
      </c>
      <c r="F32" s="39">
        <f t="shared" si="5"/>
        <v>100566</v>
      </c>
      <c r="G32" s="97">
        <f t="shared" si="5"/>
        <v>840</v>
      </c>
      <c r="H32" s="96">
        <f t="shared" si="5"/>
        <v>51041</v>
      </c>
      <c r="I32" s="27">
        <f t="shared" si="5"/>
        <v>692</v>
      </c>
      <c r="J32" s="45">
        <f t="shared" si="5"/>
        <v>99</v>
      </c>
      <c r="K32" s="51">
        <f t="shared" si="5"/>
        <v>51832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tr">
        <f>IF(C33&lt;0,"減少","増加")</f>
        <v>減少</v>
      </c>
      <c r="C33" s="53">
        <f>B32+C32-('[1]集計表 (７年６月) '!B32+'[1]集計表 (７年６月) '!C32)</f>
        <v>-10</v>
      </c>
      <c r="D33" s="46" t="str">
        <f>IF(E33&lt;0,"減少","増加")</f>
        <v>減少</v>
      </c>
      <c r="E33" s="54">
        <f>D32+E32-('[1]集計表 (７年６月) '!D32+'[1]集計表 (７年６月) '!E32)</f>
        <v>-85</v>
      </c>
      <c r="F33" s="1" t="str">
        <f>IF(G33&lt;0,"減少","増加")</f>
        <v>減少</v>
      </c>
      <c r="G33" s="53">
        <f>F32+G32-('[1]集計表 (７年６月) '!F32+'[1]集計表 (７年６月) '!G32)</f>
        <v>-95</v>
      </c>
      <c r="H33" s="68"/>
      <c r="I33" s="69"/>
      <c r="J33" s="2" t="str">
        <f>IF(K33&lt;0,"減少","増加")</f>
        <v>減少</v>
      </c>
      <c r="K33" s="56">
        <f>+K32-('[1]集計表 (７年６月) '!K32)</f>
        <v>-27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3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f>B32+B17</f>
        <v>100994</v>
      </c>
      <c r="C37" s="78">
        <f t="shared" ref="C37:J37" si="6">C17+C32</f>
        <v>1075</v>
      </c>
      <c r="D37" s="79">
        <f t="shared" si="6"/>
        <v>110114</v>
      </c>
      <c r="E37" s="80">
        <f t="shared" si="6"/>
        <v>805</v>
      </c>
      <c r="F37" s="78">
        <f t="shared" si="6"/>
        <v>211108</v>
      </c>
      <c r="G37" s="81">
        <f t="shared" si="6"/>
        <v>1880</v>
      </c>
      <c r="H37" s="82">
        <f t="shared" si="6"/>
        <v>108344</v>
      </c>
      <c r="I37" s="79">
        <f t="shared" si="6"/>
        <v>1477</v>
      </c>
      <c r="J37" s="81">
        <f t="shared" si="6"/>
        <v>256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8">
        <f>SUM(B17+C17+B32+C32)</f>
        <v>102069</v>
      </c>
      <c r="C38" s="119"/>
      <c r="D38" s="120">
        <f>SUM(D17+E17+D32+E32)</f>
        <v>110919</v>
      </c>
      <c r="E38" s="121"/>
      <c r="F38" s="118">
        <f>SUM(F17+G17+F32+G32)</f>
        <v>212988</v>
      </c>
      <c r="G38" s="122"/>
      <c r="H38" s="123">
        <f>SUM(K17+K32)</f>
        <v>110077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tr">
        <f>IF(C39&lt;0,"減少","増加")</f>
        <v>減少</v>
      </c>
      <c r="C39" s="73">
        <f>B38-'[1]集計表 (７年６月) '!B38</f>
        <v>-54</v>
      </c>
      <c r="D39" s="74" t="str">
        <f>IF(E39&lt;0,"減少","増加")</f>
        <v>減少</v>
      </c>
      <c r="E39" s="73">
        <f>D38-'[1]集計表 (７年６月) '!D38</f>
        <v>-111</v>
      </c>
      <c r="F39" s="72" t="str">
        <f>IF(G39&lt;0,"減少","増加")</f>
        <v>減少</v>
      </c>
      <c r="G39" s="75">
        <f>F38-'[1]集計表 (７年６月) '!F38</f>
        <v>-165</v>
      </c>
      <c r="H39" s="76"/>
      <c r="I39" s="77" t="str">
        <f>IF(J39&lt;0,"減少","増加")</f>
        <v>減少</v>
      </c>
      <c r="J39" s="75">
        <f>H38-'[1]集計表 (７年６月) '!H38</f>
        <v>-28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02">
        <f>SUM(B14+C14+B15+C15+B16+C16+B31+C31)</f>
        <v>2051</v>
      </c>
      <c r="C40" s="103"/>
      <c r="D40" s="104">
        <f>SUM(D14+E14+D15+E15+D16+E16+D31+E31)</f>
        <v>2117</v>
      </c>
      <c r="E40" s="102"/>
      <c r="F40" s="102">
        <f>SUM(F14+G14+F15+G15+F16+G16+F31+G31)</f>
        <v>4168</v>
      </c>
      <c r="G40" s="105"/>
      <c r="H40" s="70"/>
      <c r="I40" s="106">
        <f>SUM(K14+K15+K16+K31)</f>
        <v>2050</v>
      </c>
      <c r="J40" s="107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I39 J18 F39 D39 B39 F18 D18">
    <cfRule type="expression" dxfId="19" priority="4" stopIfTrue="1">
      <formula>C18=0</formula>
    </cfRule>
  </conditionalFormatting>
  <conditionalFormatting sqref="I18 I33">
    <cfRule type="expression" dxfId="18" priority="5" stopIfTrue="1">
      <formula>L18=0</formula>
    </cfRule>
  </conditionalFormatting>
  <conditionalFormatting sqref="B33 D33">
    <cfRule type="expression" dxfId="17" priority="3" stopIfTrue="1">
      <formula>C33=0</formula>
    </cfRule>
  </conditionalFormatting>
  <conditionalFormatting sqref="J33">
    <cfRule type="expression" dxfId="16" priority="2" stopIfTrue="1">
      <formula>K33=0</formula>
    </cfRule>
  </conditionalFormatting>
  <conditionalFormatting sqref="F33">
    <cfRule type="expression" dxfId="15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45838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28" t="s">
        <v>34</v>
      </c>
      <c r="C3" s="129"/>
      <c r="D3" s="129"/>
      <c r="E3" s="129"/>
      <c r="F3" s="129"/>
      <c r="G3" s="130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27"/>
      <c r="B4" s="135" t="s">
        <v>0</v>
      </c>
      <c r="C4" s="136"/>
      <c r="D4" s="137" t="s">
        <v>1</v>
      </c>
      <c r="E4" s="138"/>
      <c r="F4" s="136" t="s">
        <v>2</v>
      </c>
      <c r="G4" s="139"/>
      <c r="H4" s="132"/>
      <c r="I4" s="133"/>
      <c r="J4" s="133"/>
      <c r="K4" s="134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40">
        <v>45</v>
      </c>
      <c r="F6" s="36">
        <v>11325</v>
      </c>
      <c r="G6" s="10">
        <v>137</v>
      </c>
      <c r="H6" s="11">
        <v>6297</v>
      </c>
      <c r="I6" s="12">
        <v>105</v>
      </c>
      <c r="J6" s="52">
        <v>26</v>
      </c>
      <c r="K6" s="48">
        <v>6428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1">
        <v>33</v>
      </c>
      <c r="F7" s="37">
        <v>9483</v>
      </c>
      <c r="G7" s="16">
        <v>88</v>
      </c>
      <c r="H7" s="14">
        <v>5181</v>
      </c>
      <c r="I7" s="15">
        <v>58</v>
      </c>
      <c r="J7" s="41">
        <v>14</v>
      </c>
      <c r="K7" s="49">
        <v>5253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1">
        <v>40</v>
      </c>
      <c r="F8" s="37">
        <v>15976</v>
      </c>
      <c r="G8" s="16">
        <v>71</v>
      </c>
      <c r="H8" s="14">
        <v>8105</v>
      </c>
      <c r="I8" s="15">
        <v>35</v>
      </c>
      <c r="J8" s="41">
        <v>25</v>
      </c>
      <c r="K8" s="49">
        <v>8165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1">
        <v>33</v>
      </c>
      <c r="F9" s="37">
        <v>10612</v>
      </c>
      <c r="G9" s="16">
        <v>64</v>
      </c>
      <c r="H9" s="14">
        <v>5642</v>
      </c>
      <c r="I9" s="15">
        <v>36</v>
      </c>
      <c r="J9" s="41">
        <v>11</v>
      </c>
      <c r="K9" s="49">
        <v>5689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1">
        <v>47</v>
      </c>
      <c r="F10" s="37">
        <v>12644</v>
      </c>
      <c r="G10" s="16">
        <v>353</v>
      </c>
      <c r="H10" s="14">
        <v>6884</v>
      </c>
      <c r="I10" s="15">
        <v>326</v>
      </c>
      <c r="J10" s="41">
        <v>17</v>
      </c>
      <c r="K10" s="49">
        <v>7227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1">
        <v>63</v>
      </c>
      <c r="F11" s="37">
        <v>15173</v>
      </c>
      <c r="G11" s="16">
        <v>133</v>
      </c>
      <c r="H11" s="14">
        <v>7887</v>
      </c>
      <c r="I11" s="15">
        <v>112</v>
      </c>
      <c r="J11" s="41">
        <v>16</v>
      </c>
      <c r="K11" s="49">
        <v>8015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1">
        <v>18</v>
      </c>
      <c r="F12" s="37">
        <v>6166</v>
      </c>
      <c r="G12" s="16">
        <v>28</v>
      </c>
      <c r="H12" s="14">
        <v>3231</v>
      </c>
      <c r="I12" s="15">
        <v>13</v>
      </c>
      <c r="J12" s="41">
        <v>6</v>
      </c>
      <c r="K12" s="49">
        <v>3250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2">
        <v>77</v>
      </c>
      <c r="F13" s="37">
        <v>26610</v>
      </c>
      <c r="G13" s="16">
        <v>136</v>
      </c>
      <c r="H13" s="14">
        <v>12766</v>
      </c>
      <c r="I13" s="15">
        <v>79</v>
      </c>
      <c r="J13" s="41">
        <v>37</v>
      </c>
      <c r="K13" s="49">
        <v>12882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1">
        <v>1</v>
      </c>
      <c r="F14" s="37">
        <v>433</v>
      </c>
      <c r="G14" s="16">
        <v>1</v>
      </c>
      <c r="H14" s="14">
        <v>223</v>
      </c>
      <c r="I14" s="15">
        <v>0</v>
      </c>
      <c r="J14" s="41">
        <v>1</v>
      </c>
      <c r="K14" s="49">
        <v>224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3">
        <v>5</v>
      </c>
      <c r="F15" s="37">
        <v>1670</v>
      </c>
      <c r="G15" s="16">
        <v>6</v>
      </c>
      <c r="H15" s="14">
        <v>849</v>
      </c>
      <c r="I15" s="15">
        <v>4</v>
      </c>
      <c r="J15" s="41">
        <v>2</v>
      </c>
      <c r="K15" s="49">
        <v>855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4">
        <v>1</v>
      </c>
      <c r="F16" s="38">
        <v>542</v>
      </c>
      <c r="G16" s="23">
        <v>1</v>
      </c>
      <c r="H16" s="21">
        <v>257</v>
      </c>
      <c r="I16" s="22">
        <v>0</v>
      </c>
      <c r="J16" s="44">
        <v>1</v>
      </c>
      <c r="K16" s="50">
        <v>258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5">
        <v>363</v>
      </c>
      <c r="F17" s="39">
        <v>110634</v>
      </c>
      <c r="G17" s="97">
        <v>1018</v>
      </c>
      <c r="H17" s="96">
        <v>57322</v>
      </c>
      <c r="I17" s="27">
        <v>768</v>
      </c>
      <c r="J17" s="45">
        <v>156</v>
      </c>
      <c r="K17" s="51">
        <v>58246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-25</v>
      </c>
      <c r="D18" s="46" t="s">
        <v>39</v>
      </c>
      <c r="E18" s="54">
        <v>-44</v>
      </c>
      <c r="F18" s="1" t="s">
        <v>39</v>
      </c>
      <c r="G18" s="53">
        <v>-69</v>
      </c>
      <c r="H18" s="29"/>
      <c r="I18" s="2"/>
      <c r="J18" s="2" t="s">
        <v>39</v>
      </c>
      <c r="K18" s="56">
        <v>-2</v>
      </c>
      <c r="O18" s="98"/>
    </row>
    <row r="19" spans="1:15" s="95" customFormat="1" ht="18" customHeight="1" x14ac:dyDescent="0.15">
      <c r="A19" s="126" t="s">
        <v>35</v>
      </c>
      <c r="B19" s="128"/>
      <c r="C19" s="129"/>
      <c r="D19" s="129"/>
      <c r="E19" s="129"/>
      <c r="F19" s="129"/>
      <c r="G19" s="130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27"/>
      <c r="B20" s="135" t="s">
        <v>0</v>
      </c>
      <c r="C20" s="136"/>
      <c r="D20" s="137" t="s">
        <v>1</v>
      </c>
      <c r="E20" s="138"/>
      <c r="F20" s="136" t="s">
        <v>2</v>
      </c>
      <c r="G20" s="139"/>
      <c r="H20" s="132"/>
      <c r="I20" s="133"/>
      <c r="J20" s="133"/>
      <c r="K20" s="134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40">
        <v>86</v>
      </c>
      <c r="F22" s="37">
        <v>24319</v>
      </c>
      <c r="G22" s="16">
        <v>169</v>
      </c>
      <c r="H22" s="11">
        <v>12605</v>
      </c>
      <c r="I22" s="12">
        <v>139</v>
      </c>
      <c r="J22" s="52">
        <v>19</v>
      </c>
      <c r="K22" s="49">
        <v>12763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1">
        <v>8</v>
      </c>
      <c r="F23" s="37">
        <v>3951</v>
      </c>
      <c r="G23" s="16">
        <v>9</v>
      </c>
      <c r="H23" s="14">
        <v>2090</v>
      </c>
      <c r="I23" s="15">
        <v>3</v>
      </c>
      <c r="J23" s="41">
        <v>5</v>
      </c>
      <c r="K23" s="49">
        <v>2098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1">
        <v>55</v>
      </c>
      <c r="F24" s="37">
        <v>10492</v>
      </c>
      <c r="G24" s="16">
        <v>92</v>
      </c>
      <c r="H24" s="14">
        <v>4951</v>
      </c>
      <c r="I24" s="15">
        <v>80</v>
      </c>
      <c r="J24" s="41">
        <v>11</v>
      </c>
      <c r="K24" s="49">
        <v>5042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1">
        <v>93</v>
      </c>
      <c r="F25" s="37">
        <v>10811</v>
      </c>
      <c r="G25" s="16">
        <v>185</v>
      </c>
      <c r="H25" s="14">
        <v>5512</v>
      </c>
      <c r="I25" s="15">
        <v>175</v>
      </c>
      <c r="J25" s="41">
        <v>5</v>
      </c>
      <c r="K25" s="49">
        <v>5692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1">
        <v>14</v>
      </c>
      <c r="F26" s="37">
        <v>3262</v>
      </c>
      <c r="G26" s="16">
        <v>25</v>
      </c>
      <c r="H26" s="14">
        <v>1679</v>
      </c>
      <c r="I26" s="15">
        <v>23</v>
      </c>
      <c r="J26" s="41">
        <v>0</v>
      </c>
      <c r="K26" s="49">
        <v>1702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1">
        <v>1</v>
      </c>
      <c r="F27" s="37">
        <v>1428</v>
      </c>
      <c r="G27" s="16">
        <v>2</v>
      </c>
      <c r="H27" s="14">
        <v>703</v>
      </c>
      <c r="I27" s="15">
        <v>0</v>
      </c>
      <c r="J27" s="41">
        <v>2</v>
      </c>
      <c r="K27" s="49">
        <v>705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1">
        <v>39</v>
      </c>
      <c r="F28" s="37">
        <v>18311</v>
      </c>
      <c r="G28" s="16">
        <v>105</v>
      </c>
      <c r="H28" s="14">
        <v>9345</v>
      </c>
      <c r="I28" s="15">
        <v>72</v>
      </c>
      <c r="J28" s="41">
        <v>24</v>
      </c>
      <c r="K28" s="49">
        <v>9441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11831</v>
      </c>
      <c r="C29" s="33">
        <v>97</v>
      </c>
      <c r="D29" s="15">
        <v>12425</v>
      </c>
      <c r="E29" s="47">
        <v>127</v>
      </c>
      <c r="F29" s="37">
        <v>24256</v>
      </c>
      <c r="G29" s="16">
        <v>224</v>
      </c>
      <c r="H29" s="14">
        <v>12327</v>
      </c>
      <c r="I29" s="15">
        <v>177</v>
      </c>
      <c r="J29" s="41">
        <v>27</v>
      </c>
      <c r="K29" s="49">
        <v>12531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3">
        <v>8</v>
      </c>
      <c r="F30" s="37">
        <v>2319</v>
      </c>
      <c r="G30" s="16">
        <v>12</v>
      </c>
      <c r="H30" s="14">
        <v>1155</v>
      </c>
      <c r="I30" s="15">
        <v>9</v>
      </c>
      <c r="J30" s="41">
        <v>3</v>
      </c>
      <c r="K30" s="49">
        <v>1167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743</v>
      </c>
      <c r="C31" s="22">
        <v>0</v>
      </c>
      <c r="D31" s="22">
        <v>782</v>
      </c>
      <c r="E31" s="44">
        <v>4</v>
      </c>
      <c r="F31" s="37">
        <v>1525</v>
      </c>
      <c r="G31" s="16">
        <v>4</v>
      </c>
      <c r="H31" s="21">
        <v>714</v>
      </c>
      <c r="I31" s="22">
        <v>1</v>
      </c>
      <c r="J31" s="44">
        <v>3</v>
      </c>
      <c r="K31" s="49">
        <v>718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5">
        <v>435</v>
      </c>
      <c r="F32" s="39">
        <v>100674</v>
      </c>
      <c r="G32" s="97">
        <v>827</v>
      </c>
      <c r="H32" s="96">
        <v>51081</v>
      </c>
      <c r="I32" s="27">
        <v>679</v>
      </c>
      <c r="J32" s="45">
        <v>99</v>
      </c>
      <c r="K32" s="51">
        <v>51859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-64</v>
      </c>
      <c r="D33" s="46" t="s">
        <v>39</v>
      </c>
      <c r="E33" s="54">
        <v>-30</v>
      </c>
      <c r="F33" s="1" t="s">
        <v>39</v>
      </c>
      <c r="G33" s="53">
        <v>-94</v>
      </c>
      <c r="H33" s="68"/>
      <c r="I33" s="69"/>
      <c r="J33" s="2" t="s">
        <v>40</v>
      </c>
      <c r="K33" s="56">
        <v>5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3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101076</v>
      </c>
      <c r="C37" s="78">
        <v>1047</v>
      </c>
      <c r="D37" s="79">
        <v>110232</v>
      </c>
      <c r="E37" s="80">
        <v>798</v>
      </c>
      <c r="F37" s="78">
        <v>211308</v>
      </c>
      <c r="G37" s="81">
        <v>1845</v>
      </c>
      <c r="H37" s="82">
        <v>108403</v>
      </c>
      <c r="I37" s="79">
        <v>1447</v>
      </c>
      <c r="J37" s="81">
        <v>255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8">
        <v>102123</v>
      </c>
      <c r="C38" s="119"/>
      <c r="D38" s="120">
        <v>111030</v>
      </c>
      <c r="E38" s="121"/>
      <c r="F38" s="118">
        <v>213153</v>
      </c>
      <c r="G38" s="122"/>
      <c r="H38" s="123">
        <v>110105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-89</v>
      </c>
      <c r="D39" s="74" t="s">
        <v>39</v>
      </c>
      <c r="E39" s="73">
        <v>-74</v>
      </c>
      <c r="F39" s="72" t="s">
        <v>39</v>
      </c>
      <c r="G39" s="75">
        <v>-163</v>
      </c>
      <c r="H39" s="76"/>
      <c r="I39" s="77" t="s">
        <v>40</v>
      </c>
      <c r="J39" s="75">
        <v>3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02">
        <v>2057</v>
      </c>
      <c r="C40" s="103"/>
      <c r="D40" s="104">
        <v>2125</v>
      </c>
      <c r="E40" s="102"/>
      <c r="F40" s="102">
        <v>4182</v>
      </c>
      <c r="G40" s="105"/>
      <c r="H40" s="70"/>
      <c r="I40" s="106">
        <v>2055</v>
      </c>
      <c r="J40" s="107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I39 J18 F39 D39 B39 F18 D18">
    <cfRule type="expression" dxfId="14" priority="4" stopIfTrue="1">
      <formula>C18=0</formula>
    </cfRule>
  </conditionalFormatting>
  <conditionalFormatting sqref="I18 I33">
    <cfRule type="expression" dxfId="13" priority="5" stopIfTrue="1">
      <formula>L18=0</formula>
    </cfRule>
  </conditionalFormatting>
  <conditionalFormatting sqref="B33 D33">
    <cfRule type="expression" dxfId="12" priority="3" stopIfTrue="1">
      <formula>C33=0</formula>
    </cfRule>
  </conditionalFormatting>
  <conditionalFormatting sqref="J33">
    <cfRule type="expression" dxfId="11" priority="2" stopIfTrue="1">
      <formula>K33=0</formula>
    </cfRule>
  </conditionalFormatting>
  <conditionalFormatting sqref="F33">
    <cfRule type="expression" dxfId="10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45808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28" t="s">
        <v>34</v>
      </c>
      <c r="C3" s="129"/>
      <c r="D3" s="129"/>
      <c r="E3" s="129"/>
      <c r="F3" s="129"/>
      <c r="G3" s="130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27"/>
      <c r="B4" s="135" t="s">
        <v>0</v>
      </c>
      <c r="C4" s="136"/>
      <c r="D4" s="137" t="s">
        <v>1</v>
      </c>
      <c r="E4" s="138"/>
      <c r="F4" s="136" t="s">
        <v>2</v>
      </c>
      <c r="G4" s="139"/>
      <c r="H4" s="132"/>
      <c r="I4" s="133"/>
      <c r="J4" s="133"/>
      <c r="K4" s="134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40">
        <v>41</v>
      </c>
      <c r="F6" s="36">
        <v>11323</v>
      </c>
      <c r="G6" s="10">
        <v>129</v>
      </c>
      <c r="H6" s="11">
        <v>6293</v>
      </c>
      <c r="I6" s="12">
        <v>96</v>
      </c>
      <c r="J6" s="52">
        <v>27</v>
      </c>
      <c r="K6" s="48">
        <v>6416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1">
        <v>33</v>
      </c>
      <c r="F7" s="37">
        <v>9509</v>
      </c>
      <c r="G7" s="16">
        <v>89</v>
      </c>
      <c r="H7" s="14">
        <v>5196</v>
      </c>
      <c r="I7" s="15">
        <v>59</v>
      </c>
      <c r="J7" s="41">
        <v>14</v>
      </c>
      <c r="K7" s="49">
        <v>5269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1">
        <v>41</v>
      </c>
      <c r="F8" s="37">
        <v>15982</v>
      </c>
      <c r="G8" s="16">
        <v>73</v>
      </c>
      <c r="H8" s="14">
        <v>8099</v>
      </c>
      <c r="I8" s="15">
        <v>36</v>
      </c>
      <c r="J8" s="41">
        <v>26</v>
      </c>
      <c r="K8" s="49">
        <v>8161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1">
        <v>33</v>
      </c>
      <c r="F9" s="37">
        <v>10617</v>
      </c>
      <c r="G9" s="16">
        <v>63</v>
      </c>
      <c r="H9" s="14">
        <v>5646</v>
      </c>
      <c r="I9" s="15">
        <v>35</v>
      </c>
      <c r="J9" s="41">
        <v>11</v>
      </c>
      <c r="K9" s="49">
        <v>5692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1">
        <v>50</v>
      </c>
      <c r="F10" s="37">
        <v>12644</v>
      </c>
      <c r="G10" s="16">
        <v>356</v>
      </c>
      <c r="H10" s="14">
        <v>6878</v>
      </c>
      <c r="I10" s="15">
        <v>329</v>
      </c>
      <c r="J10" s="41">
        <v>17</v>
      </c>
      <c r="K10" s="49">
        <v>7224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1">
        <v>60</v>
      </c>
      <c r="F11" s="37">
        <v>15199</v>
      </c>
      <c r="G11" s="16">
        <v>125</v>
      </c>
      <c r="H11" s="14">
        <v>7897</v>
      </c>
      <c r="I11" s="15">
        <v>104</v>
      </c>
      <c r="J11" s="41">
        <v>16</v>
      </c>
      <c r="K11" s="49">
        <v>8017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1">
        <v>18</v>
      </c>
      <c r="F12" s="37">
        <v>6173</v>
      </c>
      <c r="G12" s="16">
        <v>27</v>
      </c>
      <c r="H12" s="14">
        <v>3231</v>
      </c>
      <c r="I12" s="15">
        <v>12</v>
      </c>
      <c r="J12" s="41">
        <v>6</v>
      </c>
      <c r="K12" s="49">
        <v>3249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2">
        <v>81</v>
      </c>
      <c r="F13" s="37">
        <v>26619</v>
      </c>
      <c r="G13" s="16">
        <v>140</v>
      </c>
      <c r="H13" s="14">
        <v>12765</v>
      </c>
      <c r="I13" s="15">
        <v>83</v>
      </c>
      <c r="J13" s="41">
        <v>37</v>
      </c>
      <c r="K13" s="49">
        <v>12885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1">
        <v>1</v>
      </c>
      <c r="F14" s="37">
        <v>431</v>
      </c>
      <c r="G14" s="16">
        <v>1</v>
      </c>
      <c r="H14" s="14">
        <v>221</v>
      </c>
      <c r="I14" s="15">
        <v>0</v>
      </c>
      <c r="J14" s="41">
        <v>1</v>
      </c>
      <c r="K14" s="49">
        <v>222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3">
        <v>5</v>
      </c>
      <c r="F15" s="37">
        <v>1671</v>
      </c>
      <c r="G15" s="16">
        <v>6</v>
      </c>
      <c r="H15" s="14">
        <v>848</v>
      </c>
      <c r="I15" s="15">
        <v>4</v>
      </c>
      <c r="J15" s="41">
        <v>2</v>
      </c>
      <c r="K15" s="49">
        <v>854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4">
        <v>1</v>
      </c>
      <c r="F16" s="38">
        <v>543</v>
      </c>
      <c r="G16" s="23">
        <v>1</v>
      </c>
      <c r="H16" s="21">
        <v>258</v>
      </c>
      <c r="I16" s="22">
        <v>0</v>
      </c>
      <c r="J16" s="44">
        <v>1</v>
      </c>
      <c r="K16" s="50">
        <v>259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5">
        <v>364</v>
      </c>
      <c r="F17" s="39">
        <v>110711</v>
      </c>
      <c r="G17" s="97">
        <v>1010</v>
      </c>
      <c r="H17" s="96">
        <v>57332</v>
      </c>
      <c r="I17" s="27">
        <v>758</v>
      </c>
      <c r="J17" s="45">
        <v>158</v>
      </c>
      <c r="K17" s="51">
        <v>58248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-9</v>
      </c>
      <c r="D18" s="46" t="s">
        <v>39</v>
      </c>
      <c r="E18" s="54">
        <v>-26</v>
      </c>
      <c r="F18" s="1" t="s">
        <v>39</v>
      </c>
      <c r="G18" s="53">
        <v>-35</v>
      </c>
      <c r="H18" s="29"/>
      <c r="I18" s="2"/>
      <c r="J18" s="2" t="s">
        <v>39</v>
      </c>
      <c r="K18" s="56">
        <v>-9</v>
      </c>
      <c r="O18" s="98"/>
    </row>
    <row r="19" spans="1:15" s="95" customFormat="1" ht="18" customHeight="1" x14ac:dyDescent="0.15">
      <c r="A19" s="126" t="s">
        <v>35</v>
      </c>
      <c r="B19" s="128"/>
      <c r="C19" s="129"/>
      <c r="D19" s="129"/>
      <c r="E19" s="129"/>
      <c r="F19" s="129"/>
      <c r="G19" s="130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27"/>
      <c r="B20" s="135" t="s">
        <v>0</v>
      </c>
      <c r="C20" s="136"/>
      <c r="D20" s="137" t="s">
        <v>1</v>
      </c>
      <c r="E20" s="138"/>
      <c r="F20" s="136" t="s">
        <v>2</v>
      </c>
      <c r="G20" s="139"/>
      <c r="H20" s="132"/>
      <c r="I20" s="133"/>
      <c r="J20" s="133"/>
      <c r="K20" s="134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40">
        <v>89</v>
      </c>
      <c r="F22" s="37">
        <v>24339</v>
      </c>
      <c r="G22" s="16">
        <v>174</v>
      </c>
      <c r="H22" s="11">
        <v>12603</v>
      </c>
      <c r="I22" s="12">
        <v>144</v>
      </c>
      <c r="J22" s="52">
        <v>19</v>
      </c>
      <c r="K22" s="49">
        <v>12766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1">
        <v>8</v>
      </c>
      <c r="F23" s="37">
        <v>3954</v>
      </c>
      <c r="G23" s="16">
        <v>9</v>
      </c>
      <c r="H23" s="14">
        <v>2090</v>
      </c>
      <c r="I23" s="15">
        <v>3</v>
      </c>
      <c r="J23" s="41">
        <v>5</v>
      </c>
      <c r="K23" s="49">
        <v>2098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1">
        <v>56</v>
      </c>
      <c r="F24" s="37">
        <v>10488</v>
      </c>
      <c r="G24" s="16">
        <v>95</v>
      </c>
      <c r="H24" s="14">
        <v>4948</v>
      </c>
      <c r="I24" s="15">
        <v>83</v>
      </c>
      <c r="J24" s="41">
        <v>11</v>
      </c>
      <c r="K24" s="49">
        <v>5042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1">
        <v>88</v>
      </c>
      <c r="F25" s="37">
        <v>10823</v>
      </c>
      <c r="G25" s="16">
        <v>178</v>
      </c>
      <c r="H25" s="14">
        <v>5509</v>
      </c>
      <c r="I25" s="15">
        <v>169</v>
      </c>
      <c r="J25" s="41">
        <v>5</v>
      </c>
      <c r="K25" s="49">
        <v>5683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1">
        <v>14</v>
      </c>
      <c r="F26" s="37">
        <v>3267</v>
      </c>
      <c r="G26" s="16">
        <v>25</v>
      </c>
      <c r="H26" s="14">
        <v>1677</v>
      </c>
      <c r="I26" s="15">
        <v>23</v>
      </c>
      <c r="J26" s="41">
        <v>0</v>
      </c>
      <c r="K26" s="49">
        <v>1700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1">
        <v>1</v>
      </c>
      <c r="F27" s="37">
        <v>1433</v>
      </c>
      <c r="G27" s="16">
        <v>2</v>
      </c>
      <c r="H27" s="14">
        <v>704</v>
      </c>
      <c r="I27" s="15">
        <v>0</v>
      </c>
      <c r="J27" s="41">
        <v>2</v>
      </c>
      <c r="K27" s="49">
        <v>706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1">
        <v>40</v>
      </c>
      <c r="F28" s="37">
        <v>18335</v>
      </c>
      <c r="G28" s="16">
        <v>107</v>
      </c>
      <c r="H28" s="14">
        <v>9342</v>
      </c>
      <c r="I28" s="15">
        <v>74</v>
      </c>
      <c r="J28" s="41">
        <v>24</v>
      </c>
      <c r="K28" s="49">
        <v>9440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11849</v>
      </c>
      <c r="C29" s="33">
        <v>97</v>
      </c>
      <c r="D29" s="15">
        <v>12433</v>
      </c>
      <c r="E29" s="47">
        <v>122</v>
      </c>
      <c r="F29" s="37">
        <v>24282</v>
      </c>
      <c r="G29" s="16">
        <v>219</v>
      </c>
      <c r="H29" s="14">
        <v>12337</v>
      </c>
      <c r="I29" s="15">
        <v>171</v>
      </c>
      <c r="J29" s="41">
        <v>27</v>
      </c>
      <c r="K29" s="49">
        <v>12535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3">
        <v>8</v>
      </c>
      <c r="F30" s="37">
        <v>2324</v>
      </c>
      <c r="G30" s="16">
        <v>12</v>
      </c>
      <c r="H30" s="14">
        <v>1155</v>
      </c>
      <c r="I30" s="15">
        <v>9</v>
      </c>
      <c r="J30" s="41">
        <v>3</v>
      </c>
      <c r="K30" s="49">
        <v>1167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743</v>
      </c>
      <c r="C31" s="22">
        <v>0</v>
      </c>
      <c r="D31" s="22">
        <v>782</v>
      </c>
      <c r="E31" s="44">
        <v>4</v>
      </c>
      <c r="F31" s="37">
        <v>1525</v>
      </c>
      <c r="G31" s="16">
        <v>4</v>
      </c>
      <c r="H31" s="21">
        <v>713</v>
      </c>
      <c r="I31" s="22">
        <v>1</v>
      </c>
      <c r="J31" s="44">
        <v>3</v>
      </c>
      <c r="K31" s="49">
        <v>717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5">
        <v>430</v>
      </c>
      <c r="F32" s="39">
        <v>100770</v>
      </c>
      <c r="G32" s="97">
        <v>825</v>
      </c>
      <c r="H32" s="96">
        <v>51078</v>
      </c>
      <c r="I32" s="27">
        <v>677</v>
      </c>
      <c r="J32" s="45">
        <v>99</v>
      </c>
      <c r="K32" s="51">
        <v>51854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-74</v>
      </c>
      <c r="D33" s="46" t="s">
        <v>39</v>
      </c>
      <c r="E33" s="54">
        <v>-28</v>
      </c>
      <c r="F33" s="1" t="s">
        <v>39</v>
      </c>
      <c r="G33" s="53">
        <v>-102</v>
      </c>
      <c r="H33" s="68"/>
      <c r="I33" s="69"/>
      <c r="J33" s="2" t="s">
        <v>39</v>
      </c>
      <c r="K33" s="56">
        <v>-10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3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101171</v>
      </c>
      <c r="C37" s="78">
        <v>1041</v>
      </c>
      <c r="D37" s="79">
        <v>110310</v>
      </c>
      <c r="E37" s="80">
        <v>794</v>
      </c>
      <c r="F37" s="78">
        <v>211481</v>
      </c>
      <c r="G37" s="81">
        <v>1835</v>
      </c>
      <c r="H37" s="82">
        <v>108410</v>
      </c>
      <c r="I37" s="79">
        <v>1435</v>
      </c>
      <c r="J37" s="81">
        <v>257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8">
        <v>102212</v>
      </c>
      <c r="C38" s="119"/>
      <c r="D38" s="120">
        <v>111104</v>
      </c>
      <c r="E38" s="121"/>
      <c r="F38" s="118">
        <v>213316</v>
      </c>
      <c r="G38" s="122"/>
      <c r="H38" s="123">
        <v>110102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-83</v>
      </c>
      <c r="D39" s="74" t="s">
        <v>39</v>
      </c>
      <c r="E39" s="73">
        <v>-54</v>
      </c>
      <c r="F39" s="72" t="s">
        <v>39</v>
      </c>
      <c r="G39" s="75">
        <v>-137</v>
      </c>
      <c r="H39" s="76"/>
      <c r="I39" s="77" t="s">
        <v>39</v>
      </c>
      <c r="J39" s="75">
        <v>-19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02">
        <v>2056</v>
      </c>
      <c r="C40" s="103"/>
      <c r="D40" s="104">
        <v>2126</v>
      </c>
      <c r="E40" s="102"/>
      <c r="F40" s="102">
        <v>4182</v>
      </c>
      <c r="G40" s="105"/>
      <c r="H40" s="70"/>
      <c r="I40" s="106">
        <v>2052</v>
      </c>
      <c r="J40" s="107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9" priority="4" stopIfTrue="1">
      <formula>C18=0</formula>
    </cfRule>
  </conditionalFormatting>
  <conditionalFormatting sqref="I18 I33">
    <cfRule type="expression" dxfId="8" priority="5" stopIfTrue="1">
      <formula>L18=0</formula>
    </cfRule>
  </conditionalFormatting>
  <conditionalFormatting sqref="B33 D33">
    <cfRule type="expression" dxfId="7" priority="3" stopIfTrue="1">
      <formula>C33=0</formula>
    </cfRule>
  </conditionalFormatting>
  <conditionalFormatting sqref="J33">
    <cfRule type="expression" dxfId="6" priority="2" stopIfTrue="1">
      <formula>K33=0</formula>
    </cfRule>
  </conditionalFormatting>
  <conditionalFormatting sqref="F33">
    <cfRule type="expression" dxfId="5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40" t="s">
        <v>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2">
        <v>45777</v>
      </c>
      <c r="J2" s="142"/>
      <c r="K2" s="142"/>
      <c r="O2" s="98"/>
    </row>
    <row r="3" spans="1:15" s="95" customFormat="1" ht="18" customHeight="1" x14ac:dyDescent="0.15">
      <c r="A3" s="126" t="s">
        <v>37</v>
      </c>
      <c r="B3" s="155" t="s">
        <v>34</v>
      </c>
      <c r="C3" s="156"/>
      <c r="D3" s="156"/>
      <c r="E3" s="156"/>
      <c r="F3" s="156"/>
      <c r="G3" s="157"/>
      <c r="H3" s="128" t="s">
        <v>33</v>
      </c>
      <c r="I3" s="129"/>
      <c r="J3" s="129"/>
      <c r="K3" s="131"/>
      <c r="O3" s="98"/>
    </row>
    <row r="4" spans="1:15" s="95" customFormat="1" ht="18" customHeight="1" x14ac:dyDescent="0.15">
      <c r="A4" s="154"/>
      <c r="B4" s="135" t="s">
        <v>0</v>
      </c>
      <c r="C4" s="161"/>
      <c r="D4" s="137" t="s">
        <v>1</v>
      </c>
      <c r="E4" s="138"/>
      <c r="F4" s="162" t="s">
        <v>2</v>
      </c>
      <c r="G4" s="139"/>
      <c r="H4" s="158"/>
      <c r="I4" s="159"/>
      <c r="J4" s="159"/>
      <c r="K4" s="160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40">
        <v>42</v>
      </c>
      <c r="F6" s="36">
        <v>11324</v>
      </c>
      <c r="G6" s="10">
        <v>118</v>
      </c>
      <c r="H6" s="11">
        <v>6300</v>
      </c>
      <c r="I6" s="12">
        <v>85</v>
      </c>
      <c r="J6" s="52">
        <v>27</v>
      </c>
      <c r="K6" s="48">
        <v>6412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1">
        <v>33</v>
      </c>
      <c r="F7" s="37">
        <v>9504</v>
      </c>
      <c r="G7" s="16">
        <v>82</v>
      </c>
      <c r="H7" s="14">
        <v>5193</v>
      </c>
      <c r="I7" s="15">
        <v>56</v>
      </c>
      <c r="J7" s="41">
        <v>13</v>
      </c>
      <c r="K7" s="49">
        <v>5262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1">
        <v>41</v>
      </c>
      <c r="F8" s="37">
        <v>16021</v>
      </c>
      <c r="G8" s="16">
        <v>73</v>
      </c>
      <c r="H8" s="14">
        <v>8122</v>
      </c>
      <c r="I8" s="15">
        <v>35</v>
      </c>
      <c r="J8" s="41">
        <v>27</v>
      </c>
      <c r="K8" s="49">
        <v>8184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1">
        <v>33</v>
      </c>
      <c r="F9" s="37">
        <v>10620</v>
      </c>
      <c r="G9" s="16">
        <v>65</v>
      </c>
      <c r="H9" s="14">
        <v>5651</v>
      </c>
      <c r="I9" s="15">
        <v>38</v>
      </c>
      <c r="J9" s="41">
        <v>10</v>
      </c>
      <c r="K9" s="49">
        <v>5699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1">
        <v>49</v>
      </c>
      <c r="F10" s="37">
        <v>12636</v>
      </c>
      <c r="G10" s="16">
        <v>351</v>
      </c>
      <c r="H10" s="14">
        <v>6883</v>
      </c>
      <c r="I10" s="15">
        <v>326</v>
      </c>
      <c r="J10" s="41">
        <v>15</v>
      </c>
      <c r="K10" s="49">
        <v>7224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1">
        <v>57</v>
      </c>
      <c r="F11" s="37">
        <v>15201</v>
      </c>
      <c r="G11" s="16">
        <v>116</v>
      </c>
      <c r="H11" s="14">
        <v>7895</v>
      </c>
      <c r="I11" s="15">
        <v>95</v>
      </c>
      <c r="J11" s="41">
        <v>16</v>
      </c>
      <c r="K11" s="49">
        <v>8006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1">
        <v>18</v>
      </c>
      <c r="F12" s="37">
        <v>6188</v>
      </c>
      <c r="G12" s="16">
        <v>27</v>
      </c>
      <c r="H12" s="14">
        <v>3232</v>
      </c>
      <c r="I12" s="15">
        <v>12</v>
      </c>
      <c r="J12" s="41">
        <v>6</v>
      </c>
      <c r="K12" s="49">
        <v>3250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2">
        <v>82</v>
      </c>
      <c r="F13" s="37">
        <v>26628</v>
      </c>
      <c r="G13" s="16">
        <v>139</v>
      </c>
      <c r="H13" s="14">
        <v>12763</v>
      </c>
      <c r="I13" s="15">
        <v>82</v>
      </c>
      <c r="J13" s="41">
        <v>37</v>
      </c>
      <c r="K13" s="49">
        <v>12882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1">
        <v>1</v>
      </c>
      <c r="F14" s="37">
        <v>433</v>
      </c>
      <c r="G14" s="16">
        <v>1</v>
      </c>
      <c r="H14" s="14">
        <v>221</v>
      </c>
      <c r="I14" s="15">
        <v>0</v>
      </c>
      <c r="J14" s="41">
        <v>1</v>
      </c>
      <c r="K14" s="49">
        <v>222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3">
        <v>5</v>
      </c>
      <c r="F15" s="37">
        <v>1676</v>
      </c>
      <c r="G15" s="16">
        <v>6</v>
      </c>
      <c r="H15" s="14">
        <v>850</v>
      </c>
      <c r="I15" s="15">
        <v>4</v>
      </c>
      <c r="J15" s="41">
        <v>2</v>
      </c>
      <c r="K15" s="49">
        <v>856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4">
        <v>1</v>
      </c>
      <c r="F16" s="38">
        <v>546</v>
      </c>
      <c r="G16" s="23">
        <v>1</v>
      </c>
      <c r="H16" s="21">
        <v>259</v>
      </c>
      <c r="I16" s="22">
        <v>0</v>
      </c>
      <c r="J16" s="44">
        <v>1</v>
      </c>
      <c r="K16" s="50">
        <v>260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5">
        <v>362</v>
      </c>
      <c r="F17" s="39">
        <v>110777</v>
      </c>
      <c r="G17" s="97">
        <v>979</v>
      </c>
      <c r="H17" s="96">
        <v>57369</v>
      </c>
      <c r="I17" s="27">
        <v>733</v>
      </c>
      <c r="J17" s="45">
        <v>155</v>
      </c>
      <c r="K17" s="51">
        <v>58257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-30</v>
      </c>
      <c r="D18" s="46" t="s">
        <v>39</v>
      </c>
      <c r="E18" s="54">
        <v>-101</v>
      </c>
      <c r="F18" s="1" t="s">
        <v>39</v>
      </c>
      <c r="G18" s="53">
        <v>-131</v>
      </c>
      <c r="H18" s="29"/>
      <c r="I18" s="2"/>
      <c r="J18" s="2" t="s">
        <v>40</v>
      </c>
      <c r="K18" s="56">
        <v>77</v>
      </c>
      <c r="O18" s="98"/>
    </row>
    <row r="19" spans="1:15" s="95" customFormat="1" ht="18" customHeight="1" x14ac:dyDescent="0.15">
      <c r="A19" s="126" t="s">
        <v>35</v>
      </c>
      <c r="B19" s="155"/>
      <c r="C19" s="156"/>
      <c r="D19" s="156"/>
      <c r="E19" s="156"/>
      <c r="F19" s="156"/>
      <c r="G19" s="157"/>
      <c r="H19" s="128" t="s">
        <v>33</v>
      </c>
      <c r="I19" s="129"/>
      <c r="J19" s="129"/>
      <c r="K19" s="131"/>
      <c r="O19" s="98"/>
    </row>
    <row r="20" spans="1:15" s="95" customFormat="1" ht="18" customHeight="1" x14ac:dyDescent="0.15">
      <c r="A20" s="154"/>
      <c r="B20" s="135" t="s">
        <v>0</v>
      </c>
      <c r="C20" s="161"/>
      <c r="D20" s="137" t="s">
        <v>1</v>
      </c>
      <c r="E20" s="138"/>
      <c r="F20" s="162" t="s">
        <v>2</v>
      </c>
      <c r="G20" s="139"/>
      <c r="H20" s="158"/>
      <c r="I20" s="159"/>
      <c r="J20" s="159"/>
      <c r="K20" s="160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40">
        <v>84</v>
      </c>
      <c r="F22" s="37">
        <v>24388</v>
      </c>
      <c r="G22" s="16">
        <v>168</v>
      </c>
      <c r="H22" s="11">
        <v>12615</v>
      </c>
      <c r="I22" s="12">
        <v>137</v>
      </c>
      <c r="J22" s="52">
        <v>19</v>
      </c>
      <c r="K22" s="49">
        <v>12771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1">
        <v>8</v>
      </c>
      <c r="F23" s="37">
        <v>3961</v>
      </c>
      <c r="G23" s="16">
        <v>9</v>
      </c>
      <c r="H23" s="14">
        <v>2089</v>
      </c>
      <c r="I23" s="15">
        <v>3</v>
      </c>
      <c r="J23" s="41">
        <v>5</v>
      </c>
      <c r="K23" s="49">
        <v>2097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1">
        <v>56</v>
      </c>
      <c r="F24" s="37">
        <v>10484</v>
      </c>
      <c r="G24" s="16">
        <v>97</v>
      </c>
      <c r="H24" s="14">
        <v>4937</v>
      </c>
      <c r="I24" s="15">
        <v>85</v>
      </c>
      <c r="J24" s="41">
        <v>11</v>
      </c>
      <c r="K24" s="49">
        <v>5033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1">
        <v>80</v>
      </c>
      <c r="F25" s="37">
        <v>10832</v>
      </c>
      <c r="G25" s="16">
        <v>161</v>
      </c>
      <c r="H25" s="14">
        <v>5515</v>
      </c>
      <c r="I25" s="15">
        <v>152</v>
      </c>
      <c r="J25" s="41">
        <v>5</v>
      </c>
      <c r="K25" s="49">
        <v>5672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1">
        <v>14</v>
      </c>
      <c r="F26" s="37">
        <v>3266</v>
      </c>
      <c r="G26" s="16">
        <v>23</v>
      </c>
      <c r="H26" s="14">
        <v>1676</v>
      </c>
      <c r="I26" s="15">
        <v>21</v>
      </c>
      <c r="J26" s="41">
        <v>0</v>
      </c>
      <c r="K26" s="49">
        <v>1697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1">
        <v>1</v>
      </c>
      <c r="F27" s="37">
        <v>1436</v>
      </c>
      <c r="G27" s="16">
        <v>2</v>
      </c>
      <c r="H27" s="14">
        <v>706</v>
      </c>
      <c r="I27" s="15">
        <v>0</v>
      </c>
      <c r="J27" s="41">
        <v>2</v>
      </c>
      <c r="K27" s="49">
        <v>708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1">
        <v>42</v>
      </c>
      <c r="F28" s="37">
        <v>18343</v>
      </c>
      <c r="G28" s="16">
        <v>113</v>
      </c>
      <c r="H28" s="14">
        <v>9345</v>
      </c>
      <c r="I28" s="15">
        <v>80</v>
      </c>
      <c r="J28" s="41">
        <v>24</v>
      </c>
      <c r="K28" s="49">
        <v>9449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11866</v>
      </c>
      <c r="C29" s="33">
        <v>104</v>
      </c>
      <c r="D29" s="15">
        <v>12443</v>
      </c>
      <c r="E29" s="47">
        <v>121</v>
      </c>
      <c r="F29" s="37">
        <v>24309</v>
      </c>
      <c r="G29" s="16">
        <v>225</v>
      </c>
      <c r="H29" s="14">
        <v>12346</v>
      </c>
      <c r="I29" s="15">
        <v>177</v>
      </c>
      <c r="J29" s="41">
        <v>27</v>
      </c>
      <c r="K29" s="49">
        <v>12550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3">
        <v>8</v>
      </c>
      <c r="F30" s="37">
        <v>2333</v>
      </c>
      <c r="G30" s="16">
        <v>12</v>
      </c>
      <c r="H30" s="14">
        <v>1158</v>
      </c>
      <c r="I30" s="15">
        <v>9</v>
      </c>
      <c r="J30" s="41">
        <v>3</v>
      </c>
      <c r="K30" s="49">
        <v>1170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745</v>
      </c>
      <c r="C31" s="22">
        <v>0</v>
      </c>
      <c r="D31" s="22">
        <v>786</v>
      </c>
      <c r="E31" s="44">
        <v>4</v>
      </c>
      <c r="F31" s="37">
        <v>1531</v>
      </c>
      <c r="G31" s="16">
        <v>4</v>
      </c>
      <c r="H31" s="21">
        <v>713</v>
      </c>
      <c r="I31" s="22">
        <v>1</v>
      </c>
      <c r="J31" s="44">
        <v>3</v>
      </c>
      <c r="K31" s="49">
        <v>717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5">
        <v>418</v>
      </c>
      <c r="F32" s="39">
        <v>100883</v>
      </c>
      <c r="G32" s="97">
        <v>814</v>
      </c>
      <c r="H32" s="96">
        <v>51100</v>
      </c>
      <c r="I32" s="27">
        <v>665</v>
      </c>
      <c r="J32" s="45">
        <v>99</v>
      </c>
      <c r="K32" s="51">
        <v>51864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-79</v>
      </c>
      <c r="D33" s="46" t="s">
        <v>39</v>
      </c>
      <c r="E33" s="54">
        <v>-72</v>
      </c>
      <c r="F33" s="1" t="s">
        <v>39</v>
      </c>
      <c r="G33" s="53">
        <v>-151</v>
      </c>
      <c r="H33" s="68"/>
      <c r="I33" s="69"/>
      <c r="J33" s="2" t="s">
        <v>40</v>
      </c>
      <c r="K33" s="56">
        <v>34</v>
      </c>
      <c r="M33" s="99"/>
      <c r="N33" s="99"/>
      <c r="O33" s="98"/>
    </row>
    <row r="34" spans="1:15" s="95" customFormat="1" ht="21" customHeight="1" x14ac:dyDescent="0.15">
      <c r="A34" s="108" t="s">
        <v>23</v>
      </c>
      <c r="B34" s="109"/>
      <c r="C34" s="109"/>
      <c r="D34" s="109"/>
      <c r="E34" s="109"/>
      <c r="F34" s="109"/>
      <c r="G34" s="109"/>
      <c r="H34" s="109"/>
      <c r="I34" s="109"/>
      <c r="J34" s="110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11" t="s">
        <v>0</v>
      </c>
      <c r="C35" s="112"/>
      <c r="D35" s="111" t="s">
        <v>1</v>
      </c>
      <c r="E35" s="112"/>
      <c r="F35" s="111" t="s">
        <v>2</v>
      </c>
      <c r="G35" s="114"/>
      <c r="H35" s="115" t="s">
        <v>36</v>
      </c>
      <c r="I35" s="116"/>
      <c r="J35" s="117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101282</v>
      </c>
      <c r="C37" s="78">
        <v>1013</v>
      </c>
      <c r="D37" s="79">
        <v>110378</v>
      </c>
      <c r="E37" s="80">
        <v>780</v>
      </c>
      <c r="F37" s="78">
        <v>211660</v>
      </c>
      <c r="G37" s="81">
        <v>1793</v>
      </c>
      <c r="H37" s="82">
        <v>108469</v>
      </c>
      <c r="I37" s="79">
        <v>1398</v>
      </c>
      <c r="J37" s="81">
        <v>254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50">
        <v>102295</v>
      </c>
      <c r="C38" s="151"/>
      <c r="D38" s="152">
        <v>111158</v>
      </c>
      <c r="E38" s="153"/>
      <c r="F38" s="150">
        <v>213453</v>
      </c>
      <c r="G38" s="125"/>
      <c r="H38" s="123">
        <v>110121</v>
      </c>
      <c r="I38" s="124"/>
      <c r="J38" s="125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-109</v>
      </c>
      <c r="D39" s="74" t="s">
        <v>39</v>
      </c>
      <c r="E39" s="73">
        <v>-173</v>
      </c>
      <c r="F39" s="72" t="s">
        <v>39</v>
      </c>
      <c r="G39" s="75">
        <v>-282</v>
      </c>
      <c r="H39" s="76"/>
      <c r="I39" s="77" t="s">
        <v>40</v>
      </c>
      <c r="J39" s="75">
        <v>111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43">
        <v>2061</v>
      </c>
      <c r="C40" s="144"/>
      <c r="D40" s="145">
        <v>2137</v>
      </c>
      <c r="E40" s="146"/>
      <c r="F40" s="143">
        <v>4198</v>
      </c>
      <c r="G40" s="147"/>
      <c r="H40" s="70"/>
      <c r="I40" s="148">
        <v>2055</v>
      </c>
      <c r="J40" s="149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I39 J18 F39 D39 B39 F18 D18">
    <cfRule type="expression" dxfId="4" priority="4" stopIfTrue="1">
      <formula>C18=0</formula>
    </cfRule>
  </conditionalFormatting>
  <conditionalFormatting sqref="I18 I33">
    <cfRule type="expression" dxfId="3" priority="5" stopIfTrue="1">
      <formula>L18=0</formula>
    </cfRule>
  </conditionalFormatting>
  <conditionalFormatting sqref="B33 D33">
    <cfRule type="expression" dxfId="2" priority="3" stopIfTrue="1">
      <formula>C33=0</formula>
    </cfRule>
  </conditionalFormatting>
  <conditionalFormatting sqref="J33">
    <cfRule type="expression" dxfId="1" priority="2" stopIfTrue="1">
      <formula>K33=0</formula>
    </cfRule>
  </conditionalFormatting>
  <conditionalFormatting sqref="F33">
    <cfRule type="expression" dxfId="0" priority="1" stopIfTrue="1">
      <formula>G33=0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2025-10-03T07:06:09Z</cp:lastPrinted>
  <dcterms:created xsi:type="dcterms:W3CDTF">2006-05-17T08:40:09Z</dcterms:created>
  <dcterms:modified xsi:type="dcterms:W3CDTF">2025-10-03T07:06:11Z</dcterms:modified>
</cp:coreProperties>
</file>