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7年度\R7.8公表（７月分）\"/>
    </mc:Choice>
  </mc:AlternateContent>
  <bookViews>
    <workbookView xWindow="0" yWindow="0" windowWidth="13800" windowHeight="7200"/>
  </bookViews>
  <sheets>
    <sheet name="集計表 (７年７月) " sheetId="153" r:id="rId1"/>
    <sheet name="集計表 (７年６月) " sheetId="152" r:id="rId2"/>
    <sheet name="集計表 (７年５月) " sheetId="151" r:id="rId3"/>
    <sheet name="集計表 (７年４月) " sheetId="150" r:id="rId4"/>
  </sheets>
  <externalReferences>
    <externalReference r:id="rId5"/>
  </externalReferences>
  <definedNames>
    <definedName name="_xlnm.Print_Area" localSheetId="3">'集計表 (７年４月) '!$A$1:$K$40</definedName>
    <definedName name="_xlnm.Print_Area" localSheetId="2">'集計表 (７年５月) '!$A$1:$K$40</definedName>
    <definedName name="_xlnm.Print_Area" localSheetId="1">'集計表 (７年６月) '!$A$1:$K$40</definedName>
    <definedName name="_xlnm.Print_Area" localSheetId="0">'集計表 (７年７月) '!$A$1:$K$40</definedName>
  </definedNames>
  <calcPr calcId="162913"/>
</workbook>
</file>

<file path=xl/calcChain.xml><?xml version="1.0" encoding="utf-8"?>
<calcChain xmlns="http://schemas.openxmlformats.org/spreadsheetml/2006/main">
  <c r="D40" i="153" l="1"/>
  <c r="B40" i="153"/>
  <c r="D38" i="153"/>
  <c r="E39" i="153" s="1"/>
  <c r="D39" i="153" s="1"/>
  <c r="B38" i="153"/>
  <c r="C39" i="153" s="1"/>
  <c r="B39" i="153" s="1"/>
  <c r="E37" i="153"/>
  <c r="D37" i="153"/>
  <c r="C37" i="153"/>
  <c r="E33" i="153"/>
  <c r="D33" i="153" s="1"/>
  <c r="J32" i="153"/>
  <c r="I32" i="153"/>
  <c r="H32" i="153"/>
  <c r="E32" i="153"/>
  <c r="D32" i="153"/>
  <c r="C32" i="153"/>
  <c r="B32" i="153"/>
  <c r="B37" i="153" s="1"/>
  <c r="N31" i="153"/>
  <c r="K31" i="153"/>
  <c r="G31" i="153"/>
  <c r="F31" i="153"/>
  <c r="M31" i="153" s="1"/>
  <c r="M30" i="153"/>
  <c r="K30" i="153"/>
  <c r="G30" i="153"/>
  <c r="N30" i="153" s="1"/>
  <c r="F30" i="153"/>
  <c r="K29" i="153"/>
  <c r="G29" i="153"/>
  <c r="N29" i="153" s="1"/>
  <c r="F29" i="153"/>
  <c r="M29" i="153" s="1"/>
  <c r="N28" i="153"/>
  <c r="M28" i="153"/>
  <c r="K28" i="153"/>
  <c r="G28" i="153"/>
  <c r="F28" i="153"/>
  <c r="K27" i="153"/>
  <c r="G27" i="153"/>
  <c r="N27" i="153" s="1"/>
  <c r="F27" i="153"/>
  <c r="M27" i="153" s="1"/>
  <c r="K26" i="153"/>
  <c r="G26" i="153"/>
  <c r="N26" i="153" s="1"/>
  <c r="F26" i="153"/>
  <c r="M26" i="153" s="1"/>
  <c r="N25" i="153"/>
  <c r="M25" i="153"/>
  <c r="K25" i="153"/>
  <c r="G25" i="153"/>
  <c r="F25" i="153"/>
  <c r="K24" i="153"/>
  <c r="G24" i="153"/>
  <c r="N24" i="153" s="1"/>
  <c r="F24" i="153"/>
  <c r="F32" i="153" s="1"/>
  <c r="N23" i="153"/>
  <c r="K23" i="153"/>
  <c r="G23" i="153"/>
  <c r="F23" i="153"/>
  <c r="M23" i="153" s="1"/>
  <c r="M22" i="153"/>
  <c r="K22" i="153"/>
  <c r="K32" i="153" s="1"/>
  <c r="K33" i="153" s="1"/>
  <c r="J33" i="153" s="1"/>
  <c r="G22" i="153"/>
  <c r="G32" i="153" s="1"/>
  <c r="N32" i="153" s="1"/>
  <c r="F22" i="153"/>
  <c r="E18" i="153"/>
  <c r="D18" i="153"/>
  <c r="C18" i="153"/>
  <c r="B18" i="153" s="1"/>
  <c r="J17" i="153"/>
  <c r="J37" i="153" s="1"/>
  <c r="I17" i="153"/>
  <c r="I37" i="153" s="1"/>
  <c r="H17" i="153"/>
  <c r="H37" i="153" s="1"/>
  <c r="E17" i="153"/>
  <c r="D17" i="153"/>
  <c r="C17" i="153"/>
  <c r="B17" i="153"/>
  <c r="N16" i="153"/>
  <c r="M16" i="153"/>
  <c r="K16" i="153"/>
  <c r="G16" i="153"/>
  <c r="F16" i="153"/>
  <c r="K15" i="153"/>
  <c r="G15" i="153"/>
  <c r="N15" i="153" s="1"/>
  <c r="F15" i="153"/>
  <c r="M15" i="153" s="1"/>
  <c r="N14" i="153"/>
  <c r="K14" i="153"/>
  <c r="I40" i="153" s="1"/>
  <c r="G14" i="153"/>
  <c r="F40" i="153" s="1"/>
  <c r="F14" i="153"/>
  <c r="M14" i="153" s="1"/>
  <c r="M13" i="153"/>
  <c r="K13" i="153"/>
  <c r="G13" i="153"/>
  <c r="N13" i="153" s="1"/>
  <c r="F13" i="153"/>
  <c r="K12" i="153"/>
  <c r="G12" i="153"/>
  <c r="N12" i="153" s="1"/>
  <c r="F12" i="153"/>
  <c r="M12" i="153" s="1"/>
  <c r="N11" i="153"/>
  <c r="M11" i="153"/>
  <c r="K11" i="153"/>
  <c r="G11" i="153"/>
  <c r="F11" i="153"/>
  <c r="K10" i="153"/>
  <c r="G10" i="153"/>
  <c r="N10" i="153" s="1"/>
  <c r="F10" i="153"/>
  <c r="M10" i="153" s="1"/>
  <c r="K9" i="153"/>
  <c r="G9" i="153"/>
  <c r="N9" i="153" s="1"/>
  <c r="F9" i="153"/>
  <c r="M9" i="153" s="1"/>
  <c r="N8" i="153"/>
  <c r="M8" i="153"/>
  <c r="K8" i="153"/>
  <c r="G8" i="153"/>
  <c r="F8" i="153"/>
  <c r="K7" i="153"/>
  <c r="G7" i="153"/>
  <c r="N7" i="153" s="1"/>
  <c r="F7" i="153"/>
  <c r="M7" i="153" s="1"/>
  <c r="N6" i="153"/>
  <c r="K6" i="153"/>
  <c r="K17" i="153" s="1"/>
  <c r="G6" i="153"/>
  <c r="F6" i="153"/>
  <c r="F17" i="153" s="1"/>
  <c r="M17" i="153" l="1"/>
  <c r="G18" i="153"/>
  <c r="F18" i="153" s="1"/>
  <c r="F37" i="153"/>
  <c r="K18" i="153"/>
  <c r="J18" i="153" s="1"/>
  <c r="H38" i="153"/>
  <c r="J39" i="153" s="1"/>
  <c r="I39" i="153" s="1"/>
  <c r="M32" i="153"/>
  <c r="G33" i="153"/>
  <c r="F33" i="153" s="1"/>
  <c r="G17" i="153"/>
  <c r="N22" i="153"/>
  <c r="M24" i="153"/>
  <c r="C33" i="153"/>
  <c r="B33" i="153" s="1"/>
  <c r="M6" i="153"/>
  <c r="M35" i="153" l="1"/>
  <c r="N17" i="153"/>
  <c r="N35" i="153" s="1"/>
  <c r="G37" i="153"/>
  <c r="F38" i="153"/>
  <c r="G39" i="153" s="1"/>
  <c r="F39" i="153" s="1"/>
</calcChain>
</file>

<file path=xl/sharedStrings.xml><?xml version="1.0" encoding="utf-8"?>
<sst xmlns="http://schemas.openxmlformats.org/spreadsheetml/2006/main" count="352" uniqueCount="44">
  <si>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</si>
  <si>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</si>
  <si>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</si>
  <si>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</si>
  <si>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</si>
  <si>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</si>
  <si>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</si>
  <si>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</si>
  <si>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</si>
  <si>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</si>
  <si>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</si>
  <si>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</si>
  <si>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</si>
  <si>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</si>
  <si>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</si>
  <si>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</si>
  <si>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</si>
  <si>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</si>
  <si>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</si>
  <si>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</si>
  <si>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</si>
  <si>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</si>
  <si>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</si>
  <si>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</si>
  <si>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</si>
  <si>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</si>
  <si>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</si>
  <si>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</si>
  <si>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</si>
  <si>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</si>
  <si>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</si>
  <si>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</si>
  <si>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</si>
  <si>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</si>
  <si>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</si>
  <si>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</si>
  <si>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</si>
  <si>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</si>
  <si>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</si>
  <si>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</si>
  <si>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</si>
  <si>
    <t>前月比人口増減</t>
    <rPh sb="0" eb="3">
      <t>ゼンゲツヒ</t>
    </rPh>
    <rPh sb="3" eb="5">
      <t>ジンコウ</t>
    </rPh>
    <rPh sb="5" eb="7">
      <t>ゾウゲン</t>
    </rPh>
    <phoneticPr fontId="1"/>
  </si>
  <si>
    <t>日本人増減</t>
    <rPh sb="0" eb="3">
      <t>ニホンジン</t>
    </rPh>
    <rPh sb="3" eb="5">
      <t>ゾウゲン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</si>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</sst>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113" xfId="0" applyNumberFormat="1" applyFont="1" applyFill="1" applyBorder="1" applyAlignment="1" applyProtection="1">
      <alignment vertical="center"/>
    </xf>
    <xf numFmtId="177" fontId="2" fillId="0" borderId="114" xfId="0" applyNumberFormat="1" applyFont="1" applyFill="1" applyBorder="1" applyAlignment="1" applyProtection="1">
      <alignment vertical="center"/>
    </xf>
    <xf numFmtId="177" fontId="2" fillId="0" borderId="115" xfId="0" applyNumberFormat="1" applyFont="1" applyFill="1" applyBorder="1" applyAlignment="1" applyProtection="1">
      <alignment vertical="center"/>
    </xf>
    <xf numFmtId="177" fontId="2" fillId="0" borderId="116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117" xfId="0" applyNumberFormat="1" applyFont="1" applyFill="1" applyBorder="1" applyAlignment="1" applyProtection="1">
      <alignment horizontal="right" vertical="center"/>
    </xf>
    <xf numFmtId="0" fontId="5" fillId="3" borderId="72" xfId="0" applyFont="1" applyFill="1" applyBorder="1" applyAlignment="1" applyProtection="1">
      <alignment horizontal="center" vertical="center"/>
    </xf>
    <xf numFmtId="0" fontId="5" fillId="3" borderId="73" xfId="0" applyFont="1" applyFill="1" applyBorder="1" applyAlignment="1" applyProtection="1">
      <alignment horizontal="center" vertical="center"/>
    </xf>
    <xf numFmtId="0" fontId="5" fillId="3" borderId="74" xfId="0" applyFont="1" applyFill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/>
    </xf>
    <xf numFmtId="0" fontId="5" fillId="3" borderId="76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 shrinkToFit="1"/>
    </xf>
    <xf numFmtId="0" fontId="5" fillId="3" borderId="77" xfId="0" applyFont="1" applyFill="1" applyBorder="1" applyAlignment="1" applyProtection="1">
      <alignment horizontal="center" vertical="center" shrinkToFit="1"/>
    </xf>
    <xf numFmtId="0" fontId="5" fillId="3" borderId="78" xfId="0" applyFont="1" applyFill="1" applyBorder="1" applyAlignment="1" applyProtection="1">
      <alignment horizontal="center" vertical="center" shrinkToFit="1"/>
    </xf>
    <xf numFmtId="177" fontId="9" fillId="0" borderId="11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111" xfId="0" applyNumberFormat="1" applyFont="1" applyFill="1" applyBorder="1" applyAlignment="1" applyProtection="1">
      <alignment horizontal="center" vertical="center"/>
    </xf>
    <xf numFmtId="177" fontId="9" fillId="0" borderId="112" xfId="0" applyNumberFormat="1" applyFont="1" applyFill="1" applyBorder="1" applyAlignment="1" applyProtection="1">
      <alignment horizontal="center" vertical="center"/>
    </xf>
    <xf numFmtId="177" fontId="9" fillId="0" borderId="80" xfId="0" applyNumberFormat="1" applyFont="1" applyFill="1" applyBorder="1" applyAlignment="1" applyProtection="1">
      <alignment horizontal="center" vertical="center"/>
    </xf>
    <xf numFmtId="177" fontId="9" fillId="0" borderId="81" xfId="0" applyNumberFormat="1" applyFont="1" applyFill="1" applyBorder="1" applyAlignment="1" applyProtection="1">
      <alignment horizontal="center" vertical="center"/>
    </xf>
    <xf numFmtId="177" fontId="9" fillId="0" borderId="82" xfId="0" applyNumberFormat="1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84" xfId="0" applyFont="1" applyFill="1" applyBorder="1" applyAlignment="1" applyProtection="1">
      <alignment horizontal="center" vertical="center"/>
    </xf>
    <xf numFmtId="0" fontId="5" fillId="3" borderId="85" xfId="0" applyFont="1" applyFill="1" applyBorder="1" applyAlignment="1" applyProtection="1">
      <alignment horizontal="center" vertical="center"/>
    </xf>
    <xf numFmtId="0" fontId="5" fillId="3" borderId="108" xfId="0" applyFont="1" applyFill="1" applyBorder="1" applyAlignment="1" applyProtection="1">
      <alignment horizontal="center" vertical="center"/>
    </xf>
    <xf numFmtId="0" fontId="5" fillId="3" borderId="86" xfId="0" applyFont="1" applyFill="1" applyBorder="1" applyAlignment="1" applyProtection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5" fillId="3" borderId="90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horizontal="center"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177" fontId="2" fillId="0" borderId="104" xfId="0" applyNumberFormat="1" applyFont="1" applyFill="1" applyBorder="1" applyAlignment="1" applyProtection="1">
      <alignment vertical="center"/>
    </xf>
    <xf numFmtId="177" fontId="2" fillId="0" borderId="107" xfId="0" applyNumberFormat="1" applyFont="1" applyFill="1" applyBorder="1" applyAlignment="1" applyProtection="1">
      <alignment vertical="center"/>
    </xf>
    <xf numFmtId="177" fontId="2" fillId="0" borderId="105" xfId="0" applyNumberFormat="1" applyFont="1" applyFill="1" applyBorder="1" applyAlignment="1" applyProtection="1">
      <alignment vertical="center"/>
    </xf>
    <xf numFmtId="177" fontId="2" fillId="0" borderId="106" xfId="0" applyNumberFormat="1" applyFont="1" applyFill="1" applyBorder="1" applyAlignment="1" applyProtection="1">
      <alignment vertical="center"/>
    </xf>
    <xf numFmtId="177" fontId="2" fillId="0" borderId="103" xfId="0" applyNumberFormat="1" applyFont="1" applyFill="1" applyBorder="1" applyAlignment="1" applyProtection="1">
      <alignment vertical="center"/>
    </xf>
    <xf numFmtId="177" fontId="2" fillId="0" borderId="102" xfId="0" applyNumberFormat="1" applyFont="1" applyFill="1" applyBorder="1" applyAlignment="1" applyProtection="1">
      <alignment horizontal="right" vertical="center"/>
    </xf>
    <xf numFmtId="177" fontId="2" fillId="0" borderId="103" xfId="0" applyNumberFormat="1" applyFont="1" applyFill="1" applyBorder="1" applyAlignment="1" applyProtection="1">
      <alignment horizontal="right" vertical="center"/>
    </xf>
    <xf numFmtId="177" fontId="9" fillId="0" borderId="98" xfId="0" applyNumberFormat="1" applyFont="1" applyFill="1" applyBorder="1" applyAlignment="1" applyProtection="1">
      <alignment horizontal="center" vertical="center"/>
    </xf>
    <xf numFmtId="177" fontId="9" fillId="0" borderId="101" xfId="0" applyNumberFormat="1" applyFont="1" applyFill="1" applyBorder="1" applyAlignment="1" applyProtection="1">
      <alignment horizontal="center" vertical="center"/>
    </xf>
    <xf numFmtId="177" fontId="9" fillId="0" borderId="99" xfId="0" applyNumberFormat="1" applyFont="1" applyFill="1" applyBorder="1" applyAlignment="1" applyProtection="1">
      <alignment horizontal="center" vertical="center"/>
    </xf>
    <xf numFmtId="177" fontId="9" fillId="0" borderId="100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 wrapText="1" shrinkToFit="1"/>
    </xf>
    <xf numFmtId="0" fontId="5" fillId="3" borderId="95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97" xfId="0" applyFont="1" applyFill="1" applyBorder="1" applyAlignment="1" applyProtection="1">
      <alignment horizontal="center" vertical="center"/>
    </xf>
    <xf numFmtId="0" fontId="5" fillId="3" borderId="87" xfId="0" applyFont="1" applyFill="1" applyBorder="1" applyAlignment="1" applyProtection="1">
      <alignment horizontal="center" vertical="center"/>
    </xf>
    <xf numFmtId="0" fontId="5" fillId="3" borderId="88" xfId="0" applyFont="1" applyFill="1" applyBorder="1" applyAlignment="1" applyProtection="1">
      <alignment horizontal="center" vertical="center"/>
    </xf>
    <xf numFmtId="0" fontId="5" fillId="3" borderId="8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0;0708_&#19990;&#24111;&#12539;&#20154;&#21475;&#65288;&#65303;&#26376;&#264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７年７月) "/>
      <sheetName val="集計表 (７年６月) "/>
      <sheetName val="集計表 (７年５月) "/>
      <sheetName val="集計表 (７年４月) "/>
      <sheetName val="集計表 (７年３月)"/>
      <sheetName val="集計表 (７年２月)"/>
      <sheetName val="集計表 (７年１月)"/>
      <sheetName val="集計表 (６年12月) "/>
      <sheetName val="集計表 (６年11月)"/>
      <sheetName val="集計表 (６年10月)"/>
      <sheetName val="集計表 (６年９月)"/>
      <sheetName val="集計表 (６年８月)"/>
      <sheetName val="集計表 (６年７月)"/>
      <sheetName val="集計表 (６年６月)"/>
      <sheetName val="集計表 (６年５月) "/>
      <sheetName val="集計表 (６年４月)"/>
      <sheetName val="集計表 (６年３月)"/>
      <sheetName val="集計表 (６年２月)"/>
      <sheetName val="集計表 (６年１月)"/>
      <sheetName val="集計表 (５年１２月)"/>
      <sheetName val="集計表 (５年１１月)"/>
      <sheetName val="集計表 (５年１０月)"/>
      <sheetName val="集計表 (５年９月)"/>
      <sheetName val="集計表 (５年８月)"/>
      <sheetName val="集計表 (５年７月)"/>
      <sheetName val="集計表 (５年６月)"/>
      <sheetName val="集計表 (５年５月)"/>
      <sheetName val="集計表 (５年４月)"/>
      <sheetName val="集計表 (５年３月)"/>
      <sheetName val="集計表 (５年２月)"/>
      <sheetName val="集計表 (５年１月)"/>
      <sheetName val="集計表 (4年１2月)"/>
      <sheetName val="集計表 (4年１１月) "/>
      <sheetName val="集計表 (4年１０月)"/>
      <sheetName val="集計表 (4年９月)"/>
      <sheetName val="集計表 (4年８月)"/>
      <sheetName val="集計表 (4年7月)"/>
      <sheetName val="集計表 (4年6月)"/>
      <sheetName val="集計表 (4年5月)"/>
      <sheetName val="集計表 (4年4月)"/>
      <sheetName val="集計表 (4年3月)"/>
      <sheetName val="集計表 (4年2月)"/>
      <sheetName val="集計表 (4年1月)"/>
      <sheetName val="集計表 (3年12月)"/>
      <sheetName val="集計表 (3年11月)"/>
      <sheetName val="集計表 (3年10月)"/>
      <sheetName val="集計表 (3年9月)"/>
      <sheetName val="集計表 (3年8月)"/>
      <sheetName val="集計表 (3年7月)"/>
      <sheetName val="集計表 (3年6月)"/>
      <sheetName val="集計表 (3年5月)"/>
      <sheetName val="集計表 (3年4月)"/>
      <sheetName val="集計表 (3年3月)"/>
      <sheetName val="集計表 (3年2月)"/>
      <sheetName val="集計表 (3年1月)"/>
      <sheetName val="集計表 (2年12月)"/>
      <sheetName val="集計表 (2年11月)"/>
      <sheetName val="集計表 (2年10月)"/>
      <sheetName val="集計表 (2年9月)"/>
      <sheetName val="集計表 (2年8月)"/>
      <sheetName val="集計表 (2年7月)"/>
      <sheetName val="集計表 (2年6月)"/>
      <sheetName val="集計表 (2年5月)"/>
      <sheetName val="集計表 (2年4月)"/>
      <sheetName val="集計表 (2年3月)"/>
      <sheetName val="集計表 (2年2月)"/>
      <sheetName val="集計表 (2年1月)"/>
      <sheetName val="集計表 (1年12月)"/>
      <sheetName val="集計表 (1年11月)"/>
      <sheetName val="集計表 (1年10月)"/>
      <sheetName val="集計表 (1年9月)"/>
      <sheetName val="集計表 (1年8月)"/>
      <sheetName val="集計表 (1年7月)"/>
      <sheetName val="集計表 (1年6月)"/>
      <sheetName val="集計表 (1年5月)"/>
      <sheetName val="集計表 (31年4月)"/>
    </sheetNames>
    <sheetDataSet>
      <sheetData sheetId="0"/>
      <sheetData sheetId="1">
        <row r="6">
          <cell r="F6">
            <v>11325</v>
          </cell>
          <cell r="G6">
            <v>137</v>
          </cell>
        </row>
        <row r="7">
          <cell r="F7">
            <v>9483</v>
          </cell>
          <cell r="G7">
            <v>88</v>
          </cell>
        </row>
        <row r="8">
          <cell r="F8">
            <v>15976</v>
          </cell>
          <cell r="G8">
            <v>71</v>
          </cell>
        </row>
        <row r="9">
          <cell r="F9">
            <v>10612</v>
          </cell>
          <cell r="G9">
            <v>64</v>
          </cell>
        </row>
        <row r="10">
          <cell r="F10">
            <v>12644</v>
          </cell>
          <cell r="G10">
            <v>353</v>
          </cell>
        </row>
        <row r="11">
          <cell r="F11">
            <v>15173</v>
          </cell>
          <cell r="G11">
            <v>133</v>
          </cell>
        </row>
        <row r="12">
          <cell r="F12">
            <v>6166</v>
          </cell>
          <cell r="G12">
            <v>28</v>
          </cell>
        </row>
        <row r="13">
          <cell r="F13">
            <v>26610</v>
          </cell>
          <cell r="G13">
            <v>136</v>
          </cell>
        </row>
        <row r="14">
          <cell r="F14">
            <v>433</v>
          </cell>
          <cell r="G14">
            <v>1</v>
          </cell>
        </row>
        <row r="15">
          <cell r="F15">
            <v>1670</v>
          </cell>
          <cell r="G15">
            <v>6</v>
          </cell>
        </row>
        <row r="16">
          <cell r="F16">
            <v>542</v>
          </cell>
          <cell r="G16">
            <v>1</v>
          </cell>
        </row>
        <row r="17">
          <cell r="B17">
            <v>52462</v>
          </cell>
          <cell r="C17">
            <v>655</v>
          </cell>
          <cell r="D17">
            <v>58172</v>
          </cell>
          <cell r="E17">
            <v>363</v>
          </cell>
          <cell r="F17">
            <v>110634</v>
          </cell>
          <cell r="G17">
            <v>1018</v>
          </cell>
          <cell r="K17">
            <v>58246</v>
          </cell>
        </row>
        <row r="22">
          <cell r="F22">
            <v>24319</v>
          </cell>
          <cell r="G22">
            <v>169</v>
          </cell>
        </row>
        <row r="23">
          <cell r="F23">
            <v>3951</v>
          </cell>
          <cell r="G23">
            <v>9</v>
          </cell>
        </row>
        <row r="24">
          <cell r="F24">
            <v>10492</v>
          </cell>
          <cell r="G24">
            <v>92</v>
          </cell>
        </row>
        <row r="25">
          <cell r="F25">
            <v>10811</v>
          </cell>
          <cell r="G25">
            <v>185</v>
          </cell>
        </row>
        <row r="26">
          <cell r="F26">
            <v>3262</v>
          </cell>
          <cell r="G26">
            <v>25</v>
          </cell>
        </row>
        <row r="27">
          <cell r="F27">
            <v>1428</v>
          </cell>
          <cell r="G27">
            <v>2</v>
          </cell>
        </row>
        <row r="28">
          <cell r="F28">
            <v>18311</v>
          </cell>
          <cell r="G28">
            <v>105</v>
          </cell>
        </row>
        <row r="29">
          <cell r="F29">
            <v>24256</v>
          </cell>
          <cell r="G29">
            <v>224</v>
          </cell>
        </row>
        <row r="30">
          <cell r="F30">
            <v>2319</v>
          </cell>
          <cell r="G30">
            <v>12</v>
          </cell>
        </row>
        <row r="31">
          <cell r="F31">
            <v>1525</v>
          </cell>
          <cell r="G31">
            <v>4</v>
          </cell>
        </row>
        <row r="32">
          <cell r="B32">
            <v>48614</v>
          </cell>
          <cell r="C32">
            <v>392</v>
          </cell>
          <cell r="D32">
            <v>52060</v>
          </cell>
          <cell r="E32">
            <v>435</v>
          </cell>
          <cell r="F32">
            <v>100674</v>
          </cell>
          <cell r="G32">
            <v>827</v>
          </cell>
          <cell r="K32">
            <v>51859</v>
          </cell>
        </row>
        <row r="38">
          <cell r="B38">
            <v>102123</v>
          </cell>
          <cell r="D38">
            <v>111030</v>
          </cell>
          <cell r="F38">
            <v>213153</v>
          </cell>
          <cell r="H38">
            <v>110105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B37" sqref="B3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45869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M4" s="95" t="s">
        <v>41</v>
      </c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5" t="s">
        <v>29</v>
      </c>
      <c r="N5" s="95" t="s">
        <v>30</v>
      </c>
      <c r="O5" s="98"/>
    </row>
    <row r="6" spans="1:15" s="95" customFormat="1" ht="24.75" customHeight="1" thickTop="1" x14ac:dyDescent="0.15">
      <c r="A6" s="7" t="s">
        <v>3</v>
      </c>
      <c r="B6" s="8">
        <v>5495</v>
      </c>
      <c r="C6" s="9">
        <v>107</v>
      </c>
      <c r="D6" s="9">
        <v>5827</v>
      </c>
      <c r="E6" s="40">
        <v>46</v>
      </c>
      <c r="F6" s="36">
        <f t="shared" ref="F6:G16" si="0">SUM(B6+D6)</f>
        <v>11322</v>
      </c>
      <c r="G6" s="10">
        <f t="shared" si="0"/>
        <v>153</v>
      </c>
      <c r="H6" s="11">
        <v>6288</v>
      </c>
      <c r="I6" s="12">
        <v>119</v>
      </c>
      <c r="J6" s="52">
        <v>27</v>
      </c>
      <c r="K6" s="48">
        <f>H6+I6+J6</f>
        <v>6434</v>
      </c>
      <c r="M6" s="99">
        <f>F6-'[1]集計表 (７年６月) '!F6</f>
        <v>-3</v>
      </c>
      <c r="N6" s="99">
        <f>G6-'[1]集計表 (７年６月) '!G6</f>
        <v>16</v>
      </c>
      <c r="O6" s="98"/>
    </row>
    <row r="7" spans="1:15" s="95" customFormat="1" ht="24.75" customHeight="1" x14ac:dyDescent="0.15">
      <c r="A7" s="13" t="s">
        <v>4</v>
      </c>
      <c r="B7" s="14">
        <v>4462</v>
      </c>
      <c r="C7" s="15">
        <v>56</v>
      </c>
      <c r="D7" s="15">
        <v>5034</v>
      </c>
      <c r="E7" s="41">
        <v>33</v>
      </c>
      <c r="F7" s="37">
        <f t="shared" si="0"/>
        <v>9496</v>
      </c>
      <c r="G7" s="16">
        <f t="shared" si="0"/>
        <v>89</v>
      </c>
      <c r="H7" s="14">
        <v>5181</v>
      </c>
      <c r="I7" s="15">
        <v>59</v>
      </c>
      <c r="J7" s="41">
        <v>14</v>
      </c>
      <c r="K7" s="49">
        <f t="shared" ref="K7:K16" si="1">SUM(H7:J7)</f>
        <v>5254</v>
      </c>
      <c r="M7" s="99">
        <f>F7-'[1]集計表 (７年６月) '!F7</f>
        <v>13</v>
      </c>
      <c r="N7" s="99">
        <f>G7-'[1]集計表 (７年６月) '!G7</f>
        <v>1</v>
      </c>
      <c r="O7" s="98"/>
    </row>
    <row r="8" spans="1:15" s="95" customFormat="1" ht="24.75" customHeight="1" x14ac:dyDescent="0.15">
      <c r="A8" s="13" t="s">
        <v>5</v>
      </c>
      <c r="B8" s="14">
        <v>7434</v>
      </c>
      <c r="C8" s="15">
        <v>32</v>
      </c>
      <c r="D8" s="15">
        <v>8539</v>
      </c>
      <c r="E8" s="41">
        <v>45</v>
      </c>
      <c r="F8" s="37">
        <f t="shared" si="0"/>
        <v>15973</v>
      </c>
      <c r="G8" s="16">
        <f t="shared" si="0"/>
        <v>77</v>
      </c>
      <c r="H8" s="14">
        <v>8101</v>
      </c>
      <c r="I8" s="15">
        <v>40</v>
      </c>
      <c r="J8" s="41">
        <v>24</v>
      </c>
      <c r="K8" s="49">
        <f t="shared" si="1"/>
        <v>8165</v>
      </c>
      <c r="M8" s="99">
        <f>F8-'[1]集計表 (７年６月) '!F8</f>
        <v>-3</v>
      </c>
      <c r="N8" s="99">
        <f>G8-'[1]集計表 (７年６月) '!G8</f>
        <v>6</v>
      </c>
      <c r="O8" s="98"/>
    </row>
    <row r="9" spans="1:15" s="95" customFormat="1" ht="24.75" customHeight="1" x14ac:dyDescent="0.15">
      <c r="A9" s="13" t="s">
        <v>6</v>
      </c>
      <c r="B9" s="14">
        <v>4965</v>
      </c>
      <c r="C9" s="15">
        <v>31</v>
      </c>
      <c r="D9" s="15">
        <v>5643</v>
      </c>
      <c r="E9" s="41">
        <v>34</v>
      </c>
      <c r="F9" s="37">
        <f t="shared" si="0"/>
        <v>10608</v>
      </c>
      <c r="G9" s="16">
        <f t="shared" si="0"/>
        <v>65</v>
      </c>
      <c r="H9" s="14">
        <v>5646</v>
      </c>
      <c r="I9" s="15">
        <v>36</v>
      </c>
      <c r="J9" s="41">
        <v>11</v>
      </c>
      <c r="K9" s="49">
        <f t="shared" si="1"/>
        <v>5693</v>
      </c>
      <c r="M9" s="99">
        <f>F9-'[1]集計表 (７年６月) '!F9</f>
        <v>-4</v>
      </c>
      <c r="N9" s="99">
        <f>G9-'[1]集計表 (７年６月) '!G9</f>
        <v>1</v>
      </c>
      <c r="O9" s="98"/>
    </row>
    <row r="10" spans="1:15" s="95" customFormat="1" ht="24.75" customHeight="1" x14ac:dyDescent="0.15">
      <c r="A10" s="13" t="s">
        <v>7</v>
      </c>
      <c r="B10" s="14">
        <v>6038</v>
      </c>
      <c r="C10" s="15">
        <v>300</v>
      </c>
      <c r="D10" s="15">
        <v>6589</v>
      </c>
      <c r="E10" s="41">
        <v>49</v>
      </c>
      <c r="F10" s="37">
        <f t="shared" si="0"/>
        <v>12627</v>
      </c>
      <c r="G10" s="16">
        <f t="shared" si="0"/>
        <v>349</v>
      </c>
      <c r="H10" s="14">
        <v>6870</v>
      </c>
      <c r="I10" s="15">
        <v>322</v>
      </c>
      <c r="J10" s="41">
        <v>17</v>
      </c>
      <c r="K10" s="49">
        <f t="shared" si="1"/>
        <v>7209</v>
      </c>
      <c r="M10" s="99">
        <f>F10-'[1]集計表 (７年６月) '!F10</f>
        <v>-17</v>
      </c>
      <c r="N10" s="99">
        <f>G10-'[1]集計表 (７年６月) '!G10</f>
        <v>-4</v>
      </c>
      <c r="O10" s="98"/>
    </row>
    <row r="11" spans="1:15" s="95" customFormat="1" ht="24.75" customHeight="1" x14ac:dyDescent="0.15">
      <c r="A11" s="13" t="s">
        <v>8</v>
      </c>
      <c r="B11" s="14">
        <v>7227</v>
      </c>
      <c r="C11" s="15">
        <v>70</v>
      </c>
      <c r="D11" s="15">
        <v>7930</v>
      </c>
      <c r="E11" s="41">
        <v>63</v>
      </c>
      <c r="F11" s="37">
        <f t="shared" si="0"/>
        <v>15157</v>
      </c>
      <c r="G11" s="16">
        <f t="shared" si="0"/>
        <v>133</v>
      </c>
      <c r="H11" s="14">
        <v>7896</v>
      </c>
      <c r="I11" s="15">
        <v>112</v>
      </c>
      <c r="J11" s="41">
        <v>16</v>
      </c>
      <c r="K11" s="49">
        <f t="shared" si="1"/>
        <v>8024</v>
      </c>
      <c r="M11" s="99">
        <f>F11-'[1]集計表 (７年６月) '!F11</f>
        <v>-16</v>
      </c>
      <c r="N11" s="99">
        <f>G11-'[1]集計表 (７年６月) '!G11</f>
        <v>0</v>
      </c>
      <c r="O11" s="98"/>
    </row>
    <row r="12" spans="1:15" s="95" customFormat="1" ht="24.75" customHeight="1" x14ac:dyDescent="0.15">
      <c r="A12" s="13" t="s">
        <v>10</v>
      </c>
      <c r="B12" s="14">
        <v>2926</v>
      </c>
      <c r="C12" s="15">
        <v>10</v>
      </c>
      <c r="D12" s="15">
        <v>3231</v>
      </c>
      <c r="E12" s="41">
        <v>19</v>
      </c>
      <c r="F12" s="37">
        <f t="shared" si="0"/>
        <v>6157</v>
      </c>
      <c r="G12" s="16">
        <f t="shared" si="0"/>
        <v>29</v>
      </c>
      <c r="H12" s="14">
        <v>3224</v>
      </c>
      <c r="I12" s="15">
        <v>13</v>
      </c>
      <c r="J12" s="41">
        <v>7</v>
      </c>
      <c r="K12" s="49">
        <f t="shared" si="1"/>
        <v>3244</v>
      </c>
      <c r="M12" s="99">
        <f>F12-'[1]集計表 (７年６月) '!F12</f>
        <v>-9</v>
      </c>
      <c r="N12" s="99">
        <f>G12-'[1]集計表 (７年６月) '!G12</f>
        <v>1</v>
      </c>
      <c r="O12" s="98"/>
    </row>
    <row r="13" spans="1:15" s="95" customFormat="1" ht="24.75" customHeight="1" x14ac:dyDescent="0.15">
      <c r="A13" s="13" t="s">
        <v>11</v>
      </c>
      <c r="B13" s="17">
        <v>12550</v>
      </c>
      <c r="C13" s="18">
        <v>60</v>
      </c>
      <c r="D13" s="18">
        <v>14015</v>
      </c>
      <c r="E13" s="42">
        <v>77</v>
      </c>
      <c r="F13" s="37">
        <f t="shared" si="0"/>
        <v>26565</v>
      </c>
      <c r="G13" s="16">
        <f t="shared" si="0"/>
        <v>137</v>
      </c>
      <c r="H13" s="14">
        <v>12770</v>
      </c>
      <c r="I13" s="15">
        <v>80</v>
      </c>
      <c r="J13" s="41">
        <v>37</v>
      </c>
      <c r="K13" s="49">
        <f t="shared" si="1"/>
        <v>12887</v>
      </c>
      <c r="M13" s="99">
        <f>F13-'[1]集計表 (７年６月) '!F13</f>
        <v>-45</v>
      </c>
      <c r="N13" s="99">
        <f>G13-'[1]集計表 (７年６月) '!G13</f>
        <v>1</v>
      </c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202</v>
      </c>
      <c r="E14" s="41">
        <v>1</v>
      </c>
      <c r="F14" s="37">
        <f t="shared" si="0"/>
        <v>430</v>
      </c>
      <c r="G14" s="16">
        <f t="shared" si="0"/>
        <v>1</v>
      </c>
      <c r="H14" s="14">
        <v>222</v>
      </c>
      <c r="I14" s="15">
        <v>0</v>
      </c>
      <c r="J14" s="41">
        <v>1</v>
      </c>
      <c r="K14" s="49">
        <f t="shared" si="1"/>
        <v>223</v>
      </c>
      <c r="M14" s="99">
        <f>F14-'[1]集計表 (７年６月) '!F14</f>
        <v>-3</v>
      </c>
      <c r="N14" s="99">
        <f>G14-'[1]集計表 (７年６月) '!G14</f>
        <v>0</v>
      </c>
      <c r="O14" s="98"/>
    </row>
    <row r="15" spans="1:15" s="95" customFormat="1" ht="24.75" customHeight="1" x14ac:dyDescent="0.15">
      <c r="A15" s="13" t="s">
        <v>13</v>
      </c>
      <c r="B15" s="19">
        <v>802</v>
      </c>
      <c r="C15" s="20">
        <v>1</v>
      </c>
      <c r="D15" s="20">
        <v>864</v>
      </c>
      <c r="E15" s="43">
        <v>5</v>
      </c>
      <c r="F15" s="37">
        <f t="shared" si="0"/>
        <v>1666</v>
      </c>
      <c r="G15" s="16">
        <f t="shared" si="0"/>
        <v>6</v>
      </c>
      <c r="H15" s="14">
        <v>848</v>
      </c>
      <c r="I15" s="15">
        <v>4</v>
      </c>
      <c r="J15" s="41">
        <v>2</v>
      </c>
      <c r="K15" s="49">
        <f t="shared" si="1"/>
        <v>854</v>
      </c>
      <c r="M15" s="99">
        <f>F15-'[1]集計表 (７年６月) '!F15</f>
        <v>-4</v>
      </c>
      <c r="N15" s="99">
        <f>G15-'[1]集計表 (７年６月) '!G15</f>
        <v>0</v>
      </c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262</v>
      </c>
      <c r="E16" s="44">
        <v>1</v>
      </c>
      <c r="F16" s="38">
        <f t="shared" si="0"/>
        <v>541</v>
      </c>
      <c r="G16" s="23">
        <f t="shared" si="0"/>
        <v>1</v>
      </c>
      <c r="H16" s="21">
        <v>257</v>
      </c>
      <c r="I16" s="22">
        <v>0</v>
      </c>
      <c r="J16" s="44">
        <v>1</v>
      </c>
      <c r="K16" s="50">
        <f t="shared" si="1"/>
        <v>258</v>
      </c>
      <c r="M16" s="99">
        <f>F16-'[1]集計表 (７年６月) '!F16</f>
        <v>-1</v>
      </c>
      <c r="N16" s="99">
        <f>G16-'[1]集計表 (７年６月) '!G16</f>
        <v>0</v>
      </c>
      <c r="O16" s="98"/>
    </row>
    <row r="17" spans="1:15" s="95" customFormat="1" ht="24.75" customHeight="1" x14ac:dyDescent="0.15">
      <c r="A17" s="24" t="s">
        <v>2</v>
      </c>
      <c r="B17" s="25">
        <f t="shared" ref="B17:K17" si="2">SUM(B6:B16)</f>
        <v>52406</v>
      </c>
      <c r="C17" s="26">
        <f t="shared" si="2"/>
        <v>667</v>
      </c>
      <c r="D17" s="26">
        <f t="shared" si="2"/>
        <v>58136</v>
      </c>
      <c r="E17" s="45">
        <f t="shared" si="2"/>
        <v>373</v>
      </c>
      <c r="F17" s="39">
        <f t="shared" si="2"/>
        <v>110542</v>
      </c>
      <c r="G17" s="97">
        <f t="shared" si="2"/>
        <v>1040</v>
      </c>
      <c r="H17" s="96">
        <f t="shared" si="2"/>
        <v>57303</v>
      </c>
      <c r="I17" s="27">
        <f t="shared" si="2"/>
        <v>785</v>
      </c>
      <c r="J17" s="45">
        <f t="shared" si="2"/>
        <v>157</v>
      </c>
      <c r="K17" s="51">
        <f t="shared" si="2"/>
        <v>58245</v>
      </c>
      <c r="M17" s="99">
        <f>F17-'[1]集計表 (７年６月) '!F17</f>
        <v>-92</v>
      </c>
      <c r="N17" s="99">
        <f>G17-'[1]集計表 (７年６月) '!G17</f>
        <v>22</v>
      </c>
      <c r="O17" s="98"/>
    </row>
    <row r="18" spans="1:15" s="95" customFormat="1" ht="24.75" customHeight="1" thickBot="1" x14ac:dyDescent="0.2">
      <c r="A18" s="28" t="s">
        <v>14</v>
      </c>
      <c r="B18" s="55" t="str">
        <f>IF(C18&lt;0,"減少","増加")</f>
        <v>減少</v>
      </c>
      <c r="C18" s="53">
        <f>B17+C17-('[1]集計表 (７年６月) '!B17+'[1]集計表 (７年６月) '!C17)</f>
        <v>-44</v>
      </c>
      <c r="D18" s="46" t="str">
        <f>IF(E18&lt;0,"減少","増加")</f>
        <v>減少</v>
      </c>
      <c r="E18" s="54">
        <f>D17+E17-('[1]集計表 (７年６月) '!D17+'[1]集計表 (７年６月) '!E17)</f>
        <v>-26</v>
      </c>
      <c r="F18" s="1" t="str">
        <f>IF(G18&lt;0,"減少","増加")</f>
        <v>減少</v>
      </c>
      <c r="G18" s="53">
        <f>F17+G17-('[1]集計表 (７年６月) '!F17+'[1]集計表 (７年６月) '!G17)</f>
        <v>-70</v>
      </c>
      <c r="H18" s="29"/>
      <c r="I18" s="2"/>
      <c r="J18" s="2" t="str">
        <f>IF(K18&lt;0,"減少","増加")</f>
        <v>減少</v>
      </c>
      <c r="K18" s="56">
        <f>K17-('[1]集計表 (７年６月) '!K17)</f>
        <v>-1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M20" s="95" t="s">
        <v>41</v>
      </c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5" t="s">
        <v>29</v>
      </c>
      <c r="N21" s="95" t="s">
        <v>30</v>
      </c>
      <c r="O21" s="98"/>
    </row>
    <row r="22" spans="1:15" s="95" customFormat="1" ht="24.75" customHeight="1" thickTop="1" x14ac:dyDescent="0.15">
      <c r="A22" s="30" t="s">
        <v>9</v>
      </c>
      <c r="B22" s="31">
        <v>11577</v>
      </c>
      <c r="C22" s="32">
        <v>87</v>
      </c>
      <c r="D22" s="32">
        <v>12696</v>
      </c>
      <c r="E22" s="40">
        <v>83</v>
      </c>
      <c r="F22" s="37">
        <f t="shared" ref="F22:G31" si="3">SUM(B22+D22)</f>
        <v>24273</v>
      </c>
      <c r="G22" s="16">
        <f t="shared" si="3"/>
        <v>170</v>
      </c>
      <c r="H22" s="11">
        <v>12584</v>
      </c>
      <c r="I22" s="12">
        <v>140</v>
      </c>
      <c r="J22" s="52">
        <v>19</v>
      </c>
      <c r="K22" s="49">
        <f t="shared" ref="K22:K31" si="4">SUM(H22:J22)</f>
        <v>12743</v>
      </c>
      <c r="M22" s="99">
        <f>F22-'[1]集計表 (７年６月) '!F22</f>
        <v>-46</v>
      </c>
      <c r="N22" s="99">
        <f>G22-'[1]集計表 (７年６月) '!G22</f>
        <v>1</v>
      </c>
      <c r="O22" s="98"/>
    </row>
    <row r="23" spans="1:15" s="95" customFormat="1" ht="24.75" customHeight="1" x14ac:dyDescent="0.15">
      <c r="A23" s="13" t="s">
        <v>16</v>
      </c>
      <c r="B23" s="14">
        <v>1853</v>
      </c>
      <c r="C23" s="15">
        <v>1</v>
      </c>
      <c r="D23" s="15">
        <v>2091</v>
      </c>
      <c r="E23" s="41">
        <v>8</v>
      </c>
      <c r="F23" s="37">
        <f t="shared" si="3"/>
        <v>3944</v>
      </c>
      <c r="G23" s="16">
        <f t="shared" si="3"/>
        <v>9</v>
      </c>
      <c r="H23" s="14">
        <v>2088</v>
      </c>
      <c r="I23" s="15">
        <v>3</v>
      </c>
      <c r="J23" s="41">
        <v>5</v>
      </c>
      <c r="K23" s="49">
        <f t="shared" si="4"/>
        <v>2096</v>
      </c>
      <c r="M23" s="99">
        <f>F23-'[1]集計表 (７年６月) '!F23</f>
        <v>-7</v>
      </c>
      <c r="N23" s="99">
        <f>G23-'[1]集計表 (７年６月) '!G23</f>
        <v>0</v>
      </c>
      <c r="O23" s="98"/>
    </row>
    <row r="24" spans="1:15" s="95" customFormat="1" ht="24.75" customHeight="1" x14ac:dyDescent="0.15">
      <c r="A24" s="13" t="s">
        <v>17</v>
      </c>
      <c r="B24" s="14">
        <v>5002</v>
      </c>
      <c r="C24" s="15">
        <v>41</v>
      </c>
      <c r="D24" s="15">
        <v>5483</v>
      </c>
      <c r="E24" s="41">
        <v>55</v>
      </c>
      <c r="F24" s="37">
        <f t="shared" si="3"/>
        <v>10485</v>
      </c>
      <c r="G24" s="16">
        <f t="shared" si="3"/>
        <v>96</v>
      </c>
      <c r="H24" s="14">
        <v>4951</v>
      </c>
      <c r="I24" s="15">
        <v>84</v>
      </c>
      <c r="J24" s="41">
        <v>11</v>
      </c>
      <c r="K24" s="49">
        <f t="shared" si="4"/>
        <v>5046</v>
      </c>
      <c r="M24" s="99">
        <f>F24-'[1]集計表 (７年６月) '!F24</f>
        <v>-7</v>
      </c>
      <c r="N24" s="99">
        <f>G24-'[1]集計表 (７年６月) '!G24</f>
        <v>4</v>
      </c>
      <c r="O24" s="98"/>
    </row>
    <row r="25" spans="1:15" s="95" customFormat="1" ht="24.75" customHeight="1" x14ac:dyDescent="0.15">
      <c r="A25" s="13" t="s">
        <v>18</v>
      </c>
      <c r="B25" s="14">
        <v>5518</v>
      </c>
      <c r="C25" s="15">
        <v>92</v>
      </c>
      <c r="D25" s="15">
        <v>5333</v>
      </c>
      <c r="E25" s="41">
        <v>88</v>
      </c>
      <c r="F25" s="37">
        <f t="shared" si="3"/>
        <v>10851</v>
      </c>
      <c r="G25" s="16">
        <f t="shared" si="3"/>
        <v>180</v>
      </c>
      <c r="H25" s="14">
        <v>5548</v>
      </c>
      <c r="I25" s="15">
        <v>172</v>
      </c>
      <c r="J25" s="41">
        <v>5</v>
      </c>
      <c r="K25" s="49">
        <f t="shared" si="4"/>
        <v>5725</v>
      </c>
      <c r="M25" s="99">
        <f>F25-'[1]集計表 (７年６月) '!F25</f>
        <v>40</v>
      </c>
      <c r="N25" s="99">
        <f>G25-'[1]集計表 (７年６月) '!G25</f>
        <v>-5</v>
      </c>
      <c r="O25" s="98"/>
    </row>
    <row r="26" spans="1:15" s="95" customFormat="1" ht="24.75" customHeight="1" x14ac:dyDescent="0.15">
      <c r="A26" s="13" t="s">
        <v>19</v>
      </c>
      <c r="B26" s="14">
        <v>1563</v>
      </c>
      <c r="C26" s="15">
        <v>19</v>
      </c>
      <c r="D26" s="15">
        <v>1688</v>
      </c>
      <c r="E26" s="41">
        <v>14</v>
      </c>
      <c r="F26" s="37">
        <f t="shared" si="3"/>
        <v>3251</v>
      </c>
      <c r="G26" s="16">
        <f t="shared" si="3"/>
        <v>33</v>
      </c>
      <c r="H26" s="14">
        <v>1673</v>
      </c>
      <c r="I26" s="15">
        <v>31</v>
      </c>
      <c r="J26" s="41">
        <v>0</v>
      </c>
      <c r="K26" s="49">
        <f t="shared" si="4"/>
        <v>1704</v>
      </c>
      <c r="M26" s="99">
        <f>F26-'[1]集計表 (７年６月) '!F26</f>
        <v>-11</v>
      </c>
      <c r="N26" s="99">
        <f>G26-'[1]集計表 (７年６月) '!G26</f>
        <v>8</v>
      </c>
      <c r="O26" s="98"/>
    </row>
    <row r="27" spans="1:15" s="95" customFormat="1" ht="24.75" customHeight="1" x14ac:dyDescent="0.15">
      <c r="A27" s="13" t="s">
        <v>20</v>
      </c>
      <c r="B27" s="14">
        <v>684</v>
      </c>
      <c r="C27" s="15">
        <v>1</v>
      </c>
      <c r="D27" s="15">
        <v>743</v>
      </c>
      <c r="E27" s="41">
        <v>1</v>
      </c>
      <c r="F27" s="37">
        <f t="shared" si="3"/>
        <v>1427</v>
      </c>
      <c r="G27" s="16">
        <f t="shared" si="3"/>
        <v>2</v>
      </c>
      <c r="H27" s="14">
        <v>703</v>
      </c>
      <c r="I27" s="15">
        <v>0</v>
      </c>
      <c r="J27" s="41">
        <v>2</v>
      </c>
      <c r="K27" s="49">
        <f t="shared" si="4"/>
        <v>705</v>
      </c>
      <c r="M27" s="99">
        <f>F27-'[1]集計表 (７年６月) '!F27</f>
        <v>-1</v>
      </c>
      <c r="N27" s="99">
        <f>G27-'[1]集計表 (７年６月) '!G27</f>
        <v>0</v>
      </c>
      <c r="O27" s="98"/>
    </row>
    <row r="28" spans="1:15" s="95" customFormat="1" ht="24.75" customHeight="1" x14ac:dyDescent="0.15">
      <c r="A28" s="13" t="s">
        <v>21</v>
      </c>
      <c r="B28" s="14">
        <v>8732</v>
      </c>
      <c r="C28" s="15">
        <v>67</v>
      </c>
      <c r="D28" s="15">
        <v>9592</v>
      </c>
      <c r="E28" s="41">
        <v>39</v>
      </c>
      <c r="F28" s="37">
        <f t="shared" si="3"/>
        <v>18324</v>
      </c>
      <c r="G28" s="16">
        <f t="shared" si="3"/>
        <v>106</v>
      </c>
      <c r="H28" s="14">
        <v>9347</v>
      </c>
      <c r="I28" s="15">
        <v>73</v>
      </c>
      <c r="J28" s="41">
        <v>24</v>
      </c>
      <c r="K28" s="49">
        <f t="shared" si="4"/>
        <v>9444</v>
      </c>
      <c r="M28" s="99">
        <f>F28-'[1]集計表 (７年６月) '!F28</f>
        <v>13</v>
      </c>
      <c r="N28" s="99">
        <f>G28-'[1]集計表 (７年６月) '!G28</f>
        <v>1</v>
      </c>
      <c r="O28" s="98"/>
    </row>
    <row r="29" spans="1:15" s="95" customFormat="1" ht="24.75" customHeight="1" x14ac:dyDescent="0.15">
      <c r="A29" s="13" t="s">
        <v>15</v>
      </c>
      <c r="B29" s="14">
        <v>11781</v>
      </c>
      <c r="C29" s="33">
        <v>94</v>
      </c>
      <c r="D29" s="15">
        <v>12391</v>
      </c>
      <c r="E29" s="47">
        <v>132</v>
      </c>
      <c r="F29" s="37">
        <f t="shared" si="3"/>
        <v>24172</v>
      </c>
      <c r="G29" s="16">
        <f t="shared" si="3"/>
        <v>226</v>
      </c>
      <c r="H29" s="14">
        <v>12281</v>
      </c>
      <c r="I29" s="15">
        <v>177</v>
      </c>
      <c r="J29" s="41">
        <v>27</v>
      </c>
      <c r="K29" s="49">
        <f t="shared" si="4"/>
        <v>12485</v>
      </c>
      <c r="M29" s="99">
        <f>F29-'[1]集計表 (７年６月) '!F29</f>
        <v>-84</v>
      </c>
      <c r="N29" s="99">
        <f>G29-'[1]集計表 (７年６月) '!G29</f>
        <v>2</v>
      </c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6</v>
      </c>
      <c r="D30" s="20">
        <v>1183</v>
      </c>
      <c r="E30" s="43">
        <v>8</v>
      </c>
      <c r="F30" s="37">
        <f t="shared" si="3"/>
        <v>2320</v>
      </c>
      <c r="G30" s="16">
        <f t="shared" si="3"/>
        <v>14</v>
      </c>
      <c r="H30" s="14">
        <v>1155</v>
      </c>
      <c r="I30" s="15">
        <v>11</v>
      </c>
      <c r="J30" s="41">
        <v>3</v>
      </c>
      <c r="K30" s="49">
        <f t="shared" si="4"/>
        <v>1169</v>
      </c>
      <c r="M30" s="99">
        <f>F30-'[1]集計表 (７年６月) '!F30</f>
        <v>1</v>
      </c>
      <c r="N30" s="99">
        <f>G30-'[1]集計表 (７年６月) '!G30</f>
        <v>2</v>
      </c>
      <c r="O30" s="98"/>
    </row>
    <row r="31" spans="1:15" s="95" customFormat="1" ht="24.75" customHeight="1" x14ac:dyDescent="0.15">
      <c r="A31" s="34" t="s">
        <v>27</v>
      </c>
      <c r="B31" s="21">
        <v>741</v>
      </c>
      <c r="C31" s="22">
        <v>0</v>
      </c>
      <c r="D31" s="22">
        <v>778</v>
      </c>
      <c r="E31" s="44">
        <v>4</v>
      </c>
      <c r="F31" s="37">
        <f t="shared" si="3"/>
        <v>1519</v>
      </c>
      <c r="G31" s="16">
        <f t="shared" si="3"/>
        <v>4</v>
      </c>
      <c r="H31" s="21">
        <v>711</v>
      </c>
      <c r="I31" s="22">
        <v>1</v>
      </c>
      <c r="J31" s="44">
        <v>3</v>
      </c>
      <c r="K31" s="49">
        <f t="shared" si="4"/>
        <v>715</v>
      </c>
      <c r="M31" s="99">
        <f>F31-'[1]集計表 (７年６月) '!F31</f>
        <v>-6</v>
      </c>
      <c r="N31" s="99">
        <f>G31-'[1]集計表 (７年６月) '!G31</f>
        <v>0</v>
      </c>
      <c r="O31" s="98"/>
    </row>
    <row r="32" spans="1:15" s="95" customFormat="1" ht="24.75" customHeight="1" x14ac:dyDescent="0.15">
      <c r="A32" s="30" t="s">
        <v>2</v>
      </c>
      <c r="B32" s="25">
        <f t="shared" ref="B32:K32" si="5">SUM(B22:B31)</f>
        <v>48588</v>
      </c>
      <c r="C32" s="26">
        <f t="shared" si="5"/>
        <v>408</v>
      </c>
      <c r="D32" s="26">
        <f t="shared" si="5"/>
        <v>51978</v>
      </c>
      <c r="E32" s="45">
        <f t="shared" si="5"/>
        <v>432</v>
      </c>
      <c r="F32" s="39">
        <f t="shared" si="5"/>
        <v>100566</v>
      </c>
      <c r="G32" s="97">
        <f t="shared" si="5"/>
        <v>840</v>
      </c>
      <c r="H32" s="96">
        <f t="shared" si="5"/>
        <v>51041</v>
      </c>
      <c r="I32" s="27">
        <f t="shared" si="5"/>
        <v>692</v>
      </c>
      <c r="J32" s="45">
        <f t="shared" si="5"/>
        <v>99</v>
      </c>
      <c r="K32" s="51">
        <f t="shared" si="5"/>
        <v>51832</v>
      </c>
      <c r="M32" s="99">
        <f>F32-'[1]集計表 (７年６月) '!F32</f>
        <v>-108</v>
      </c>
      <c r="N32" s="99">
        <f>G32-'[1]集計表 (７年６月) '!G32</f>
        <v>13</v>
      </c>
      <c r="O32" s="98"/>
    </row>
    <row r="33" spans="1:15" s="95" customFormat="1" ht="24.75" customHeight="1" thickBot="1" x14ac:dyDescent="0.2">
      <c r="A33" s="28" t="s">
        <v>14</v>
      </c>
      <c r="B33" s="55" t="str">
        <f>IF(C33&lt;0,"減少","増加")</f>
        <v>減少</v>
      </c>
      <c r="C33" s="53">
        <f>B32+C32-('[1]集計表 (７年６月) '!B32+'[1]集計表 (７年６月) '!C32)</f>
        <v>-10</v>
      </c>
      <c r="D33" s="46" t="str">
        <f>IF(E33&lt;0,"減少","増加")</f>
        <v>減少</v>
      </c>
      <c r="E33" s="54">
        <f>D32+E32-('[1]集計表 (７年６月) '!D32+'[1]集計表 (７年６月) '!E32)</f>
        <v>-85</v>
      </c>
      <c r="F33" s="1" t="str">
        <f>IF(G33&lt;0,"減少","増加")</f>
        <v>減少</v>
      </c>
      <c r="G33" s="53">
        <f>F32+G32-('[1]集計表 (７年６月) '!F32+'[1]集計表 (７年６月) '!G32)</f>
        <v>-95</v>
      </c>
      <c r="H33" s="68"/>
      <c r="I33" s="69"/>
      <c r="J33" s="2" t="str">
        <f>IF(K33&lt;0,"減少","増加")</f>
        <v>減少</v>
      </c>
      <c r="K33" s="56">
        <f>+K32-('[1]集計表 (７年６月) '!K32)</f>
        <v>-27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 t="s">
        <v>42</v>
      </c>
      <c r="N34" s="100" t="s">
        <v>43</v>
      </c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>
        <f>M17+M32</f>
        <v>-200</v>
      </c>
      <c r="N35" s="101">
        <f>N17+N32</f>
        <v>35</v>
      </c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f>B32+B17</f>
        <v>100994</v>
      </c>
      <c r="C37" s="78">
        <f t="shared" ref="C37:J37" si="6">C17+C32</f>
        <v>1075</v>
      </c>
      <c r="D37" s="79">
        <f t="shared" si="6"/>
        <v>110114</v>
      </c>
      <c r="E37" s="80">
        <f t="shared" si="6"/>
        <v>805</v>
      </c>
      <c r="F37" s="78">
        <f t="shared" si="6"/>
        <v>211108</v>
      </c>
      <c r="G37" s="81">
        <f t="shared" si="6"/>
        <v>1880</v>
      </c>
      <c r="H37" s="82">
        <f t="shared" si="6"/>
        <v>108344</v>
      </c>
      <c r="I37" s="79">
        <f t="shared" si="6"/>
        <v>1477</v>
      </c>
      <c r="J37" s="81">
        <f t="shared" si="6"/>
        <v>256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f>SUM(B17+C17+B32+C32)</f>
        <v>102069</v>
      </c>
      <c r="C38" s="119"/>
      <c r="D38" s="120">
        <f>SUM(D17+E17+D32+E32)</f>
        <v>110919</v>
      </c>
      <c r="E38" s="121"/>
      <c r="F38" s="118">
        <f>SUM(F17+G17+F32+G32)</f>
        <v>212988</v>
      </c>
      <c r="G38" s="122"/>
      <c r="H38" s="123">
        <f>SUM(K17+K32)</f>
        <v>110077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tr">
        <f>IF(C39&lt;0,"減少","増加")</f>
        <v>減少</v>
      </c>
      <c r="C39" s="73">
        <f>B38-'[1]集計表 (７年６月) '!B38</f>
        <v>-54</v>
      </c>
      <c r="D39" s="74" t="str">
        <f>IF(E39&lt;0,"減少","増加")</f>
        <v>減少</v>
      </c>
      <c r="E39" s="73">
        <f>D38-'[1]集計表 (７年６月) '!D38</f>
        <v>-111</v>
      </c>
      <c r="F39" s="72" t="str">
        <f>IF(G39&lt;0,"減少","増加")</f>
        <v>減少</v>
      </c>
      <c r="G39" s="75">
        <f>F38-'[1]集計表 (７年６月) '!F38</f>
        <v>-165</v>
      </c>
      <c r="H39" s="76"/>
      <c r="I39" s="77" t="str">
        <f>IF(J39&lt;0,"減少","増加")</f>
        <v>減少</v>
      </c>
      <c r="J39" s="75">
        <f>H38-'[1]集計表 (７年６月) '!H38</f>
        <v>-28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f>SUM(B14+C14+B15+C15+B16+C16+B31+C31)</f>
        <v>2051</v>
      </c>
      <c r="C40" s="103"/>
      <c r="D40" s="104">
        <f>SUM(D14+E14+D15+E15+D16+E16+D31+E31)</f>
        <v>2117</v>
      </c>
      <c r="E40" s="102"/>
      <c r="F40" s="102">
        <f>SUM(F14+G14+F15+G15+F16+G16+F31+G31)</f>
        <v>4168</v>
      </c>
      <c r="G40" s="105"/>
      <c r="H40" s="70"/>
      <c r="I40" s="106">
        <f>SUM(K14+K15+K16+K31)</f>
        <v>2050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9" priority="4" stopIfTrue="1">
      <formula>C18=0</formula>
    </cfRule>
  </conditionalFormatting>
  <conditionalFormatting sqref="I18 I33">
    <cfRule type="expression" dxfId="18" priority="5" stopIfTrue="1">
      <formula>L18=0</formula>
    </cfRule>
  </conditionalFormatting>
  <conditionalFormatting sqref="B33 D33">
    <cfRule type="expression" dxfId="17" priority="3" stopIfTrue="1">
      <formula>C33=0</formula>
    </cfRule>
  </conditionalFormatting>
  <conditionalFormatting sqref="J33">
    <cfRule type="expression" dxfId="16" priority="2" stopIfTrue="1">
      <formula>K33=0</formula>
    </cfRule>
  </conditionalFormatting>
  <conditionalFormatting sqref="F33">
    <cfRule type="expression" dxfId="1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M35" sqref="M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45838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5500</v>
      </c>
      <c r="C6" s="9">
        <v>92</v>
      </c>
      <c r="D6" s="9">
        <v>5825</v>
      </c>
      <c r="E6" s="40">
        <v>45</v>
      </c>
      <c r="F6" s="36">
        <v>11325</v>
      </c>
      <c r="G6" s="10">
        <v>137</v>
      </c>
      <c r="H6" s="11">
        <v>6297</v>
      </c>
      <c r="I6" s="12">
        <v>105</v>
      </c>
      <c r="J6" s="52">
        <v>26</v>
      </c>
      <c r="K6" s="48">
        <v>6428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4454</v>
      </c>
      <c r="C7" s="15">
        <v>55</v>
      </c>
      <c r="D7" s="15">
        <v>5029</v>
      </c>
      <c r="E7" s="41">
        <v>33</v>
      </c>
      <c r="F7" s="37">
        <v>9483</v>
      </c>
      <c r="G7" s="16">
        <v>88</v>
      </c>
      <c r="H7" s="14">
        <v>5181</v>
      </c>
      <c r="I7" s="15">
        <v>58</v>
      </c>
      <c r="J7" s="41">
        <v>14</v>
      </c>
      <c r="K7" s="49">
        <v>5253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7431</v>
      </c>
      <c r="C8" s="15">
        <v>31</v>
      </c>
      <c r="D8" s="15">
        <v>8545</v>
      </c>
      <c r="E8" s="41">
        <v>40</v>
      </c>
      <c r="F8" s="37">
        <v>15976</v>
      </c>
      <c r="G8" s="16">
        <v>71</v>
      </c>
      <c r="H8" s="14">
        <v>8105</v>
      </c>
      <c r="I8" s="15">
        <v>35</v>
      </c>
      <c r="J8" s="41">
        <v>25</v>
      </c>
      <c r="K8" s="49"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4966</v>
      </c>
      <c r="C9" s="15">
        <v>31</v>
      </c>
      <c r="D9" s="15">
        <v>5646</v>
      </c>
      <c r="E9" s="41">
        <v>33</v>
      </c>
      <c r="F9" s="37">
        <v>10612</v>
      </c>
      <c r="G9" s="16">
        <v>64</v>
      </c>
      <c r="H9" s="14">
        <v>5642</v>
      </c>
      <c r="I9" s="15">
        <v>36</v>
      </c>
      <c r="J9" s="41">
        <v>11</v>
      </c>
      <c r="K9" s="49">
        <v>5689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6046</v>
      </c>
      <c r="C10" s="15">
        <v>306</v>
      </c>
      <c r="D10" s="15">
        <v>6598</v>
      </c>
      <c r="E10" s="41">
        <v>47</v>
      </c>
      <c r="F10" s="37">
        <v>12644</v>
      </c>
      <c r="G10" s="16">
        <v>353</v>
      </c>
      <c r="H10" s="14">
        <v>6884</v>
      </c>
      <c r="I10" s="15">
        <v>326</v>
      </c>
      <c r="J10" s="41">
        <v>17</v>
      </c>
      <c r="K10" s="49">
        <v>7227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7241</v>
      </c>
      <c r="C11" s="15">
        <v>70</v>
      </c>
      <c r="D11" s="15">
        <v>7932</v>
      </c>
      <c r="E11" s="41">
        <v>63</v>
      </c>
      <c r="F11" s="37">
        <v>15173</v>
      </c>
      <c r="G11" s="16">
        <v>133</v>
      </c>
      <c r="H11" s="14">
        <v>7887</v>
      </c>
      <c r="I11" s="15">
        <v>112</v>
      </c>
      <c r="J11" s="41">
        <v>16</v>
      </c>
      <c r="K11" s="49">
        <v>8015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2931</v>
      </c>
      <c r="C12" s="15">
        <v>10</v>
      </c>
      <c r="D12" s="15">
        <v>3235</v>
      </c>
      <c r="E12" s="41">
        <v>18</v>
      </c>
      <c r="F12" s="37">
        <v>6166</v>
      </c>
      <c r="G12" s="16">
        <v>28</v>
      </c>
      <c r="H12" s="14">
        <v>3231</v>
      </c>
      <c r="I12" s="15">
        <v>13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12580</v>
      </c>
      <c r="C13" s="18">
        <v>59</v>
      </c>
      <c r="D13" s="18">
        <v>14030</v>
      </c>
      <c r="E13" s="42">
        <v>77</v>
      </c>
      <c r="F13" s="37">
        <v>26610</v>
      </c>
      <c r="G13" s="16">
        <v>136</v>
      </c>
      <c r="H13" s="14">
        <v>12766</v>
      </c>
      <c r="I13" s="15">
        <v>79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223</v>
      </c>
      <c r="I14" s="15">
        <v>0</v>
      </c>
      <c r="J14" s="41">
        <v>1</v>
      </c>
      <c r="K14" s="49">
        <v>224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865</v>
      </c>
      <c r="E15" s="43">
        <v>5</v>
      </c>
      <c r="F15" s="37">
        <v>1670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263</v>
      </c>
      <c r="E16" s="44">
        <v>1</v>
      </c>
      <c r="F16" s="38">
        <v>542</v>
      </c>
      <c r="G16" s="23">
        <v>1</v>
      </c>
      <c r="H16" s="21">
        <v>257</v>
      </c>
      <c r="I16" s="22">
        <v>0</v>
      </c>
      <c r="J16" s="44">
        <v>1</v>
      </c>
      <c r="K16" s="50"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52462</v>
      </c>
      <c r="C17" s="26">
        <v>655</v>
      </c>
      <c r="D17" s="26">
        <v>58172</v>
      </c>
      <c r="E17" s="45">
        <v>363</v>
      </c>
      <c r="F17" s="39">
        <v>110634</v>
      </c>
      <c r="G17" s="97">
        <v>1018</v>
      </c>
      <c r="H17" s="96">
        <v>57322</v>
      </c>
      <c r="I17" s="27">
        <v>768</v>
      </c>
      <c r="J17" s="45">
        <v>156</v>
      </c>
      <c r="K17" s="51">
        <v>58246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-25</v>
      </c>
      <c r="D18" s="46" t="s">
        <v>39</v>
      </c>
      <c r="E18" s="54">
        <v>-44</v>
      </c>
      <c r="F18" s="1" t="s">
        <v>39</v>
      </c>
      <c r="G18" s="53">
        <v>-69</v>
      </c>
      <c r="H18" s="29"/>
      <c r="I18" s="2"/>
      <c r="J18" s="2" t="s">
        <v>39</v>
      </c>
      <c r="K18" s="56">
        <v>-2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11585</v>
      </c>
      <c r="C22" s="32">
        <v>83</v>
      </c>
      <c r="D22" s="32">
        <v>12734</v>
      </c>
      <c r="E22" s="40">
        <v>86</v>
      </c>
      <c r="F22" s="37">
        <v>24319</v>
      </c>
      <c r="G22" s="16">
        <v>169</v>
      </c>
      <c r="H22" s="11">
        <v>12605</v>
      </c>
      <c r="I22" s="12">
        <v>139</v>
      </c>
      <c r="J22" s="52">
        <v>19</v>
      </c>
      <c r="K22" s="49">
        <v>12763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1855</v>
      </c>
      <c r="C23" s="15">
        <v>1</v>
      </c>
      <c r="D23" s="15">
        <v>2096</v>
      </c>
      <c r="E23" s="41">
        <v>8</v>
      </c>
      <c r="F23" s="37">
        <v>3951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5008</v>
      </c>
      <c r="C24" s="15">
        <v>37</v>
      </c>
      <c r="D24" s="15">
        <v>5484</v>
      </c>
      <c r="E24" s="41">
        <v>55</v>
      </c>
      <c r="F24" s="37">
        <v>10492</v>
      </c>
      <c r="G24" s="16">
        <v>92</v>
      </c>
      <c r="H24" s="14">
        <v>4951</v>
      </c>
      <c r="I24" s="15">
        <v>80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5474</v>
      </c>
      <c r="C25" s="15">
        <v>92</v>
      </c>
      <c r="D25" s="15">
        <v>5337</v>
      </c>
      <c r="E25" s="41">
        <v>93</v>
      </c>
      <c r="F25" s="37">
        <v>10811</v>
      </c>
      <c r="G25" s="16">
        <v>185</v>
      </c>
      <c r="H25" s="14">
        <v>5512</v>
      </c>
      <c r="I25" s="15">
        <v>175</v>
      </c>
      <c r="J25" s="41">
        <v>5</v>
      </c>
      <c r="K25" s="49">
        <v>5692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1568</v>
      </c>
      <c r="C26" s="15">
        <v>11</v>
      </c>
      <c r="D26" s="15">
        <v>1694</v>
      </c>
      <c r="E26" s="41">
        <v>14</v>
      </c>
      <c r="F26" s="37">
        <v>3262</v>
      </c>
      <c r="G26" s="16">
        <v>25</v>
      </c>
      <c r="H26" s="14">
        <v>1679</v>
      </c>
      <c r="I26" s="15">
        <v>23</v>
      </c>
      <c r="J26" s="41">
        <v>0</v>
      </c>
      <c r="K26" s="49">
        <v>1702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685</v>
      </c>
      <c r="C27" s="15">
        <v>1</v>
      </c>
      <c r="D27" s="15">
        <v>743</v>
      </c>
      <c r="E27" s="41">
        <v>1</v>
      </c>
      <c r="F27" s="37">
        <v>1428</v>
      </c>
      <c r="G27" s="16">
        <v>2</v>
      </c>
      <c r="H27" s="14">
        <v>703</v>
      </c>
      <c r="I27" s="15">
        <v>0</v>
      </c>
      <c r="J27" s="41">
        <v>2</v>
      </c>
      <c r="K27" s="49"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8729</v>
      </c>
      <c r="C28" s="15">
        <v>66</v>
      </c>
      <c r="D28" s="15">
        <v>9582</v>
      </c>
      <c r="E28" s="41">
        <v>39</v>
      </c>
      <c r="F28" s="37">
        <v>18311</v>
      </c>
      <c r="G28" s="16">
        <v>105</v>
      </c>
      <c r="H28" s="14">
        <v>9345</v>
      </c>
      <c r="I28" s="15">
        <v>72</v>
      </c>
      <c r="J28" s="41">
        <v>24</v>
      </c>
      <c r="K28" s="49">
        <v>9441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11831</v>
      </c>
      <c r="C29" s="33">
        <v>97</v>
      </c>
      <c r="D29" s="15">
        <v>12425</v>
      </c>
      <c r="E29" s="47">
        <v>127</v>
      </c>
      <c r="F29" s="37">
        <v>24256</v>
      </c>
      <c r="G29" s="16">
        <v>224</v>
      </c>
      <c r="H29" s="14">
        <v>12327</v>
      </c>
      <c r="I29" s="15">
        <v>177</v>
      </c>
      <c r="J29" s="41">
        <v>27</v>
      </c>
      <c r="K29" s="49">
        <v>12531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1136</v>
      </c>
      <c r="C30" s="20">
        <v>4</v>
      </c>
      <c r="D30" s="20">
        <v>1183</v>
      </c>
      <c r="E30" s="43">
        <v>8</v>
      </c>
      <c r="F30" s="37">
        <v>2319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48614</v>
      </c>
      <c r="C32" s="26">
        <v>392</v>
      </c>
      <c r="D32" s="26">
        <v>52060</v>
      </c>
      <c r="E32" s="45">
        <v>435</v>
      </c>
      <c r="F32" s="39">
        <v>100674</v>
      </c>
      <c r="G32" s="97">
        <v>827</v>
      </c>
      <c r="H32" s="96">
        <v>51081</v>
      </c>
      <c r="I32" s="27">
        <v>679</v>
      </c>
      <c r="J32" s="45">
        <v>99</v>
      </c>
      <c r="K32" s="51">
        <v>51859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-64</v>
      </c>
      <c r="D33" s="46" t="s">
        <v>39</v>
      </c>
      <c r="E33" s="54">
        <v>-30</v>
      </c>
      <c r="F33" s="1" t="s">
        <v>39</v>
      </c>
      <c r="G33" s="53">
        <v>-94</v>
      </c>
      <c r="H33" s="68"/>
      <c r="I33" s="69"/>
      <c r="J33" s="2" t="s">
        <v>40</v>
      </c>
      <c r="K33" s="56">
        <v>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101076</v>
      </c>
      <c r="C37" s="78">
        <v>1047</v>
      </c>
      <c r="D37" s="79">
        <v>110232</v>
      </c>
      <c r="E37" s="80">
        <v>798</v>
      </c>
      <c r="F37" s="78">
        <v>211308</v>
      </c>
      <c r="G37" s="81">
        <v>1845</v>
      </c>
      <c r="H37" s="82">
        <v>108403</v>
      </c>
      <c r="I37" s="79">
        <v>1447</v>
      </c>
      <c r="J37" s="81">
        <v>255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102123</v>
      </c>
      <c r="C38" s="119"/>
      <c r="D38" s="120">
        <v>111030</v>
      </c>
      <c r="E38" s="121"/>
      <c r="F38" s="118">
        <v>213153</v>
      </c>
      <c r="G38" s="122"/>
      <c r="H38" s="123">
        <v>110105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-89</v>
      </c>
      <c r="D39" s="74" t="s">
        <v>39</v>
      </c>
      <c r="E39" s="73">
        <v>-74</v>
      </c>
      <c r="F39" s="72" t="s">
        <v>39</v>
      </c>
      <c r="G39" s="75">
        <v>-163</v>
      </c>
      <c r="H39" s="76"/>
      <c r="I39" s="77" t="s">
        <v>40</v>
      </c>
      <c r="J39" s="75">
        <v>3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2057</v>
      </c>
      <c r="C40" s="103"/>
      <c r="D40" s="104">
        <v>2125</v>
      </c>
      <c r="E40" s="102"/>
      <c r="F40" s="102">
        <v>4182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4" priority="4" stopIfTrue="1">
      <formula>C18=0</formula>
    </cfRule>
  </conditionalFormatting>
  <conditionalFormatting sqref="I18 I33">
    <cfRule type="expression" dxfId="13" priority="5" stopIfTrue="1">
      <formula>L18=0</formula>
    </cfRule>
  </conditionalFormatting>
  <conditionalFormatting sqref="B33 D33">
    <cfRule type="expression" dxfId="12" priority="3" stopIfTrue="1">
      <formula>C33=0</formula>
    </cfRule>
  </conditionalFormatting>
  <conditionalFormatting sqref="J33">
    <cfRule type="expression" dxfId="11" priority="2" stopIfTrue="1">
      <formula>K33=0</formula>
    </cfRule>
  </conditionalFormatting>
  <conditionalFormatting sqref="F33">
    <cfRule type="expression" dxfId="1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opLeftCell="A43" zoomScale="80" zoomScaleNormal="80" zoomScaleSheetLayoutView="100" workbookViewId="0">
      <selection activeCell="O9" sqref="O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45808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88</v>
      </c>
      <c r="D6" s="9">
        <v>5832</v>
      </c>
      <c r="E6" s="40">
        <v>41</v>
      </c>
      <c r="F6" s="36">
        <v>11323</v>
      </c>
      <c r="G6" s="10">
        <v>129</v>
      </c>
      <c r="H6" s="11">
        <v>6293</v>
      </c>
      <c r="I6" s="12">
        <v>96</v>
      </c>
      <c r="J6" s="52">
        <v>27</v>
      </c>
      <c r="K6" s="48">
        <v>6416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56</v>
      </c>
      <c r="D7" s="15">
        <v>5041</v>
      </c>
      <c r="E7" s="41">
        <v>33</v>
      </c>
      <c r="F7" s="37">
        <v>9509</v>
      </c>
      <c r="G7" s="16">
        <v>89</v>
      </c>
      <c r="H7" s="14">
        <v>5196</v>
      </c>
      <c r="I7" s="15">
        <v>59</v>
      </c>
      <c r="J7" s="41">
        <v>14</v>
      </c>
      <c r="K7" s="49">
        <v>5269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7430</v>
      </c>
      <c r="C8" s="15">
        <v>32</v>
      </c>
      <c r="D8" s="15">
        <v>8552</v>
      </c>
      <c r="E8" s="41">
        <v>41</v>
      </c>
      <c r="F8" s="37">
        <v>15982</v>
      </c>
      <c r="G8" s="16">
        <v>73</v>
      </c>
      <c r="H8" s="14">
        <v>8099</v>
      </c>
      <c r="I8" s="15">
        <v>36</v>
      </c>
      <c r="J8" s="41">
        <v>26</v>
      </c>
      <c r="K8" s="49">
        <v>8161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4968</v>
      </c>
      <c r="C9" s="15">
        <v>30</v>
      </c>
      <c r="D9" s="15">
        <v>5649</v>
      </c>
      <c r="E9" s="41">
        <v>33</v>
      </c>
      <c r="F9" s="37">
        <v>10617</v>
      </c>
      <c r="G9" s="16">
        <v>63</v>
      </c>
      <c r="H9" s="14">
        <v>5646</v>
      </c>
      <c r="I9" s="15">
        <v>35</v>
      </c>
      <c r="J9" s="41">
        <v>11</v>
      </c>
      <c r="K9" s="49">
        <v>5692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6048</v>
      </c>
      <c r="C10" s="15">
        <v>306</v>
      </c>
      <c r="D10" s="15">
        <v>6596</v>
      </c>
      <c r="E10" s="41">
        <v>50</v>
      </c>
      <c r="F10" s="37">
        <v>12644</v>
      </c>
      <c r="G10" s="16">
        <v>356</v>
      </c>
      <c r="H10" s="14">
        <v>6878</v>
      </c>
      <c r="I10" s="15">
        <v>329</v>
      </c>
      <c r="J10" s="41">
        <v>17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7264</v>
      </c>
      <c r="C11" s="15">
        <v>65</v>
      </c>
      <c r="D11" s="15">
        <v>7935</v>
      </c>
      <c r="E11" s="41">
        <v>60</v>
      </c>
      <c r="F11" s="37">
        <v>15199</v>
      </c>
      <c r="G11" s="16">
        <v>125</v>
      </c>
      <c r="H11" s="14">
        <v>7897</v>
      </c>
      <c r="I11" s="15">
        <v>104</v>
      </c>
      <c r="J11" s="41">
        <v>16</v>
      </c>
      <c r="K11" s="49">
        <v>8017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2934</v>
      </c>
      <c r="C12" s="15">
        <v>9</v>
      </c>
      <c r="D12" s="15">
        <v>3239</v>
      </c>
      <c r="E12" s="41">
        <v>18</v>
      </c>
      <c r="F12" s="37">
        <v>6173</v>
      </c>
      <c r="G12" s="16">
        <v>27</v>
      </c>
      <c r="H12" s="14">
        <v>3231</v>
      </c>
      <c r="I12" s="15">
        <v>12</v>
      </c>
      <c r="J12" s="41">
        <v>6</v>
      </c>
      <c r="K12" s="49">
        <v>3249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12581</v>
      </c>
      <c r="C13" s="18">
        <v>59</v>
      </c>
      <c r="D13" s="18">
        <v>14038</v>
      </c>
      <c r="E13" s="42">
        <v>81</v>
      </c>
      <c r="F13" s="37">
        <v>26619</v>
      </c>
      <c r="G13" s="16">
        <v>140</v>
      </c>
      <c r="H13" s="14">
        <v>12765</v>
      </c>
      <c r="I13" s="15">
        <v>83</v>
      </c>
      <c r="J13" s="41">
        <v>37</v>
      </c>
      <c r="K13" s="49">
        <v>12885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203</v>
      </c>
      <c r="E14" s="41">
        <v>1</v>
      </c>
      <c r="F14" s="37">
        <v>431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866</v>
      </c>
      <c r="E15" s="43">
        <v>5</v>
      </c>
      <c r="F15" s="37">
        <v>1671</v>
      </c>
      <c r="G15" s="16">
        <v>6</v>
      </c>
      <c r="H15" s="14">
        <v>848</v>
      </c>
      <c r="I15" s="15">
        <v>4</v>
      </c>
      <c r="J15" s="41">
        <v>2</v>
      </c>
      <c r="K15" s="49"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264</v>
      </c>
      <c r="E16" s="44">
        <v>1</v>
      </c>
      <c r="F16" s="38">
        <v>543</v>
      </c>
      <c r="G16" s="23">
        <v>1</v>
      </c>
      <c r="H16" s="21">
        <v>258</v>
      </c>
      <c r="I16" s="22">
        <v>0</v>
      </c>
      <c r="J16" s="44">
        <v>1</v>
      </c>
      <c r="K16" s="50">
        <v>259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52496</v>
      </c>
      <c r="C17" s="26">
        <v>646</v>
      </c>
      <c r="D17" s="26">
        <v>58215</v>
      </c>
      <c r="E17" s="45">
        <v>364</v>
      </c>
      <c r="F17" s="39">
        <v>110711</v>
      </c>
      <c r="G17" s="97">
        <v>1010</v>
      </c>
      <c r="H17" s="96">
        <v>57332</v>
      </c>
      <c r="I17" s="27">
        <v>758</v>
      </c>
      <c r="J17" s="45">
        <v>158</v>
      </c>
      <c r="K17" s="51">
        <v>58248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-9</v>
      </c>
      <c r="D18" s="46" t="s">
        <v>39</v>
      </c>
      <c r="E18" s="54">
        <v>-26</v>
      </c>
      <c r="F18" s="1" t="s">
        <v>39</v>
      </c>
      <c r="G18" s="53">
        <v>-35</v>
      </c>
      <c r="H18" s="29"/>
      <c r="I18" s="2"/>
      <c r="J18" s="2" t="s">
        <v>39</v>
      </c>
      <c r="K18" s="56">
        <v>-9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11589</v>
      </c>
      <c r="C22" s="32">
        <v>85</v>
      </c>
      <c r="D22" s="32">
        <v>12750</v>
      </c>
      <c r="E22" s="40">
        <v>89</v>
      </c>
      <c r="F22" s="37">
        <v>24339</v>
      </c>
      <c r="G22" s="16">
        <v>174</v>
      </c>
      <c r="H22" s="11">
        <v>12603</v>
      </c>
      <c r="I22" s="12">
        <v>144</v>
      </c>
      <c r="J22" s="52">
        <v>19</v>
      </c>
      <c r="K22" s="49">
        <v>12766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1859</v>
      </c>
      <c r="C23" s="15">
        <v>1</v>
      </c>
      <c r="D23" s="15">
        <v>2095</v>
      </c>
      <c r="E23" s="41">
        <v>8</v>
      </c>
      <c r="F23" s="37">
        <v>3954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5013</v>
      </c>
      <c r="C24" s="15">
        <v>39</v>
      </c>
      <c r="D24" s="15">
        <v>5475</v>
      </c>
      <c r="E24" s="41">
        <v>56</v>
      </c>
      <c r="F24" s="37">
        <v>10488</v>
      </c>
      <c r="G24" s="16">
        <v>95</v>
      </c>
      <c r="H24" s="14">
        <v>4948</v>
      </c>
      <c r="I24" s="15">
        <v>83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5481</v>
      </c>
      <c r="C25" s="15">
        <v>90</v>
      </c>
      <c r="D25" s="15">
        <v>5342</v>
      </c>
      <c r="E25" s="41">
        <v>88</v>
      </c>
      <c r="F25" s="37">
        <v>10823</v>
      </c>
      <c r="G25" s="16">
        <v>178</v>
      </c>
      <c r="H25" s="14">
        <v>5509</v>
      </c>
      <c r="I25" s="15">
        <v>169</v>
      </c>
      <c r="J25" s="41">
        <v>5</v>
      </c>
      <c r="K25" s="49">
        <v>5683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1572</v>
      </c>
      <c r="C26" s="15">
        <v>11</v>
      </c>
      <c r="D26" s="15">
        <v>1695</v>
      </c>
      <c r="E26" s="41">
        <v>14</v>
      </c>
      <c r="F26" s="37">
        <v>3267</v>
      </c>
      <c r="G26" s="16">
        <v>25</v>
      </c>
      <c r="H26" s="14">
        <v>1677</v>
      </c>
      <c r="I26" s="15">
        <v>23</v>
      </c>
      <c r="J26" s="41">
        <v>0</v>
      </c>
      <c r="K26" s="49">
        <v>1700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688</v>
      </c>
      <c r="C27" s="15">
        <v>1</v>
      </c>
      <c r="D27" s="15">
        <v>745</v>
      </c>
      <c r="E27" s="41">
        <v>1</v>
      </c>
      <c r="F27" s="37">
        <v>1433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8744</v>
      </c>
      <c r="C28" s="15">
        <v>67</v>
      </c>
      <c r="D28" s="15">
        <v>9591</v>
      </c>
      <c r="E28" s="41">
        <v>40</v>
      </c>
      <c r="F28" s="37">
        <v>18335</v>
      </c>
      <c r="G28" s="16">
        <v>107</v>
      </c>
      <c r="H28" s="14">
        <v>9342</v>
      </c>
      <c r="I28" s="15">
        <v>74</v>
      </c>
      <c r="J28" s="41">
        <v>24</v>
      </c>
      <c r="K28" s="49">
        <v>9440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11849</v>
      </c>
      <c r="C29" s="33">
        <v>97</v>
      </c>
      <c r="D29" s="15">
        <v>12433</v>
      </c>
      <c r="E29" s="47">
        <v>122</v>
      </c>
      <c r="F29" s="37">
        <v>24282</v>
      </c>
      <c r="G29" s="16">
        <v>219</v>
      </c>
      <c r="H29" s="14">
        <v>12337</v>
      </c>
      <c r="I29" s="15">
        <v>171</v>
      </c>
      <c r="J29" s="41">
        <v>27</v>
      </c>
      <c r="K29" s="49">
        <v>12535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4</v>
      </c>
      <c r="D30" s="20">
        <v>1187</v>
      </c>
      <c r="E30" s="43">
        <v>8</v>
      </c>
      <c r="F30" s="37">
        <v>2324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48675</v>
      </c>
      <c r="C32" s="26">
        <v>395</v>
      </c>
      <c r="D32" s="26">
        <v>52095</v>
      </c>
      <c r="E32" s="45">
        <v>430</v>
      </c>
      <c r="F32" s="39">
        <v>100770</v>
      </c>
      <c r="G32" s="97">
        <v>825</v>
      </c>
      <c r="H32" s="96">
        <v>51078</v>
      </c>
      <c r="I32" s="27">
        <v>677</v>
      </c>
      <c r="J32" s="45">
        <v>99</v>
      </c>
      <c r="K32" s="51">
        <v>51854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-74</v>
      </c>
      <c r="D33" s="46" t="s">
        <v>39</v>
      </c>
      <c r="E33" s="54">
        <v>-28</v>
      </c>
      <c r="F33" s="1" t="s">
        <v>39</v>
      </c>
      <c r="G33" s="53">
        <v>-102</v>
      </c>
      <c r="H33" s="68"/>
      <c r="I33" s="69"/>
      <c r="J33" s="2" t="s">
        <v>39</v>
      </c>
      <c r="K33" s="56">
        <v>-10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101171</v>
      </c>
      <c r="C37" s="78">
        <v>1041</v>
      </c>
      <c r="D37" s="79">
        <v>110310</v>
      </c>
      <c r="E37" s="80">
        <v>794</v>
      </c>
      <c r="F37" s="78">
        <v>211481</v>
      </c>
      <c r="G37" s="81">
        <v>1835</v>
      </c>
      <c r="H37" s="82">
        <v>108410</v>
      </c>
      <c r="I37" s="79">
        <v>1435</v>
      </c>
      <c r="J37" s="81">
        <v>257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102212</v>
      </c>
      <c r="C38" s="119"/>
      <c r="D38" s="120">
        <v>111104</v>
      </c>
      <c r="E38" s="121"/>
      <c r="F38" s="118">
        <v>213316</v>
      </c>
      <c r="G38" s="122"/>
      <c r="H38" s="123">
        <v>110102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-83</v>
      </c>
      <c r="D39" s="74" t="s">
        <v>39</v>
      </c>
      <c r="E39" s="73">
        <v>-54</v>
      </c>
      <c r="F39" s="72" t="s">
        <v>39</v>
      </c>
      <c r="G39" s="75">
        <v>-137</v>
      </c>
      <c r="H39" s="76"/>
      <c r="I39" s="77" t="s">
        <v>39</v>
      </c>
      <c r="J39" s="75">
        <v>-19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2056</v>
      </c>
      <c r="C40" s="103"/>
      <c r="D40" s="104">
        <v>2126</v>
      </c>
      <c r="E40" s="102"/>
      <c r="F40" s="102">
        <v>4182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9" priority="4" stopIfTrue="1">
      <formula>C18=0</formula>
    </cfRule>
  </conditionalFormatting>
  <conditionalFormatting sqref="I18 I33">
    <cfRule type="expression" dxfId="8" priority="5" stopIfTrue="1">
      <formula>L18=0</formula>
    </cfRule>
  </conditionalFormatting>
  <conditionalFormatting sqref="B33 D33">
    <cfRule type="expression" dxfId="7" priority="3" stopIfTrue="1">
      <formula>C33=0</formula>
    </cfRule>
  </conditionalFormatting>
  <conditionalFormatting sqref="J33">
    <cfRule type="expression" dxfId="6" priority="2" stopIfTrue="1">
      <formula>K33=0</formula>
    </cfRule>
  </conditionalFormatting>
  <conditionalFormatting sqref="F33">
    <cfRule type="expression" dxfId="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fitToWidth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sqref="A1:XFD104857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45777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55" t="s">
        <v>34</v>
      </c>
      <c r="C3" s="156"/>
      <c r="D3" s="156"/>
      <c r="E3" s="156"/>
      <c r="F3" s="156"/>
      <c r="G3" s="157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54"/>
      <c r="B4" s="135" t="s">
        <v>0</v>
      </c>
      <c r="C4" s="161"/>
      <c r="D4" s="137" t="s">
        <v>1</v>
      </c>
      <c r="E4" s="138"/>
      <c r="F4" s="162" t="s">
        <v>2</v>
      </c>
      <c r="G4" s="139"/>
      <c r="H4" s="158"/>
      <c r="I4" s="159"/>
      <c r="J4" s="159"/>
      <c r="K4" s="160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76</v>
      </c>
      <c r="D6" s="9">
        <v>5833</v>
      </c>
      <c r="E6" s="40">
        <v>42</v>
      </c>
      <c r="F6" s="36">
        <v>11324</v>
      </c>
      <c r="G6" s="10">
        <v>118</v>
      </c>
      <c r="H6" s="11">
        <v>6300</v>
      </c>
      <c r="I6" s="12">
        <v>85</v>
      </c>
      <c r="J6" s="52">
        <v>27</v>
      </c>
      <c r="K6" s="48">
        <v>6412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49</v>
      </c>
      <c r="D7" s="15">
        <v>5036</v>
      </c>
      <c r="E7" s="41">
        <v>33</v>
      </c>
      <c r="F7" s="37">
        <v>9504</v>
      </c>
      <c r="G7" s="16">
        <v>82</v>
      </c>
      <c r="H7" s="14">
        <v>5193</v>
      </c>
      <c r="I7" s="15">
        <v>56</v>
      </c>
      <c r="J7" s="41">
        <v>13</v>
      </c>
      <c r="K7" s="49">
        <v>5262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7446</v>
      </c>
      <c r="C8" s="15">
        <v>32</v>
      </c>
      <c r="D8" s="15">
        <v>8575</v>
      </c>
      <c r="E8" s="41">
        <v>41</v>
      </c>
      <c r="F8" s="37">
        <v>16021</v>
      </c>
      <c r="G8" s="16">
        <v>73</v>
      </c>
      <c r="H8" s="14">
        <v>8122</v>
      </c>
      <c r="I8" s="15">
        <v>35</v>
      </c>
      <c r="J8" s="41">
        <v>27</v>
      </c>
      <c r="K8" s="49">
        <v>8184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4973</v>
      </c>
      <c r="C9" s="15">
        <v>32</v>
      </c>
      <c r="D9" s="15">
        <v>5647</v>
      </c>
      <c r="E9" s="41">
        <v>33</v>
      </c>
      <c r="F9" s="37">
        <v>10620</v>
      </c>
      <c r="G9" s="16">
        <v>65</v>
      </c>
      <c r="H9" s="14">
        <v>5651</v>
      </c>
      <c r="I9" s="15">
        <v>38</v>
      </c>
      <c r="J9" s="41">
        <v>10</v>
      </c>
      <c r="K9" s="49">
        <v>5699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6056</v>
      </c>
      <c r="C10" s="15">
        <v>302</v>
      </c>
      <c r="D10" s="15">
        <v>6580</v>
      </c>
      <c r="E10" s="41">
        <v>49</v>
      </c>
      <c r="F10" s="37">
        <v>12636</v>
      </c>
      <c r="G10" s="16">
        <v>351</v>
      </c>
      <c r="H10" s="14">
        <v>6883</v>
      </c>
      <c r="I10" s="15">
        <v>326</v>
      </c>
      <c r="J10" s="41">
        <v>15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7269</v>
      </c>
      <c r="C11" s="15">
        <v>59</v>
      </c>
      <c r="D11" s="15">
        <v>7932</v>
      </c>
      <c r="E11" s="41">
        <v>57</v>
      </c>
      <c r="F11" s="37">
        <v>15201</v>
      </c>
      <c r="G11" s="16">
        <v>116</v>
      </c>
      <c r="H11" s="14">
        <v>7895</v>
      </c>
      <c r="I11" s="15">
        <v>95</v>
      </c>
      <c r="J11" s="41">
        <v>16</v>
      </c>
      <c r="K11" s="49">
        <v>8006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2937</v>
      </c>
      <c r="C12" s="15">
        <v>9</v>
      </c>
      <c r="D12" s="15">
        <v>3251</v>
      </c>
      <c r="E12" s="41">
        <v>18</v>
      </c>
      <c r="F12" s="37">
        <v>6188</v>
      </c>
      <c r="G12" s="16">
        <v>27</v>
      </c>
      <c r="H12" s="14">
        <v>3232</v>
      </c>
      <c r="I12" s="15">
        <v>12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12579</v>
      </c>
      <c r="C13" s="18">
        <v>57</v>
      </c>
      <c r="D13" s="18">
        <v>14049</v>
      </c>
      <c r="E13" s="42">
        <v>82</v>
      </c>
      <c r="F13" s="37">
        <v>26628</v>
      </c>
      <c r="G13" s="16">
        <v>139</v>
      </c>
      <c r="H13" s="14">
        <v>12763</v>
      </c>
      <c r="I13" s="15">
        <v>82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806</v>
      </c>
      <c r="C15" s="20">
        <v>1</v>
      </c>
      <c r="D15" s="20">
        <v>870</v>
      </c>
      <c r="E15" s="43">
        <v>5</v>
      </c>
      <c r="F15" s="37">
        <v>1676</v>
      </c>
      <c r="G15" s="16">
        <v>6</v>
      </c>
      <c r="H15" s="14">
        <v>850</v>
      </c>
      <c r="I15" s="15">
        <v>4</v>
      </c>
      <c r="J15" s="41">
        <v>2</v>
      </c>
      <c r="K15" s="49">
        <v>856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280</v>
      </c>
      <c r="C16" s="22">
        <v>0</v>
      </c>
      <c r="D16" s="22">
        <v>266</v>
      </c>
      <c r="E16" s="44">
        <v>1</v>
      </c>
      <c r="F16" s="38">
        <v>546</v>
      </c>
      <c r="G16" s="23">
        <v>1</v>
      </c>
      <c r="H16" s="21">
        <v>259</v>
      </c>
      <c r="I16" s="22">
        <v>0</v>
      </c>
      <c r="J16" s="44">
        <v>1</v>
      </c>
      <c r="K16" s="50">
        <v>260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52534</v>
      </c>
      <c r="C17" s="26">
        <v>617</v>
      </c>
      <c r="D17" s="26">
        <v>58243</v>
      </c>
      <c r="E17" s="45">
        <v>362</v>
      </c>
      <c r="F17" s="39">
        <v>110777</v>
      </c>
      <c r="G17" s="97">
        <v>979</v>
      </c>
      <c r="H17" s="96">
        <v>57369</v>
      </c>
      <c r="I17" s="27">
        <v>733</v>
      </c>
      <c r="J17" s="45">
        <v>155</v>
      </c>
      <c r="K17" s="51">
        <v>58257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-30</v>
      </c>
      <c r="D18" s="46" t="s">
        <v>39</v>
      </c>
      <c r="E18" s="54">
        <v>-101</v>
      </c>
      <c r="F18" s="1" t="s">
        <v>39</v>
      </c>
      <c r="G18" s="53">
        <v>-131</v>
      </c>
      <c r="H18" s="29"/>
      <c r="I18" s="2"/>
      <c r="J18" s="2" t="s">
        <v>40</v>
      </c>
      <c r="K18" s="56">
        <v>77</v>
      </c>
      <c r="O18" s="98"/>
    </row>
    <row r="19" spans="1:15" s="95" customFormat="1" ht="18" customHeight="1" x14ac:dyDescent="0.15">
      <c r="A19" s="126" t="s">
        <v>35</v>
      </c>
      <c r="B19" s="155"/>
      <c r="C19" s="156"/>
      <c r="D19" s="156"/>
      <c r="E19" s="156"/>
      <c r="F19" s="156"/>
      <c r="G19" s="157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54"/>
      <c r="B20" s="135" t="s">
        <v>0</v>
      </c>
      <c r="C20" s="161"/>
      <c r="D20" s="137" t="s">
        <v>1</v>
      </c>
      <c r="E20" s="138"/>
      <c r="F20" s="162" t="s">
        <v>2</v>
      </c>
      <c r="G20" s="139"/>
      <c r="H20" s="158"/>
      <c r="I20" s="159"/>
      <c r="J20" s="159"/>
      <c r="K20" s="160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11608</v>
      </c>
      <c r="C22" s="32">
        <v>84</v>
      </c>
      <c r="D22" s="32">
        <v>12780</v>
      </c>
      <c r="E22" s="40">
        <v>84</v>
      </c>
      <c r="F22" s="37">
        <v>24388</v>
      </c>
      <c r="G22" s="16">
        <v>168</v>
      </c>
      <c r="H22" s="11">
        <v>12615</v>
      </c>
      <c r="I22" s="12">
        <v>137</v>
      </c>
      <c r="J22" s="52">
        <v>19</v>
      </c>
      <c r="K22" s="49">
        <v>12771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1867</v>
      </c>
      <c r="C23" s="15">
        <v>1</v>
      </c>
      <c r="D23" s="15">
        <v>2094</v>
      </c>
      <c r="E23" s="41">
        <v>8</v>
      </c>
      <c r="F23" s="37">
        <v>3961</v>
      </c>
      <c r="G23" s="16">
        <v>9</v>
      </c>
      <c r="H23" s="14">
        <v>2089</v>
      </c>
      <c r="I23" s="15">
        <v>3</v>
      </c>
      <c r="J23" s="41">
        <v>5</v>
      </c>
      <c r="K23" s="49">
        <v>2097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5014</v>
      </c>
      <c r="C24" s="15">
        <v>41</v>
      </c>
      <c r="D24" s="15">
        <v>5470</v>
      </c>
      <c r="E24" s="41">
        <v>56</v>
      </c>
      <c r="F24" s="37">
        <v>10484</v>
      </c>
      <c r="G24" s="16">
        <v>97</v>
      </c>
      <c r="H24" s="14">
        <v>4937</v>
      </c>
      <c r="I24" s="15">
        <v>85</v>
      </c>
      <c r="J24" s="41">
        <v>11</v>
      </c>
      <c r="K24" s="49">
        <v>5033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5486</v>
      </c>
      <c r="C25" s="15">
        <v>81</v>
      </c>
      <c r="D25" s="15">
        <v>5346</v>
      </c>
      <c r="E25" s="41">
        <v>80</v>
      </c>
      <c r="F25" s="37">
        <v>10832</v>
      </c>
      <c r="G25" s="16">
        <v>161</v>
      </c>
      <c r="H25" s="14">
        <v>5515</v>
      </c>
      <c r="I25" s="15">
        <v>152</v>
      </c>
      <c r="J25" s="41">
        <v>5</v>
      </c>
      <c r="K25" s="49">
        <v>5672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1570</v>
      </c>
      <c r="C26" s="15">
        <v>9</v>
      </c>
      <c r="D26" s="15">
        <v>1696</v>
      </c>
      <c r="E26" s="41">
        <v>14</v>
      </c>
      <c r="F26" s="37">
        <v>3266</v>
      </c>
      <c r="G26" s="16">
        <v>23</v>
      </c>
      <c r="H26" s="14">
        <v>1676</v>
      </c>
      <c r="I26" s="15">
        <v>21</v>
      </c>
      <c r="J26" s="41">
        <v>0</v>
      </c>
      <c r="K26" s="49">
        <v>1697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689</v>
      </c>
      <c r="C27" s="15">
        <v>1</v>
      </c>
      <c r="D27" s="15">
        <v>747</v>
      </c>
      <c r="E27" s="41">
        <v>1</v>
      </c>
      <c r="F27" s="37">
        <v>1436</v>
      </c>
      <c r="G27" s="16">
        <v>2</v>
      </c>
      <c r="H27" s="14">
        <v>706</v>
      </c>
      <c r="I27" s="15">
        <v>0</v>
      </c>
      <c r="J27" s="41">
        <v>2</v>
      </c>
      <c r="K27" s="49">
        <v>708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8762</v>
      </c>
      <c r="C28" s="15">
        <v>71</v>
      </c>
      <c r="D28" s="15">
        <v>9581</v>
      </c>
      <c r="E28" s="41">
        <v>42</v>
      </c>
      <c r="F28" s="37">
        <v>18343</v>
      </c>
      <c r="G28" s="16">
        <v>113</v>
      </c>
      <c r="H28" s="14">
        <v>9345</v>
      </c>
      <c r="I28" s="15">
        <v>80</v>
      </c>
      <c r="J28" s="41">
        <v>24</v>
      </c>
      <c r="K28" s="49">
        <v>9449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11866</v>
      </c>
      <c r="C29" s="33">
        <v>104</v>
      </c>
      <c r="D29" s="15">
        <v>12443</v>
      </c>
      <c r="E29" s="47">
        <v>121</v>
      </c>
      <c r="F29" s="37">
        <v>24309</v>
      </c>
      <c r="G29" s="16">
        <v>225</v>
      </c>
      <c r="H29" s="14">
        <v>12346</v>
      </c>
      <c r="I29" s="15">
        <v>177</v>
      </c>
      <c r="J29" s="41">
        <v>27</v>
      </c>
      <c r="K29" s="49">
        <v>12550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1141</v>
      </c>
      <c r="C30" s="20">
        <v>4</v>
      </c>
      <c r="D30" s="20">
        <v>1192</v>
      </c>
      <c r="E30" s="43">
        <v>8</v>
      </c>
      <c r="F30" s="37">
        <v>2333</v>
      </c>
      <c r="G30" s="16">
        <v>12</v>
      </c>
      <c r="H30" s="14">
        <v>1158</v>
      </c>
      <c r="I30" s="15">
        <v>9</v>
      </c>
      <c r="J30" s="41">
        <v>3</v>
      </c>
      <c r="K30" s="49">
        <v>1170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745</v>
      </c>
      <c r="C31" s="22">
        <v>0</v>
      </c>
      <c r="D31" s="22">
        <v>786</v>
      </c>
      <c r="E31" s="44">
        <v>4</v>
      </c>
      <c r="F31" s="37">
        <v>1531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48748</v>
      </c>
      <c r="C32" s="26">
        <v>396</v>
      </c>
      <c r="D32" s="26">
        <v>52135</v>
      </c>
      <c r="E32" s="45">
        <v>418</v>
      </c>
      <c r="F32" s="39">
        <v>100883</v>
      </c>
      <c r="G32" s="97">
        <v>814</v>
      </c>
      <c r="H32" s="96">
        <v>51100</v>
      </c>
      <c r="I32" s="27">
        <v>665</v>
      </c>
      <c r="J32" s="45">
        <v>99</v>
      </c>
      <c r="K32" s="51">
        <v>51864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-79</v>
      </c>
      <c r="D33" s="46" t="s">
        <v>39</v>
      </c>
      <c r="E33" s="54">
        <v>-72</v>
      </c>
      <c r="F33" s="1" t="s">
        <v>39</v>
      </c>
      <c r="G33" s="53">
        <v>-151</v>
      </c>
      <c r="H33" s="68"/>
      <c r="I33" s="69"/>
      <c r="J33" s="2" t="s">
        <v>40</v>
      </c>
      <c r="K33" s="56">
        <v>34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1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101282</v>
      </c>
      <c r="C37" s="78">
        <v>1013</v>
      </c>
      <c r="D37" s="79">
        <v>110378</v>
      </c>
      <c r="E37" s="80">
        <v>780</v>
      </c>
      <c r="F37" s="78">
        <v>211660</v>
      </c>
      <c r="G37" s="81">
        <v>1793</v>
      </c>
      <c r="H37" s="82">
        <v>108469</v>
      </c>
      <c r="I37" s="79">
        <v>1398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50">
        <v>102295</v>
      </c>
      <c r="C38" s="151"/>
      <c r="D38" s="152">
        <v>111158</v>
      </c>
      <c r="E38" s="153"/>
      <c r="F38" s="150">
        <v>213453</v>
      </c>
      <c r="G38" s="125"/>
      <c r="H38" s="123">
        <v>110121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-109</v>
      </c>
      <c r="D39" s="74" t="s">
        <v>39</v>
      </c>
      <c r="E39" s="73">
        <v>-173</v>
      </c>
      <c r="F39" s="72" t="s">
        <v>39</v>
      </c>
      <c r="G39" s="75">
        <v>-282</v>
      </c>
      <c r="H39" s="76"/>
      <c r="I39" s="77" t="s">
        <v>40</v>
      </c>
      <c r="J39" s="75">
        <v>111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43">
        <v>2061</v>
      </c>
      <c r="C40" s="144"/>
      <c r="D40" s="145">
        <v>2137</v>
      </c>
      <c r="E40" s="146"/>
      <c r="F40" s="143">
        <v>4198</v>
      </c>
      <c r="G40" s="147"/>
      <c r="H40" s="70"/>
      <c r="I40" s="148">
        <v>2055</v>
      </c>
      <c r="J40" s="149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 (７年７月) </vt:lpstr>
      <vt:lpstr>集計表 (７年６月) </vt:lpstr>
      <vt:lpstr>集計表 (７年５月) </vt:lpstr>
      <vt:lpstr>集計表 (７年４月) </vt:lpstr>
      <vt:lpstr>'集計表 (７年４月) '!Print_Area</vt:lpstr>
      <vt:lpstr>'集計表 (７年５月) '!Print_Area</vt:lpstr>
      <vt:lpstr>'集計表 (７年６月) '!Print_Area</vt:lpstr>
      <vt:lpstr>'集計表 (７年７月)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2025-08-04T11:17:30Z</cp:lastPrinted>
  <dcterms:created xsi:type="dcterms:W3CDTF">2006-05-17T08:40:09Z</dcterms:created>
  <dcterms:modified xsi:type="dcterms:W3CDTF">2025-08-04T11:17:37Z</dcterms:modified>
</cp:coreProperties>
</file>