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711更新\"/>
    </mc:Choice>
  </mc:AlternateContent>
  <xr:revisionPtr revIDLastSave="0" documentId="13_ncr:1_{59E65630-7C34-447C-ACD7-FEEF3A905075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住民基本台帳・人口集計表" sheetId="21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1" l="1"/>
  <c r="D16" i="21"/>
  <c r="K14" i="21"/>
  <c r="H14" i="21"/>
  <c r="F14" i="21"/>
  <c r="K12" i="21"/>
  <c r="F12" i="21"/>
  <c r="K10" i="21"/>
  <c r="M10" i="21" s="1"/>
  <c r="F10" i="21"/>
  <c r="K8" i="21"/>
  <c r="M8" i="21" s="1"/>
  <c r="K6" i="21"/>
  <c r="K7" i="21" s="1"/>
  <c r="D6" i="21"/>
  <c r="F6" i="21" s="1"/>
  <c r="F8" i="21" l="1"/>
  <c r="H8" i="21" s="1"/>
  <c r="H6" i="21"/>
  <c r="F7" i="21"/>
  <c r="K11" i="21"/>
  <c r="K13" i="21" s="1"/>
  <c r="K15" i="21" s="1"/>
  <c r="K17" i="21" s="1"/>
  <c r="M6" i="21"/>
  <c r="K9" i="21"/>
  <c r="M9" i="21" s="1"/>
  <c r="M16" i="21"/>
  <c r="H12" i="21"/>
  <c r="M14" i="21"/>
  <c r="H10" i="21"/>
  <c r="M12" i="21"/>
  <c r="F16" i="21"/>
  <c r="H16" i="21" s="1"/>
  <c r="F9" i="21" l="1"/>
  <c r="F11" i="21" s="1"/>
  <c r="F13" i="21" s="1"/>
  <c r="F15" i="21" s="1"/>
  <c r="F17" i="21" s="1"/>
</calcChain>
</file>

<file path=xl/sharedStrings.xml><?xml version="1.0" encoding="utf-8"?>
<sst xmlns="http://schemas.openxmlformats.org/spreadsheetml/2006/main" count="53" uniqueCount="23">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</sst>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C18" sqref="C18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3" t="s">
        <v>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4" t="s">
        <v>19</v>
      </c>
      <c r="B3" s="74"/>
      <c r="C3" s="74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5" t="s">
        <v>0</v>
      </c>
      <c r="B4" s="77" t="s">
        <v>9</v>
      </c>
      <c r="C4" s="78"/>
      <c r="D4" s="79"/>
      <c r="E4" s="80" t="s">
        <v>14</v>
      </c>
      <c r="F4" s="81"/>
      <c r="G4" s="82"/>
      <c r="H4" s="6" t="s">
        <v>1</v>
      </c>
      <c r="I4" s="7" t="s">
        <v>10</v>
      </c>
      <c r="J4" s="80" t="s">
        <v>14</v>
      </c>
      <c r="K4" s="81"/>
      <c r="L4" s="82"/>
      <c r="M4" s="8" t="s">
        <v>1</v>
      </c>
      <c r="N4" s="83" t="s">
        <v>2</v>
      </c>
    </row>
    <row r="5" spans="1:16" ht="26.1" customHeight="1" thickBot="1" x14ac:dyDescent="0.2">
      <c r="A5" s="76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4"/>
    </row>
    <row r="6" spans="1:16" ht="26.1" customHeight="1" thickTop="1" x14ac:dyDescent="0.15">
      <c r="A6" s="70">
        <v>4</v>
      </c>
      <c r="B6" s="17">
        <v>102295</v>
      </c>
      <c r="C6" s="18">
        <v>111158</v>
      </c>
      <c r="D6" s="17">
        <f>SUM(B6:C6)</f>
        <v>213453</v>
      </c>
      <c r="E6" s="19"/>
      <c r="F6" s="20">
        <f>D6-213735</f>
        <v>-282</v>
      </c>
      <c r="G6" s="21"/>
      <c r="H6" s="60">
        <f>F6/D6*100</f>
        <v>-0.13211339264381386</v>
      </c>
      <c r="I6" s="23">
        <v>110121</v>
      </c>
      <c r="J6" s="19"/>
      <c r="K6" s="20">
        <f>I6-110010</f>
        <v>111</v>
      </c>
      <c r="L6" s="21"/>
      <c r="M6" s="22">
        <f>K6/I6*100</f>
        <v>0.10079821287492849</v>
      </c>
      <c r="N6" s="24"/>
    </row>
    <row r="7" spans="1:16" ht="26.1" customHeight="1" x14ac:dyDescent="0.15">
      <c r="A7" s="69"/>
      <c r="B7" s="25"/>
      <c r="C7" s="26"/>
      <c r="D7" s="25"/>
      <c r="E7" s="27" t="s">
        <v>6</v>
      </c>
      <c r="F7" s="45">
        <f>F6</f>
        <v>-282</v>
      </c>
      <c r="G7" s="29" t="s">
        <v>7</v>
      </c>
      <c r="H7" s="30"/>
      <c r="I7" s="31"/>
      <c r="J7" s="27" t="s">
        <v>6</v>
      </c>
      <c r="K7" s="28">
        <f>K6</f>
        <v>111</v>
      </c>
      <c r="L7" s="29" t="s">
        <v>7</v>
      </c>
      <c r="M7" s="30"/>
      <c r="N7" s="32"/>
    </row>
    <row r="8" spans="1:16" ht="26.1" customHeight="1" x14ac:dyDescent="0.15">
      <c r="A8" s="70">
        <v>5</v>
      </c>
      <c r="B8" s="41">
        <v>102212</v>
      </c>
      <c r="C8" s="58">
        <v>111104</v>
      </c>
      <c r="D8" s="41">
        <v>213316</v>
      </c>
      <c r="E8" s="35"/>
      <c r="F8" s="20">
        <f>D8-D6</f>
        <v>-137</v>
      </c>
      <c r="G8" s="37"/>
      <c r="H8" s="38">
        <f>F8/D8*100</f>
        <v>-6.4223968197416034E-2</v>
      </c>
      <c r="I8" s="39">
        <v>110102</v>
      </c>
      <c r="J8" s="35"/>
      <c r="K8" s="36">
        <f>I8-I6</f>
        <v>-19</v>
      </c>
      <c r="L8" s="37"/>
      <c r="M8" s="38">
        <f>IF(OR(I8="",K8=""),"",K8/I8*100)</f>
        <v>-1.7256725581733301E-2</v>
      </c>
      <c r="N8" s="40"/>
      <c r="P8" s="57"/>
    </row>
    <row r="9" spans="1:16" ht="26.1" customHeight="1" x14ac:dyDescent="0.15">
      <c r="A9" s="69"/>
      <c r="B9" s="25"/>
      <c r="C9" s="26"/>
      <c r="D9" s="59"/>
      <c r="E9" s="27" t="s">
        <v>16</v>
      </c>
      <c r="F9" s="28">
        <f>IF(F8="","",F7+F8)</f>
        <v>-419</v>
      </c>
      <c r="G9" s="29" t="s">
        <v>17</v>
      </c>
      <c r="H9" s="30"/>
      <c r="I9" s="31"/>
      <c r="J9" s="27" t="s">
        <v>16</v>
      </c>
      <c r="K9" s="28">
        <f>SUM(K6,K8)</f>
        <v>92</v>
      </c>
      <c r="L9" s="29" t="s">
        <v>17</v>
      </c>
      <c r="M9" s="64" t="str">
        <f t="shared" ref="M9" si="0">IF(OR(I9="",K9=""),"",K9/I9*100)</f>
        <v/>
      </c>
      <c r="N9" s="32"/>
    </row>
    <row r="10" spans="1:16" ht="19.5" customHeight="1" x14ac:dyDescent="0.15">
      <c r="A10" s="67">
        <v>6</v>
      </c>
      <c r="B10" s="33">
        <v>102123</v>
      </c>
      <c r="C10" s="34">
        <v>111030</v>
      </c>
      <c r="D10" s="41">
        <v>213153</v>
      </c>
      <c r="E10" s="35"/>
      <c r="F10" s="36">
        <f>D10-D8</f>
        <v>-163</v>
      </c>
      <c r="G10" s="37"/>
      <c r="H10" s="38">
        <f>F10/D10*100</f>
        <v>-7.6470891800725305E-2</v>
      </c>
      <c r="I10" s="39">
        <v>110105</v>
      </c>
      <c r="J10" s="35"/>
      <c r="K10" s="36">
        <f>I10-I8</f>
        <v>3</v>
      </c>
      <c r="L10" s="37"/>
      <c r="M10" s="65">
        <f>IF(OR(I10="",K10=""),"",K10/I10*100)</f>
        <v>2.7246719040915487E-3</v>
      </c>
      <c r="N10" s="40"/>
    </row>
    <row r="11" spans="1:16" ht="26.1" customHeight="1" x14ac:dyDescent="0.15">
      <c r="A11" s="69"/>
      <c r="B11" s="25"/>
      <c r="C11" s="26"/>
      <c r="D11" s="44"/>
      <c r="E11" s="42" t="s">
        <v>16</v>
      </c>
      <c r="F11" s="45">
        <f>IF(F10="","",F9+F10)</f>
        <v>-582</v>
      </c>
      <c r="G11" s="61" t="s">
        <v>17</v>
      </c>
      <c r="H11" s="30"/>
      <c r="I11" s="46"/>
      <c r="J11" s="42" t="s">
        <v>16</v>
      </c>
      <c r="K11" s="45">
        <f>SUM(K6,K8,K10)</f>
        <v>95</v>
      </c>
      <c r="L11" s="61" t="s">
        <v>17</v>
      </c>
      <c r="M11" s="30"/>
      <c r="N11" s="43"/>
    </row>
    <row r="12" spans="1:16" ht="26.1" customHeight="1" x14ac:dyDescent="0.15">
      <c r="A12" s="67">
        <v>7</v>
      </c>
      <c r="B12" s="33">
        <v>102069</v>
      </c>
      <c r="C12" s="34">
        <v>110919</v>
      </c>
      <c r="D12" s="41">
        <v>212988</v>
      </c>
      <c r="E12" s="35"/>
      <c r="F12" s="36">
        <f>D12-D10</f>
        <v>-165</v>
      </c>
      <c r="G12" s="37"/>
      <c r="H12" s="38">
        <f>F12/D12*100</f>
        <v>-7.7469153191729118E-2</v>
      </c>
      <c r="I12" s="39">
        <v>110077</v>
      </c>
      <c r="J12" s="35"/>
      <c r="K12" s="36">
        <f>I12-I10</f>
        <v>-28</v>
      </c>
      <c r="L12" s="37"/>
      <c r="M12" s="66">
        <f>IF(OR(I12="",K12=""),"",K12/I12*100)</f>
        <v>-2.5436739736729747E-2</v>
      </c>
      <c r="N12" s="71"/>
    </row>
    <row r="13" spans="1:16" ht="26.1" customHeight="1" x14ac:dyDescent="0.15">
      <c r="A13" s="69"/>
      <c r="B13" s="25"/>
      <c r="C13" s="26"/>
      <c r="D13" s="44"/>
      <c r="E13" s="42" t="s">
        <v>16</v>
      </c>
      <c r="F13" s="45">
        <f>IF(F12="","",F11+F12)</f>
        <v>-747</v>
      </c>
      <c r="G13" s="61" t="s">
        <v>17</v>
      </c>
      <c r="H13" s="30"/>
      <c r="I13" s="46"/>
      <c r="J13" s="42" t="s">
        <v>16</v>
      </c>
      <c r="K13" s="45">
        <f>IF(K12="","",K11+K12)</f>
        <v>67</v>
      </c>
      <c r="L13" s="61" t="s">
        <v>17</v>
      </c>
      <c r="M13" s="30"/>
      <c r="N13" s="72"/>
    </row>
    <row r="14" spans="1:16" ht="26.1" customHeight="1" x14ac:dyDescent="0.15">
      <c r="A14" s="67">
        <v>8</v>
      </c>
      <c r="B14" s="33">
        <v>102069</v>
      </c>
      <c r="C14" s="34">
        <v>110889</v>
      </c>
      <c r="D14" s="41">
        <v>212958</v>
      </c>
      <c r="E14" s="35"/>
      <c r="F14" s="36">
        <f>D14-D12</f>
        <v>-30</v>
      </c>
      <c r="G14" s="37"/>
      <c r="H14" s="38">
        <f>F14/D14*100</f>
        <v>-1.4087284816724426E-2</v>
      </c>
      <c r="I14" s="39">
        <v>110137</v>
      </c>
      <c r="J14" s="35"/>
      <c r="K14" s="36">
        <f>I14-I12</f>
        <v>60</v>
      </c>
      <c r="L14" s="37"/>
      <c r="M14" s="38">
        <f>IF(OR(I14="",K14=""),"",K14/I14*100)</f>
        <v>5.4477605164476972E-2</v>
      </c>
      <c r="N14" s="40"/>
    </row>
    <row r="15" spans="1:16" ht="26.1" customHeight="1" x14ac:dyDescent="0.15">
      <c r="A15" s="69"/>
      <c r="B15" s="25"/>
      <c r="C15" s="26"/>
      <c r="D15" s="44"/>
      <c r="E15" s="42" t="s">
        <v>16</v>
      </c>
      <c r="F15" s="45">
        <f>IF(F14="","",F13+F14)</f>
        <v>-777</v>
      </c>
      <c r="G15" s="61" t="s">
        <v>17</v>
      </c>
      <c r="H15" s="30"/>
      <c r="I15" s="46"/>
      <c r="J15" s="42" t="s">
        <v>16</v>
      </c>
      <c r="K15" s="45">
        <f>IF(K14="","",K13+K14)</f>
        <v>127</v>
      </c>
      <c r="L15" s="61" t="s">
        <v>17</v>
      </c>
      <c r="M15" s="30"/>
      <c r="N15" s="24"/>
    </row>
    <row r="16" spans="1:16" ht="26.1" customHeight="1" x14ac:dyDescent="0.15">
      <c r="A16" s="67">
        <v>9</v>
      </c>
      <c r="B16" s="33">
        <v>102020</v>
      </c>
      <c r="C16" s="34">
        <v>110811</v>
      </c>
      <c r="D16" s="41">
        <f>SUM(B16:C16)</f>
        <v>212831</v>
      </c>
      <c r="E16" s="35"/>
      <c r="F16" s="36">
        <f>D16-D14</f>
        <v>-127</v>
      </c>
      <c r="G16" s="37"/>
      <c r="H16" s="38">
        <f>IF(OR(D16="",F16=""),"",F16/D16*100)</f>
        <v>-5.9671758343474393E-2</v>
      </c>
      <c r="I16" s="39">
        <v>110157</v>
      </c>
      <c r="J16" s="35"/>
      <c r="K16" s="36">
        <f>I16-I14</f>
        <v>20</v>
      </c>
      <c r="L16" s="37"/>
      <c r="M16" s="38">
        <f>IF(OR(I16="",K16=""),"",K16/I16*100)</f>
        <v>1.815590475412366E-2</v>
      </c>
      <c r="N16" s="40"/>
    </row>
    <row r="17" spans="1:14" ht="26.1" customHeight="1" x14ac:dyDescent="0.15">
      <c r="A17" s="69"/>
      <c r="B17" s="25"/>
      <c r="C17" s="26"/>
      <c r="D17" s="44"/>
      <c r="E17" s="42" t="s">
        <v>21</v>
      </c>
      <c r="F17" s="45">
        <f>IF(F16="","",F15+F16)</f>
        <v>-904</v>
      </c>
      <c r="G17" s="61" t="s">
        <v>22</v>
      </c>
      <c r="H17" s="30"/>
      <c r="I17" s="46"/>
      <c r="J17" s="42" t="s">
        <v>21</v>
      </c>
      <c r="K17" s="45">
        <f>IF(K16="","",K15+K16)</f>
        <v>147</v>
      </c>
      <c r="L17" s="61" t="s">
        <v>22</v>
      </c>
      <c r="M17" s="30"/>
      <c r="N17" s="32"/>
    </row>
    <row r="18" spans="1:14" ht="26.1" customHeight="1" x14ac:dyDescent="0.15">
      <c r="A18" s="67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69"/>
      <c r="B19" s="25"/>
      <c r="C19" s="26"/>
      <c r="D19" s="44"/>
      <c r="E19" s="42" t="s">
        <v>6</v>
      </c>
      <c r="F19" s="45">
        <v>-1019</v>
      </c>
      <c r="G19" s="61" t="s">
        <v>7</v>
      </c>
      <c r="H19" s="62"/>
      <c r="I19" s="46"/>
      <c r="J19" s="42" t="s">
        <v>6</v>
      </c>
      <c r="K19" s="45">
        <v>134</v>
      </c>
      <c r="L19" s="61" t="s">
        <v>7</v>
      </c>
      <c r="M19" s="30"/>
      <c r="N19" s="24"/>
    </row>
    <row r="20" spans="1:14" ht="26.1" customHeight="1" x14ac:dyDescent="0.15">
      <c r="A20" s="67">
        <v>11</v>
      </c>
      <c r="B20" s="33"/>
      <c r="C20" s="34"/>
      <c r="D20" s="41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69"/>
      <c r="B21" s="25"/>
      <c r="C21" s="26"/>
      <c r="D21" s="44"/>
      <c r="E21" s="42"/>
      <c r="F21" s="45"/>
      <c r="G21" s="61"/>
      <c r="H21" s="62"/>
      <c r="I21" s="46"/>
      <c r="J21" s="42"/>
      <c r="K21" s="45"/>
      <c r="L21" s="61"/>
      <c r="M21" s="30"/>
      <c r="N21" s="32"/>
    </row>
    <row r="22" spans="1:14" ht="26.1" customHeight="1" x14ac:dyDescent="0.15">
      <c r="A22" s="67">
        <v>12</v>
      </c>
      <c r="B22" s="33"/>
      <c r="C22" s="34"/>
      <c r="D22" s="41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9"/>
      <c r="B23" s="25"/>
      <c r="C23" s="26"/>
      <c r="D23" s="44"/>
      <c r="E23" s="42"/>
      <c r="F23" s="45"/>
      <c r="G23" s="61"/>
      <c r="H23" s="62"/>
      <c r="I23" s="46"/>
      <c r="J23" s="42"/>
      <c r="K23" s="45"/>
      <c r="L23" s="61"/>
      <c r="M23" s="30"/>
      <c r="N23" s="24"/>
    </row>
    <row r="24" spans="1:14" ht="26.1" customHeight="1" x14ac:dyDescent="0.15">
      <c r="A24" s="67">
        <v>1</v>
      </c>
      <c r="B24" s="33"/>
      <c r="C24" s="34"/>
      <c r="D24" s="41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9"/>
      <c r="B25" s="25"/>
      <c r="C25" s="26"/>
      <c r="D25" s="44"/>
      <c r="E25" s="42"/>
      <c r="F25" s="45"/>
      <c r="G25" s="61"/>
      <c r="H25" s="62"/>
      <c r="I25" s="46"/>
      <c r="J25" s="42"/>
      <c r="K25" s="45"/>
      <c r="L25" s="61"/>
      <c r="M25" s="30"/>
      <c r="N25" s="32"/>
    </row>
    <row r="26" spans="1:14" ht="26.1" customHeight="1" x14ac:dyDescent="0.15">
      <c r="A26" s="67">
        <v>2</v>
      </c>
      <c r="B26" s="33"/>
      <c r="C26" s="34"/>
      <c r="D26" s="41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9"/>
      <c r="B27" s="25"/>
      <c r="C27" s="26"/>
      <c r="D27" s="44"/>
      <c r="E27" s="42"/>
      <c r="F27" s="45"/>
      <c r="G27" s="61"/>
      <c r="H27" s="62"/>
      <c r="I27" s="46"/>
      <c r="J27" s="42"/>
      <c r="K27" s="45"/>
      <c r="L27" s="61"/>
      <c r="M27" s="30"/>
      <c r="N27" s="32"/>
    </row>
    <row r="28" spans="1:14" ht="26.1" customHeight="1" x14ac:dyDescent="0.15">
      <c r="A28" s="67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68"/>
      <c r="B29" s="48"/>
      <c r="C29" s="49"/>
      <c r="D29" s="48"/>
      <c r="E29" s="50"/>
      <c r="F29" s="51"/>
      <c r="G29" s="52"/>
      <c r="H29" s="63"/>
      <c r="I29" s="53"/>
      <c r="J29" s="50"/>
      <c r="K29" s="51"/>
      <c r="L29" s="52"/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14:A15"/>
    <mergeCell ref="A1:N1"/>
    <mergeCell ref="A3:C3"/>
    <mergeCell ref="A4:A5"/>
    <mergeCell ref="B4:D4"/>
    <mergeCell ref="E4:G4"/>
    <mergeCell ref="J4:L4"/>
    <mergeCell ref="N4:N5"/>
    <mergeCell ref="A6:A7"/>
    <mergeCell ref="A8:A9"/>
    <mergeCell ref="A10:A11"/>
    <mergeCell ref="A12:A13"/>
    <mergeCell ref="N12:N13"/>
    <mergeCell ref="A28:A29"/>
    <mergeCell ref="A16:A17"/>
    <mergeCell ref="A18:A19"/>
    <mergeCell ref="A20:A21"/>
    <mergeCell ref="A22:A23"/>
    <mergeCell ref="A24:A25"/>
    <mergeCell ref="A26:A27"/>
  </mergeCells>
  <phoneticPr fontId="1"/>
  <conditionalFormatting sqref="F6 K6 F8 F10">
    <cfRule type="expression" dxfId="106" priority="102" stopIfTrue="1">
      <formula>ABS(F7)&gt;100000</formula>
    </cfRule>
  </conditionalFormatting>
  <conditionalFormatting sqref="F7 K7 F9 F11 K11">
    <cfRule type="expression" dxfId="105" priority="107" stopIfTrue="1">
      <formula>ABS(F7)&gt;100000</formula>
    </cfRule>
  </conditionalFormatting>
  <conditionalFormatting sqref="F12">
    <cfRule type="expression" dxfId="104" priority="99" stopIfTrue="1">
      <formula>ABS(F13)&gt;100000</formula>
    </cfRule>
  </conditionalFormatting>
  <conditionalFormatting sqref="F13">
    <cfRule type="expression" dxfId="103" priority="100" stopIfTrue="1">
      <formula>ABS(F13)&gt;100000</formula>
    </cfRule>
  </conditionalFormatting>
  <conditionalFormatting sqref="F14">
    <cfRule type="expression" dxfId="102" priority="91" stopIfTrue="1">
      <formula>ABS(F15)&gt;100000</formula>
    </cfRule>
  </conditionalFormatting>
  <conditionalFormatting sqref="F15">
    <cfRule type="expression" dxfId="101" priority="92" stopIfTrue="1">
      <formula>ABS(F15)&gt;100000</formula>
    </cfRule>
  </conditionalFormatting>
  <conditionalFormatting sqref="F16">
    <cfRule type="expression" dxfId="100" priority="85" stopIfTrue="1">
      <formula>ABS(F17)&gt;100000</formula>
    </cfRule>
  </conditionalFormatting>
  <conditionalFormatting sqref="F17">
    <cfRule type="expression" dxfId="99" priority="86" stopIfTrue="1">
      <formula>ABS(F17)&gt;100000</formula>
    </cfRule>
  </conditionalFormatting>
  <conditionalFormatting sqref="F18">
    <cfRule type="expression" dxfId="98" priority="81" stopIfTrue="1">
      <formula>ABS(F19)&gt;100000</formula>
    </cfRule>
  </conditionalFormatting>
  <conditionalFormatting sqref="F19">
    <cfRule type="expression" dxfId="97" priority="82" stopIfTrue="1">
      <formula>ABS(F19)&gt;100000</formula>
    </cfRule>
  </conditionalFormatting>
  <conditionalFormatting sqref="F20">
    <cfRule type="expression" dxfId="96" priority="71" stopIfTrue="1">
      <formula>ABS(F21)&gt;100000</formula>
    </cfRule>
  </conditionalFormatting>
  <conditionalFormatting sqref="F21">
    <cfRule type="expression" dxfId="95" priority="72" stopIfTrue="1">
      <formula>ABS(F21)&gt;100000</formula>
    </cfRule>
  </conditionalFormatting>
  <conditionalFormatting sqref="F22">
    <cfRule type="expression" dxfId="94" priority="59" stopIfTrue="1">
      <formula>ABS(F23)&gt;100000</formula>
    </cfRule>
  </conditionalFormatting>
  <conditionalFormatting sqref="F23">
    <cfRule type="expression" dxfId="93" priority="60" stopIfTrue="1">
      <formula>ABS(F23)&gt;100000</formula>
    </cfRule>
  </conditionalFormatting>
  <conditionalFormatting sqref="F24">
    <cfRule type="expression" dxfId="92" priority="47" stopIfTrue="1">
      <formula>ABS(F25)&gt;100000</formula>
    </cfRule>
  </conditionalFormatting>
  <conditionalFormatting sqref="F25">
    <cfRule type="expression" dxfId="91" priority="48" stopIfTrue="1">
      <formula>ABS(F25)&gt;100000</formula>
    </cfRule>
  </conditionalFormatting>
  <conditionalFormatting sqref="F26">
    <cfRule type="expression" dxfId="90" priority="37" stopIfTrue="1">
      <formula>ABS(F27)&gt;100000</formula>
    </cfRule>
  </conditionalFormatting>
  <conditionalFormatting sqref="F27">
    <cfRule type="expression" dxfId="89" priority="38" stopIfTrue="1">
      <formula>ABS(F27)&gt;100000</formula>
    </cfRule>
  </conditionalFormatting>
  <conditionalFormatting sqref="F28">
    <cfRule type="expression" dxfId="88" priority="25" stopIfTrue="1">
      <formula>ABS(F29)&gt;100000</formula>
    </cfRule>
  </conditionalFormatting>
  <conditionalFormatting sqref="F29">
    <cfRule type="expression" dxfId="87" priority="26" stopIfTrue="1">
      <formula>ABS(F29)&gt;100000</formula>
    </cfRule>
  </conditionalFormatting>
  <conditionalFormatting sqref="H7 M7 H9 H11 H13 M13 H17 M17">
    <cfRule type="expression" dxfId="86" priority="106" stopIfTrue="1">
      <formula>ABS(H7)&gt;=0.005</formula>
    </cfRule>
    <cfRule type="expression" dxfId="85" priority="105" stopIfTrue="1">
      <formula>ABS(F7)&gt;10000</formula>
    </cfRule>
  </conditionalFormatting>
  <conditionalFormatting sqref="H8">
    <cfRule type="expression" dxfId="84" priority="7" stopIfTrue="1">
      <formula>ABS(F9)&gt;10000</formula>
    </cfRule>
    <cfRule type="expression" dxfId="83" priority="8" stopIfTrue="1">
      <formula>ABS(H8)&lt;0.005</formula>
    </cfRule>
  </conditionalFormatting>
  <conditionalFormatting sqref="H14">
    <cfRule type="expression" dxfId="82" priority="93" stopIfTrue="1">
      <formula>ABS(F15)&gt;10000</formula>
    </cfRule>
    <cfRule type="expression" dxfId="81" priority="94" stopIfTrue="1">
      <formula>ABS(H14)&lt;0.005</formula>
    </cfRule>
  </conditionalFormatting>
  <conditionalFormatting sqref="H15">
    <cfRule type="expression" dxfId="80" priority="95" stopIfTrue="1">
      <formula>ABS(F15)&gt;10000</formula>
    </cfRule>
    <cfRule type="expression" dxfId="79" priority="96" stopIfTrue="1">
      <formula>ABS(H15)&gt;=0.005</formula>
    </cfRule>
  </conditionalFormatting>
  <conditionalFormatting sqref="H18">
    <cfRule type="expression" dxfId="78" priority="14" stopIfTrue="1">
      <formula>ABS(H18)&lt;0.005</formula>
    </cfRule>
    <cfRule type="expression" dxfId="77" priority="13" stopIfTrue="1">
      <formula>ABS(F19)&gt;10000</formula>
    </cfRule>
  </conditionalFormatting>
  <conditionalFormatting sqref="H19">
    <cfRule type="expression" dxfId="76" priority="79" stopIfTrue="1">
      <formula>ABS(F19)&gt;10000</formula>
    </cfRule>
    <cfRule type="expression" dxfId="75" priority="80" stopIfTrue="1">
      <formula>ABS(H19)&gt;=0.005</formula>
    </cfRule>
  </conditionalFormatting>
  <conditionalFormatting sqref="H20">
    <cfRule type="expression" dxfId="74" priority="68" stopIfTrue="1">
      <formula>ABS(H20)&lt;0.005</formula>
    </cfRule>
    <cfRule type="expression" dxfId="73" priority="67" stopIfTrue="1">
      <formula>ABS(F21)&gt;10000</formula>
    </cfRule>
  </conditionalFormatting>
  <conditionalFormatting sqref="H21">
    <cfRule type="expression" dxfId="72" priority="70" stopIfTrue="1">
      <formula>ABS(H21)&gt;=0.005</formula>
    </cfRule>
    <cfRule type="expression" dxfId="71" priority="69" stopIfTrue="1">
      <formula>ABS(F21)&gt;10000</formula>
    </cfRule>
  </conditionalFormatting>
  <conditionalFormatting sqref="H22">
    <cfRule type="expression" dxfId="70" priority="55" stopIfTrue="1">
      <formula>ABS(F23)&gt;10000</formula>
    </cfRule>
    <cfRule type="expression" dxfId="69" priority="56" stopIfTrue="1">
      <formula>ABS(H22)&lt;0.005</formula>
    </cfRule>
  </conditionalFormatting>
  <conditionalFormatting sqref="H23">
    <cfRule type="expression" dxfId="68" priority="57" stopIfTrue="1">
      <formula>ABS(F23)&gt;10000</formula>
    </cfRule>
    <cfRule type="expression" dxfId="67" priority="58" stopIfTrue="1">
      <formula>ABS(H23)&gt;=0.005</formula>
    </cfRule>
  </conditionalFormatting>
  <conditionalFormatting sqref="H24">
    <cfRule type="expression" dxfId="66" priority="43" stopIfTrue="1">
      <formula>ABS(F25)&gt;10000</formula>
    </cfRule>
    <cfRule type="expression" dxfId="65" priority="44" stopIfTrue="1">
      <formula>ABS(H24)&lt;0.005</formula>
    </cfRule>
  </conditionalFormatting>
  <conditionalFormatting sqref="H25">
    <cfRule type="expression" dxfId="64" priority="45" stopIfTrue="1">
      <formula>ABS(F25)&gt;10000</formula>
    </cfRule>
    <cfRule type="expression" dxfId="63" priority="46" stopIfTrue="1">
      <formula>ABS(H25)&gt;=0.005</formula>
    </cfRule>
  </conditionalFormatting>
  <conditionalFormatting sqref="H26">
    <cfRule type="expression" dxfId="62" priority="34" stopIfTrue="1">
      <formula>ABS(H26)&lt;0.005</formula>
    </cfRule>
    <cfRule type="expression" dxfId="61" priority="33" stopIfTrue="1">
      <formula>ABS(F27)&gt;10000</formula>
    </cfRule>
  </conditionalFormatting>
  <conditionalFormatting sqref="H27">
    <cfRule type="expression" dxfId="60" priority="35" stopIfTrue="1">
      <formula>ABS(F27)&gt;10000</formula>
    </cfRule>
    <cfRule type="expression" dxfId="59" priority="36" stopIfTrue="1">
      <formula>ABS(H27)&gt;=0.005</formula>
    </cfRule>
  </conditionalFormatting>
  <conditionalFormatting sqref="H28">
    <cfRule type="expression" dxfId="58" priority="22" stopIfTrue="1">
      <formula>ABS(H28)&lt;0.005</formula>
    </cfRule>
    <cfRule type="expression" dxfId="57" priority="21" stopIfTrue="1">
      <formula>ABS(F29)&gt;10000</formula>
    </cfRule>
  </conditionalFormatting>
  <conditionalFormatting sqref="H29">
    <cfRule type="expression" dxfId="56" priority="24" stopIfTrue="1">
      <formula>ABS(H29)&gt;=0.005</formula>
    </cfRule>
    <cfRule type="expression" dxfId="55" priority="23" stopIfTrue="1">
      <formula>ABS(F29)&gt;10000</formula>
    </cfRule>
  </conditionalFormatting>
  <conditionalFormatting sqref="K8">
    <cfRule type="expression" dxfId="54" priority="3" stopIfTrue="1">
      <formula>ABS(K9)&gt;10000</formula>
    </cfRule>
  </conditionalFormatting>
  <conditionalFormatting sqref="K9">
    <cfRule type="expression" dxfId="53" priority="6" stopIfTrue="1">
      <formula>ABS(K9)&gt;100000</formula>
    </cfRule>
  </conditionalFormatting>
  <conditionalFormatting sqref="K10">
    <cfRule type="expression" dxfId="52" priority="101" stopIfTrue="1">
      <formula>ABS(K11)&gt;10000</formula>
    </cfRule>
  </conditionalFormatting>
  <conditionalFormatting sqref="K12">
    <cfRule type="expression" dxfId="51" priority="97" stopIfTrue="1">
      <formula>ABS(K13)&gt;10000</formula>
    </cfRule>
  </conditionalFormatting>
  <conditionalFormatting sqref="K13">
    <cfRule type="expression" dxfId="50" priority="98" stopIfTrue="1">
      <formula>ABS(K13)&gt;100000</formula>
    </cfRule>
  </conditionalFormatting>
  <conditionalFormatting sqref="K14">
    <cfRule type="expression" dxfId="49" priority="87" stopIfTrue="1">
      <formula>ABS(K15)&gt;10000</formula>
    </cfRule>
  </conditionalFormatting>
  <conditionalFormatting sqref="K15">
    <cfRule type="expression" dxfId="48" priority="88" stopIfTrue="1">
      <formula>ABS(K15)&gt;100000</formula>
    </cfRule>
  </conditionalFormatting>
  <conditionalFormatting sqref="K16">
    <cfRule type="expression" dxfId="47" priority="83" stopIfTrue="1">
      <formula>ABS(K17)&gt;10000</formula>
    </cfRule>
  </conditionalFormatting>
  <conditionalFormatting sqref="K17">
    <cfRule type="expression" dxfId="46" priority="84" stopIfTrue="1">
      <formula>ABS(K17)&gt;100000</formula>
    </cfRule>
  </conditionalFormatting>
  <conditionalFormatting sqref="K18">
    <cfRule type="expression" dxfId="45" priority="73" stopIfTrue="1">
      <formula>ABS(K19)&gt;10000</formula>
    </cfRule>
  </conditionalFormatting>
  <conditionalFormatting sqref="K19">
    <cfRule type="expression" dxfId="44" priority="74" stopIfTrue="1">
      <formula>ABS(K19)&gt;100000</formula>
    </cfRule>
  </conditionalFormatting>
  <conditionalFormatting sqref="K20">
    <cfRule type="expression" dxfId="43" priority="61" stopIfTrue="1">
      <formula>ABS(K21)&gt;10000</formula>
    </cfRule>
  </conditionalFormatting>
  <conditionalFormatting sqref="K21">
    <cfRule type="expression" dxfId="42" priority="62" stopIfTrue="1">
      <formula>ABS(K21)&gt;100000</formula>
    </cfRule>
  </conditionalFormatting>
  <conditionalFormatting sqref="K22">
    <cfRule type="expression" dxfId="41" priority="49" stopIfTrue="1">
      <formula>ABS(K23)&gt;10000</formula>
    </cfRule>
  </conditionalFormatting>
  <conditionalFormatting sqref="K23">
    <cfRule type="expression" dxfId="40" priority="50" stopIfTrue="1">
      <formula>ABS(K23)&gt;100000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K26">
    <cfRule type="expression" dxfId="37" priority="27" stopIfTrue="1">
      <formula>ABS(K27)&gt;10000</formula>
    </cfRule>
  </conditionalFormatting>
  <conditionalFormatting sqref="K27">
    <cfRule type="expression" dxfId="36" priority="28" stopIfTrue="1">
      <formula>ABS(K27)&gt;100000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3" priority="104" stopIfTrue="1">
      <formula>ABS(H6)&lt;0.005</formula>
    </cfRule>
    <cfRule type="expression" dxfId="32" priority="103" stopIfTrue="1">
      <formula>ABS(F7)&gt;10000</formula>
    </cfRule>
  </conditionalFormatting>
  <conditionalFormatting sqref="M8:M9">
    <cfRule type="expression" dxfId="31" priority="5" stopIfTrue="1">
      <formula>ABS(M8)&lt;0.005</formula>
    </cfRule>
    <cfRule type="expression" dxfId="30" priority="4" stopIfTrue="1">
      <formula>ABS(K9)&gt;10000</formula>
    </cfRule>
  </conditionalFormatting>
  <conditionalFormatting sqref="M10:M11">
    <cfRule type="expression" dxfId="29" priority="1" stopIfTrue="1">
      <formula>ABS(K10)&gt;10000</formula>
    </cfRule>
    <cfRule type="expression" dxfId="28" priority="2" stopIfTrue="1">
      <formula>ABS(M10)&gt;=0.005</formula>
    </cfRule>
  </conditionalFormatting>
  <conditionalFormatting sqref="M14">
    <cfRule type="expression" dxfId="27" priority="12" stopIfTrue="1">
      <formula>ABS(M14)&lt;0.005</formula>
    </cfRule>
    <cfRule type="expression" dxfId="26" priority="11" stopIfTrue="1">
      <formula>ABS(K15)&gt;10000</formula>
    </cfRule>
  </conditionalFormatting>
  <conditionalFormatting sqref="M15">
    <cfRule type="expression" dxfId="25" priority="89" stopIfTrue="1">
      <formula>ABS(K15)&gt;10000</formula>
    </cfRule>
    <cfRule type="expression" dxfId="24" priority="90" stopIfTrue="1">
      <formula>ABS(M15)&gt;=0.005</formula>
    </cfRule>
  </conditionalFormatting>
  <conditionalFormatting sqref="M18">
    <cfRule type="expression" dxfId="23" priority="75" stopIfTrue="1">
      <formula>ABS(K19)&gt;10000</formula>
    </cfRule>
    <cfRule type="expression" dxfId="22" priority="76" stopIfTrue="1">
      <formula>ABS(M18)&lt;0.005</formula>
    </cfRule>
  </conditionalFormatting>
  <conditionalFormatting sqref="M19">
    <cfRule type="expression" dxfId="21" priority="77" stopIfTrue="1">
      <formula>ABS(K19)&gt;10000</formula>
    </cfRule>
    <cfRule type="expression" dxfId="20" priority="78" stopIfTrue="1">
      <formula>ABS(M19)&gt;=0.005</formula>
    </cfRule>
  </conditionalFormatting>
  <conditionalFormatting sqref="M20">
    <cfRule type="expression" dxfId="19" priority="63" stopIfTrue="1">
      <formula>ABS(K21)&gt;10000</formula>
    </cfRule>
    <cfRule type="expression" dxfId="18" priority="64" stopIfTrue="1">
      <formula>ABS(M20)&lt;0.005</formula>
    </cfRule>
  </conditionalFormatting>
  <conditionalFormatting sqref="M21">
    <cfRule type="expression" dxfId="17" priority="65" stopIfTrue="1">
      <formula>ABS(K21)&gt;10000</formula>
    </cfRule>
    <cfRule type="expression" dxfId="16" priority="66" stopIfTrue="1">
      <formula>ABS(M21)&gt;=0.005</formula>
    </cfRule>
  </conditionalFormatting>
  <conditionalFormatting sqref="M22">
    <cfRule type="expression" dxfId="15" priority="51" stopIfTrue="1">
      <formula>ABS(K23)&gt;10000</formula>
    </cfRule>
    <cfRule type="expression" dxfId="14" priority="52" stopIfTrue="1">
      <formula>ABS(M22)&lt;0.005</formula>
    </cfRule>
  </conditionalFormatting>
  <conditionalFormatting sqref="M23">
    <cfRule type="expression" dxfId="13" priority="54" stopIfTrue="1">
      <formula>ABS(M23)&gt;=0.005</formula>
    </cfRule>
    <cfRule type="expression" dxfId="12" priority="53" stopIfTrue="1">
      <formula>ABS(K23)&gt;10000</formula>
    </cfRule>
  </conditionalFormatting>
  <conditionalFormatting sqref="M24">
    <cfRule type="expression" dxfId="11" priority="9" stopIfTrue="1">
      <formula>ABS(K25)&gt;10000</formula>
    </cfRule>
    <cfRule type="expression" dxfId="10" priority="10" stopIfTrue="1">
      <formula>ABS(M24)&lt;0.005</formula>
    </cfRule>
  </conditionalFormatting>
  <conditionalFormatting sqref="M25">
    <cfRule type="expression" dxfId="9" priority="42" stopIfTrue="1">
      <formula>ABS(M25)&gt;=0.005</formula>
    </cfRule>
    <cfRule type="expression" dxfId="8" priority="41" stopIfTrue="1">
      <formula>ABS(K25)&gt;10000</formula>
    </cfRule>
  </conditionalFormatting>
  <conditionalFormatting sqref="M26">
    <cfRule type="expression" dxfId="7" priority="30" stopIfTrue="1">
      <formula>ABS(M26)&lt;0.005</formula>
    </cfRule>
    <cfRule type="expression" dxfId="6" priority="29" stopIfTrue="1">
      <formula>ABS(K27)&gt;10000</formula>
    </cfRule>
  </conditionalFormatting>
  <conditionalFormatting sqref="M27">
    <cfRule type="expression" dxfId="5" priority="32" stopIfTrue="1">
      <formula>ABS(M27)&gt;=0.005</formula>
    </cfRule>
    <cfRule type="expression" dxfId="4" priority="31" stopIfTrue="1">
      <formula>ABS(K27)&gt;10000</formula>
    </cfRule>
  </conditionalFormatting>
  <conditionalFormatting sqref="M28">
    <cfRule type="expression" dxfId="3" priority="18" stopIfTrue="1">
      <formula>ABS(M28)&lt;0.005</formula>
    </cfRule>
    <cfRule type="expression" dxfId="2" priority="17" stopIfTrue="1">
      <formula>ABS(K29)&gt;10000</formula>
    </cfRule>
  </conditionalFormatting>
  <conditionalFormatting sqref="M29">
    <cfRule type="expression" dxfId="1" priority="19" stopIfTrue="1">
      <formula>ABS(K29)&gt;10000</formula>
    </cfRule>
    <cfRule type="expression" dxfId="0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kok_nishida</cp:lastModifiedBy>
  <cp:lastPrinted>2025-11-07T05:15:13Z</cp:lastPrinted>
  <dcterms:created xsi:type="dcterms:W3CDTF">2006-05-17T08:36:56Z</dcterms:created>
  <dcterms:modified xsi:type="dcterms:W3CDTF">2025-11-07T05:15:17Z</dcterms:modified>
</cp:coreProperties>
</file>