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★毎月の統計\★02_統計資料作成&amp;ホームページ\【HP用】03_住民基本台帳世帯・人口集計表（地区別）\MISALIO\R08\R0805公表（４月分)\"/>
    </mc:Choice>
  </mc:AlternateContent>
  <xr:revisionPtr revIDLastSave="0" documentId="13_ncr:1_{B0AFA9F0-81A6-43A0-824F-A8A50CC9A4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集計表 (８年4月)" sheetId="167" r:id="rId1"/>
    <sheet name="集計表 (８年3月)" sheetId="165" state="hidden" r:id="rId2"/>
    <sheet name="集計表 (８年2月)" sheetId="164" state="hidden" r:id="rId3"/>
    <sheet name="集計表 (８年1月)" sheetId="160" state="hidden" r:id="rId4"/>
    <sheet name="集計表 (７年12月)" sheetId="158" state="hidden" r:id="rId5"/>
    <sheet name="集計表 (７年11月)" sheetId="157" state="hidden" r:id="rId6"/>
    <sheet name="集計表 (７年10月)" sheetId="156" state="hidden" r:id="rId7"/>
    <sheet name="集計表 (７年９月)" sheetId="155" state="hidden" r:id="rId8"/>
    <sheet name="集計表 (７年８月) " sheetId="154" state="hidden" r:id="rId9"/>
    <sheet name="集計表 (７年７月) " sheetId="153" state="hidden" r:id="rId10"/>
    <sheet name="集計表 (７年６月) " sheetId="152" state="hidden" r:id="rId11"/>
    <sheet name="集計表 (７年５月) " sheetId="151" state="hidden" r:id="rId12"/>
    <sheet name="集計表 (７年４月) " sheetId="150" state="hidden" r:id="rId13"/>
  </sheets>
  <externalReferences>
    <externalReference r:id="rId14"/>
    <externalReference r:id="rId15"/>
    <externalReference r:id="rId16"/>
  </externalReferences>
  <definedNames>
    <definedName name="_xlnm.Print_Area" localSheetId="6">'集計表 (７年10月)'!$A$1:$K$40</definedName>
    <definedName name="_xlnm.Print_Area" localSheetId="5">'集計表 (７年11月)'!$A$1:$K$40</definedName>
    <definedName name="_xlnm.Print_Area" localSheetId="4">'集計表 (７年12月)'!$A$1:$K$40</definedName>
    <definedName name="_xlnm.Print_Area" localSheetId="12">'集計表 (７年４月) '!$A$1:$K$40</definedName>
    <definedName name="_xlnm.Print_Area" localSheetId="11">'集計表 (７年５月) '!$A$1:$K$40</definedName>
    <definedName name="_xlnm.Print_Area" localSheetId="10">'集計表 (７年６月) '!$A$1:$K$40</definedName>
    <definedName name="_xlnm.Print_Area" localSheetId="9">'集計表 (７年７月) '!$A$1:$K$40</definedName>
    <definedName name="_xlnm.Print_Area" localSheetId="8">'集計表 (７年８月) '!$A$1:$K$40</definedName>
    <definedName name="_xlnm.Print_Area" localSheetId="7">'集計表 (７年９月)'!$A$1:$K$40</definedName>
    <definedName name="_xlnm.Print_Area" localSheetId="3">'集計表 (８年1月)'!$A$1:$K$40</definedName>
    <definedName name="_xlnm.Print_Area" localSheetId="2">'集計表 (８年2月)'!$A$1:$K$40</definedName>
    <definedName name="_xlnm.Print_Area" localSheetId="1">'集計表 (８年3月)'!$A$1:$K$40</definedName>
    <definedName name="_xlnm.Print_Area" localSheetId="0">'集計表 (８年4月)'!$A$1:$K$40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67" l="1"/>
  <c r="F38" i="167"/>
  <c r="D38" i="167"/>
  <c r="B38" i="167"/>
  <c r="G37" i="167"/>
  <c r="F37" i="167"/>
  <c r="J32" i="167"/>
  <c r="I32" i="167"/>
  <c r="K32" i="167" s="1"/>
  <c r="O32" i="167" s="1"/>
  <c r="H32" i="167"/>
  <c r="G32" i="167"/>
  <c r="E32" i="167"/>
  <c r="D32" i="167"/>
  <c r="C32" i="167"/>
  <c r="B32" i="167"/>
  <c r="F32" i="167" s="1"/>
  <c r="K31" i="167"/>
  <c r="G31" i="167"/>
  <c r="F31" i="167"/>
  <c r="K30" i="167"/>
  <c r="G30" i="167"/>
  <c r="F30" i="167"/>
  <c r="K29" i="167"/>
  <c r="G29" i="167"/>
  <c r="F29" i="167"/>
  <c r="K28" i="167"/>
  <c r="G28" i="167"/>
  <c r="F28" i="167"/>
  <c r="K27" i="167"/>
  <c r="G27" i="167"/>
  <c r="F27" i="167"/>
  <c r="K26" i="167"/>
  <c r="G26" i="167"/>
  <c r="F26" i="167"/>
  <c r="K25" i="167"/>
  <c r="G25" i="167"/>
  <c r="F25" i="167"/>
  <c r="K24" i="167"/>
  <c r="G24" i="167"/>
  <c r="F24" i="167"/>
  <c r="K23" i="167"/>
  <c r="G23" i="167"/>
  <c r="F23" i="167"/>
  <c r="K22" i="167"/>
  <c r="G22" i="167"/>
  <c r="F22" i="167"/>
  <c r="J17" i="167"/>
  <c r="I17" i="167"/>
  <c r="K17" i="167" s="1"/>
  <c r="K18" i="167" s="1"/>
  <c r="H17" i="167"/>
  <c r="E17" i="167"/>
  <c r="D17" i="167"/>
  <c r="C17" i="167"/>
  <c r="G17" i="167" s="1"/>
  <c r="B17" i="167"/>
  <c r="F17" i="167" s="1"/>
  <c r="O17" i="167" s="1"/>
  <c r="K16" i="167"/>
  <c r="G16" i="167"/>
  <c r="F16" i="167"/>
  <c r="K15" i="167"/>
  <c r="G15" i="167"/>
  <c r="F15" i="167"/>
  <c r="K14" i="167"/>
  <c r="G14" i="167"/>
  <c r="F14" i="167"/>
  <c r="K13" i="167"/>
  <c r="G13" i="167"/>
  <c r="F13" i="167"/>
  <c r="K12" i="167"/>
  <c r="G12" i="167"/>
  <c r="F12" i="167"/>
  <c r="K11" i="167"/>
  <c r="G11" i="167"/>
  <c r="F11" i="167"/>
  <c r="K10" i="167"/>
  <c r="G10" i="167"/>
  <c r="F10" i="167"/>
  <c r="K9" i="167"/>
  <c r="G9" i="167"/>
  <c r="F9" i="167"/>
  <c r="K8" i="167"/>
  <c r="G8" i="167"/>
  <c r="F8" i="167"/>
  <c r="K7" i="167"/>
  <c r="G7" i="167"/>
  <c r="F7" i="167"/>
  <c r="K6" i="167"/>
  <c r="G6" i="167"/>
  <c r="F6" i="167"/>
  <c r="D40" i="165"/>
  <c r="B40" i="165"/>
  <c r="D38" i="165"/>
  <c r="E39" i="165" s="1"/>
  <c r="D39" i="165" s="1"/>
  <c r="B38" i="165"/>
  <c r="C39" i="165" s="1"/>
  <c r="B39" i="165" s="1"/>
  <c r="E37" i="165"/>
  <c r="D37" i="165"/>
  <c r="C37" i="165"/>
  <c r="E33" i="165"/>
  <c r="D33" i="165" s="1"/>
  <c r="J32" i="165"/>
  <c r="I32" i="165"/>
  <c r="H32" i="165"/>
  <c r="E32" i="165"/>
  <c r="D32" i="165"/>
  <c r="C32" i="165"/>
  <c r="B32" i="165"/>
  <c r="B37" i="165" s="1"/>
  <c r="N31" i="165"/>
  <c r="K31" i="165"/>
  <c r="G31" i="165"/>
  <c r="F31" i="165"/>
  <c r="M31" i="165" s="1"/>
  <c r="M30" i="165"/>
  <c r="K30" i="165"/>
  <c r="G30" i="165"/>
  <c r="N30" i="165" s="1"/>
  <c r="F30" i="165"/>
  <c r="K29" i="165"/>
  <c r="G29" i="165"/>
  <c r="N29" i="165" s="1"/>
  <c r="F29" i="165"/>
  <c r="M29" i="165" s="1"/>
  <c r="N28" i="165"/>
  <c r="M28" i="165"/>
  <c r="K28" i="165"/>
  <c r="G28" i="165"/>
  <c r="F28" i="165"/>
  <c r="K27" i="165"/>
  <c r="G27" i="165"/>
  <c r="N27" i="165" s="1"/>
  <c r="F27" i="165"/>
  <c r="M27" i="165" s="1"/>
  <c r="K26" i="165"/>
  <c r="G26" i="165"/>
  <c r="N26" i="165" s="1"/>
  <c r="F26" i="165"/>
  <c r="M26" i="165" s="1"/>
  <c r="N25" i="165"/>
  <c r="M25" i="165"/>
  <c r="K25" i="165"/>
  <c r="G25" i="165"/>
  <c r="F25" i="165"/>
  <c r="K24" i="165"/>
  <c r="G24" i="165"/>
  <c r="N24" i="165" s="1"/>
  <c r="F24" i="165"/>
  <c r="M24" i="165" s="1"/>
  <c r="N23" i="165"/>
  <c r="K23" i="165"/>
  <c r="G23" i="165"/>
  <c r="F23" i="165"/>
  <c r="M23" i="165" s="1"/>
  <c r="M22" i="165"/>
  <c r="K22" i="165"/>
  <c r="K32" i="165" s="1"/>
  <c r="K33" i="165" s="1"/>
  <c r="J33" i="165" s="1"/>
  <c r="G22" i="165"/>
  <c r="N22" i="165" s="1"/>
  <c r="F22" i="165"/>
  <c r="F32" i="165" s="1"/>
  <c r="E18" i="165"/>
  <c r="D18" i="165"/>
  <c r="C18" i="165"/>
  <c r="B18" i="165" s="1"/>
  <c r="J17" i="165"/>
  <c r="J37" i="165" s="1"/>
  <c r="I17" i="165"/>
  <c r="I37" i="165" s="1"/>
  <c r="H17" i="165"/>
  <c r="H37" i="165" s="1"/>
  <c r="E17" i="165"/>
  <c r="D17" i="165"/>
  <c r="C17" i="165"/>
  <c r="B17" i="165"/>
  <c r="N16" i="165"/>
  <c r="M16" i="165"/>
  <c r="K16" i="165"/>
  <c r="G16" i="165"/>
  <c r="F16" i="165"/>
  <c r="K15" i="165"/>
  <c r="G15" i="165"/>
  <c r="N15" i="165" s="1"/>
  <c r="F15" i="165"/>
  <c r="M15" i="165" s="1"/>
  <c r="N14" i="165"/>
  <c r="K14" i="165"/>
  <c r="I40" i="165" s="1"/>
  <c r="G14" i="165"/>
  <c r="F14" i="165"/>
  <c r="M14" i="165" s="1"/>
  <c r="M13" i="165"/>
  <c r="K13" i="165"/>
  <c r="G13" i="165"/>
  <c r="N13" i="165" s="1"/>
  <c r="F13" i="165"/>
  <c r="K12" i="165"/>
  <c r="G12" i="165"/>
  <c r="N12" i="165" s="1"/>
  <c r="F12" i="165"/>
  <c r="M12" i="165" s="1"/>
  <c r="N11" i="165"/>
  <c r="M11" i="165"/>
  <c r="K11" i="165"/>
  <c r="G11" i="165"/>
  <c r="F11" i="165"/>
  <c r="K10" i="165"/>
  <c r="G10" i="165"/>
  <c r="N10" i="165" s="1"/>
  <c r="F10" i="165"/>
  <c r="M10" i="165" s="1"/>
  <c r="K9" i="165"/>
  <c r="G9" i="165"/>
  <c r="N9" i="165" s="1"/>
  <c r="F9" i="165"/>
  <c r="M9" i="165" s="1"/>
  <c r="N8" i="165"/>
  <c r="M8" i="165"/>
  <c r="K8" i="165"/>
  <c r="G8" i="165"/>
  <c r="F8" i="165"/>
  <c r="K7" i="165"/>
  <c r="G7" i="165"/>
  <c r="N7" i="165" s="1"/>
  <c r="F7" i="165"/>
  <c r="M7" i="165" s="1"/>
  <c r="N6" i="165"/>
  <c r="K6" i="165"/>
  <c r="K17" i="165" s="1"/>
  <c r="G6" i="165"/>
  <c r="F6" i="165"/>
  <c r="F17" i="165" s="1"/>
  <c r="D40" i="153"/>
  <c r="B40" i="153"/>
  <c r="J32" i="153"/>
  <c r="I32" i="153"/>
  <c r="H32" i="153"/>
  <c r="E32" i="153"/>
  <c r="D32" i="153"/>
  <c r="D37" i="153" s="1"/>
  <c r="C32" i="153"/>
  <c r="B32" i="153"/>
  <c r="K31" i="153"/>
  <c r="G31" i="153"/>
  <c r="F31" i="153"/>
  <c r="K30" i="153"/>
  <c r="G30" i="153"/>
  <c r="F30" i="153"/>
  <c r="K29" i="153"/>
  <c r="G29" i="153"/>
  <c r="F29" i="153"/>
  <c r="K28" i="153"/>
  <c r="G28" i="153"/>
  <c r="F28" i="153"/>
  <c r="K27" i="153"/>
  <c r="G27" i="153"/>
  <c r="F27" i="153"/>
  <c r="K26" i="153"/>
  <c r="G26" i="153"/>
  <c r="F26" i="153"/>
  <c r="K25" i="153"/>
  <c r="G25" i="153"/>
  <c r="F25" i="153"/>
  <c r="K24" i="153"/>
  <c r="G24" i="153"/>
  <c r="F24" i="153"/>
  <c r="K23" i="153"/>
  <c r="G23" i="153"/>
  <c r="F23" i="153"/>
  <c r="K22" i="153"/>
  <c r="K32" i="153" s="1"/>
  <c r="K33" i="153" s="1"/>
  <c r="J33" i="153" s="1"/>
  <c r="G22" i="153"/>
  <c r="F22" i="153"/>
  <c r="E18" i="153"/>
  <c r="D18" i="153" s="1"/>
  <c r="J17" i="153"/>
  <c r="J37" i="153" s="1"/>
  <c r="I17" i="153"/>
  <c r="I37" i="153" s="1"/>
  <c r="H17" i="153"/>
  <c r="E17" i="153"/>
  <c r="E37" i="153" s="1"/>
  <c r="D17" i="153"/>
  <c r="D38" i="153" s="1"/>
  <c r="E39" i="153" s="1"/>
  <c r="D39" i="153" s="1"/>
  <c r="C17" i="153"/>
  <c r="C37" i="153" s="1"/>
  <c r="B17" i="153"/>
  <c r="B38" i="153" s="1"/>
  <c r="C39" i="153" s="1"/>
  <c r="B39" i="153" s="1"/>
  <c r="K16" i="153"/>
  <c r="G16" i="153"/>
  <c r="F16" i="153"/>
  <c r="K15" i="153"/>
  <c r="G15" i="153"/>
  <c r="F15" i="153"/>
  <c r="K14" i="153"/>
  <c r="I40" i="153" s="1"/>
  <c r="G14" i="153"/>
  <c r="F14" i="153"/>
  <c r="K13" i="153"/>
  <c r="G13" i="153"/>
  <c r="F13" i="153"/>
  <c r="K12" i="153"/>
  <c r="G12" i="153"/>
  <c r="F12" i="153"/>
  <c r="K11" i="153"/>
  <c r="G11" i="153"/>
  <c r="F11" i="153"/>
  <c r="K10" i="153"/>
  <c r="G10" i="153"/>
  <c r="F10" i="153"/>
  <c r="K9" i="153"/>
  <c r="G9" i="153"/>
  <c r="F9" i="153"/>
  <c r="K8" i="153"/>
  <c r="G8" i="153"/>
  <c r="F8" i="153"/>
  <c r="K7" i="153"/>
  <c r="G7" i="153"/>
  <c r="F7" i="153"/>
  <c r="K6" i="153"/>
  <c r="K17" i="153" s="1"/>
  <c r="G6" i="153"/>
  <c r="F6" i="153"/>
  <c r="K18" i="165" l="1"/>
  <c r="J18" i="165" s="1"/>
  <c r="H38" i="165"/>
  <c r="J39" i="165" s="1"/>
  <c r="I39" i="165" s="1"/>
  <c r="M32" i="165"/>
  <c r="F38" i="165"/>
  <c r="G39" i="165" s="1"/>
  <c r="F39" i="165" s="1"/>
  <c r="M17" i="165"/>
  <c r="M35" i="165" s="1"/>
  <c r="G18" i="165"/>
  <c r="F18" i="165" s="1"/>
  <c r="F37" i="165"/>
  <c r="G32" i="165"/>
  <c r="N32" i="165" s="1"/>
  <c r="C33" i="165"/>
  <c r="B33" i="165" s="1"/>
  <c r="F40" i="165"/>
  <c r="G17" i="165"/>
  <c r="M6" i="165"/>
  <c r="F17" i="153"/>
  <c r="C18" i="153"/>
  <c r="B18" i="153" s="1"/>
  <c r="E33" i="153"/>
  <c r="D33" i="153" s="1"/>
  <c r="F40" i="153"/>
  <c r="F32" i="153"/>
  <c r="F37" i="153" s="1"/>
  <c r="B37" i="153"/>
  <c r="G32" i="153"/>
  <c r="G33" i="153" s="1"/>
  <c r="F33" i="153" s="1"/>
  <c r="H37" i="153"/>
  <c r="K18" i="153"/>
  <c r="J18" i="153" s="1"/>
  <c r="H38" i="153"/>
  <c r="J39" i="153" s="1"/>
  <c r="I39" i="153" s="1"/>
  <c r="G17" i="153"/>
  <c r="G18" i="153" s="1"/>
  <c r="F18" i="153" s="1"/>
  <c r="C33" i="153"/>
  <c r="B33" i="153" s="1"/>
  <c r="N17" i="165" l="1"/>
  <c r="N35" i="165" s="1"/>
  <c r="G37" i="165"/>
  <c r="G33" i="165"/>
  <c r="F33" i="165" s="1"/>
  <c r="G37" i="153"/>
  <c r="F38" i="153"/>
  <c r="G39" i="153" s="1"/>
  <c r="F39" i="153" s="1"/>
</calcChain>
</file>

<file path=xl/sharedStrings.xml><?xml version="1.0" encoding="utf-8"?>
<sst xmlns="http://schemas.openxmlformats.org/spreadsheetml/2006/main" count="1181" uniqueCount="46">
  <si>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</si>
  <si>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</si>
  <si>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</si>
  <si>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三八城</t>
    <rPh sb="0" eb="1">
      <t>3</t>
    </rPh>
    <rPh sb="1" eb="2">
      <t>8</t>
    </rPh>
    <rPh sb="2" eb="3">
      <t>シロ</t>
    </rPh>
    <phoneticPr fontId="1"/>
  </si>
  <si>
    <t>柏崎</t>
    <rPh sb="0" eb="2">
      <t>カシワザキ</t>
    </rPh>
    <phoneticPr fontId="1"/>
  </si>
  <si>
    <t>吹上</t>
    <rPh sb="0" eb="2">
      <t>フキアゲ</t>
    </rPh>
    <phoneticPr fontId="1"/>
  </si>
  <si>
    <t>長者</t>
    <rPh sb="0" eb="2">
      <t>チョウジャ</t>
    </rPh>
    <phoneticPr fontId="1"/>
  </si>
  <si>
    <t>小中野</t>
    <rPh sb="0" eb="3">
      <t>コナカノ</t>
    </rPh>
    <phoneticPr fontId="1"/>
  </si>
  <si>
    <t>湊</t>
    <rPh sb="0" eb="1">
      <t>ミナト</t>
    </rPh>
    <phoneticPr fontId="1"/>
  </si>
  <si>
    <t>白銀</t>
    <rPh sb="0" eb="2">
      <t>シロガネ</t>
    </rPh>
    <phoneticPr fontId="1"/>
  </si>
  <si>
    <t>鮫</t>
    <rPh sb="0" eb="1">
      <t>サメ</t>
    </rPh>
    <phoneticPr fontId="1"/>
  </si>
  <si>
    <t>根城</t>
    <rPh sb="0" eb="1">
      <t>ネ</t>
    </rPh>
    <rPh sb="1" eb="2">
      <t>ジョウ</t>
    </rPh>
    <phoneticPr fontId="1"/>
  </si>
  <si>
    <t>中野</t>
    <rPh sb="0" eb="2">
      <t>ナカノ</t>
    </rPh>
    <phoneticPr fontId="1"/>
  </si>
  <si>
    <t>市野沢</t>
    <rPh sb="0" eb="2">
      <t>イチノ</t>
    </rPh>
    <rPh sb="2" eb="3">
      <t>サワ</t>
    </rPh>
    <phoneticPr fontId="1"/>
  </si>
  <si>
    <t>前月との比較</t>
    <rPh sb="0" eb="2">
      <t>ゼンゲツ</t>
    </rPh>
    <rPh sb="4" eb="6">
      <t>ヒカク</t>
    </rPh>
    <phoneticPr fontId="1"/>
  </si>
  <si>
    <t>下長</t>
    <rPh sb="0" eb="2">
      <t>シモナガ</t>
    </rPh>
    <phoneticPr fontId="1"/>
  </si>
  <si>
    <t>是川</t>
    <rPh sb="0" eb="2">
      <t>コレカワ</t>
    </rPh>
    <phoneticPr fontId="1"/>
  </si>
  <si>
    <t>上長</t>
    <rPh sb="0" eb="2">
      <t>カミナガ</t>
    </rPh>
    <phoneticPr fontId="1"/>
  </si>
  <si>
    <t>市川</t>
    <rPh sb="0" eb="2">
      <t>イチカワ</t>
    </rPh>
    <phoneticPr fontId="1"/>
  </si>
  <si>
    <t>館</t>
    <rPh sb="0" eb="1">
      <t>タテ</t>
    </rPh>
    <phoneticPr fontId="1"/>
  </si>
  <si>
    <t>豊崎</t>
    <rPh sb="0" eb="2">
      <t>トヨサキ</t>
    </rPh>
    <phoneticPr fontId="1"/>
  </si>
  <si>
    <t>大館</t>
    <rPh sb="0" eb="2">
      <t>オオダテ</t>
    </rPh>
    <phoneticPr fontId="1"/>
  </si>
  <si>
    <t>南浜</t>
    <rPh sb="0" eb="1">
      <t>ミナミ</t>
    </rPh>
    <rPh sb="1" eb="2">
      <t>ハマ</t>
    </rPh>
    <phoneticPr fontId="1"/>
  </si>
  <si>
    <t>総　　　　　　　　括　　　　　　　　表</t>
    <rPh sb="0" eb="1">
      <t>フサ</t>
    </rPh>
    <rPh sb="9" eb="10">
      <t>クク</t>
    </rPh>
    <rPh sb="18" eb="19">
      <t>ヒョウ</t>
    </rPh>
    <phoneticPr fontId="1"/>
  </si>
  <si>
    <t>区分</t>
    <rPh sb="0" eb="2">
      <t>クブン</t>
    </rPh>
    <phoneticPr fontId="1"/>
  </si>
  <si>
    <t>鳩田</t>
    <rPh sb="0" eb="1">
      <t>ハト</t>
    </rPh>
    <rPh sb="1" eb="2">
      <t>タ</t>
    </rPh>
    <phoneticPr fontId="1"/>
  </si>
  <si>
    <t>地　区　名</t>
    <rPh sb="0" eb="1">
      <t>チ</t>
    </rPh>
    <rPh sb="2" eb="3">
      <t>ク</t>
    </rPh>
    <rPh sb="4" eb="5">
      <t>メイ</t>
    </rPh>
    <phoneticPr fontId="1"/>
  </si>
  <si>
    <t>島守</t>
    <rPh sb="0" eb="2">
      <t>シマモリ</t>
    </rPh>
    <phoneticPr fontId="1"/>
  </si>
  <si>
    <t>世帯数・人口</t>
    <rPh sb="0" eb="2">
      <t>セタイ</t>
    </rPh>
    <rPh sb="2" eb="3">
      <t>スウ</t>
    </rPh>
    <rPh sb="4" eb="6">
      <t>ジンコウ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</si>
  <si>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</si>
  <si>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</si>
  <si>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複数国籍</t>
    <rPh sb="0" eb="2">
      <t>フクスウ</t>
    </rPh>
    <rPh sb="2" eb="4">
      <t>コクセキ</t>
    </rPh>
    <phoneticPr fontId="1"/>
  </si>
  <si>
    <t>住民基本台帳世帯・人口集計表（地区別）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6" eb="7">
      <t>ヨ</t>
    </rPh>
    <rPh sb="7" eb="8">
      <t>オビ</t>
    </rPh>
    <rPh sb="9" eb="10">
      <t>ジン</t>
    </rPh>
    <rPh sb="10" eb="11">
      <t>クチ</t>
    </rPh>
    <rPh sb="11" eb="12">
      <t>シュウ</t>
    </rPh>
    <rPh sb="12" eb="13">
      <t>ケイ</t>
    </rPh>
    <rPh sb="13" eb="14">
      <t>オモテ</t>
    </rPh>
    <rPh sb="15" eb="17">
      <t>チク</t>
    </rPh>
    <rPh sb="17" eb="18">
      <t>ベツ</t>
    </rPh>
    <phoneticPr fontId="1"/>
  </si>
  <si>
    <t>世 帯 数（ 世 帯 ）</t>
    <rPh sb="0" eb="1">
      <t>ヨ</t>
    </rPh>
    <rPh sb="2" eb="3">
      <t>オビ</t>
    </rPh>
    <rPh sb="4" eb="5">
      <t>スウ</t>
    </rPh>
    <rPh sb="7" eb="8">
      <t>ヨ</t>
    </rPh>
    <rPh sb="9" eb="10">
      <t>オビ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</si>
  <si>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</si>
  <si>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 xml:space="preserve"> 市民サービス
 センター</t>
    <rPh sb="1" eb="2">
      <t>シ</t>
    </rPh>
    <rPh sb="2" eb="3">
      <t>ミン</t>
    </rPh>
    <phoneticPr fontId="1"/>
  </si>
  <si>
    <t>世　帯　数</t>
    <rPh sb="0" eb="1">
      <t>ヨ</t>
    </rPh>
    <rPh sb="2" eb="3">
      <t>オビ</t>
    </rPh>
    <rPh sb="4" eb="5">
      <t>スウ</t>
    </rPh>
    <phoneticPr fontId="1"/>
  </si>
  <si>
    <t xml:space="preserve"> 本庁・
 南郷事務所</t>
    <rPh sb="1" eb="3">
      <t>ホンチョウ</t>
    </rPh>
    <rPh sb="6" eb="8">
      <t>ナンゴウ</t>
    </rPh>
    <rPh sb="8" eb="10">
      <t>ジム</t>
    </rPh>
    <rPh sb="10" eb="11">
      <t>ショ</t>
    </rPh>
    <phoneticPr fontId="1"/>
  </si>
  <si>
    <t>南 郷 　計</t>
    <rPh sb="0" eb="1">
      <t>ミナミ</t>
    </rPh>
    <rPh sb="2" eb="3">
      <t>ゴウ</t>
    </rPh>
    <rPh sb="5" eb="6">
      <t>ケイ</t>
    </rPh>
    <phoneticPr fontId="1"/>
  </si>
  <si>
    <t>減少</t>
  </si>
  <si>
    <t>増加</t>
  </si>
  <si>
    <t>前月比人口増減</t>
    <rPh sb="0" eb="3">
      <t>ゼンゲツヒ</t>
    </rPh>
    <rPh sb="3" eb="5">
      <t>ジンコウ</t>
    </rPh>
    <rPh sb="5" eb="7">
      <t>ゾウゲン</t>
    </rPh>
    <phoneticPr fontId="1"/>
  </si>
  <si>
    <t>日本人増減</t>
    <rPh sb="0" eb="3">
      <t>ニホンジン</t>
    </rPh>
    <rPh sb="3" eb="5">
      <t>ゾウゲン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</si>
  <si>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</si>
  <si>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増加</t>
    <rPh sb="0" eb="2">
      <t>ゾウカ</t>
    </rPh>
    <phoneticPr fontId="1"/>
  </si>
  <si>
    <t>増加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</si>
</sst>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[$-411]ggge&quot;年&quot;m&quot;月&quot;d&quot;日現在&quot;;@"/>
    <numFmt numFmtId="179" formatCode="[$]ggge&quot;年&quot;m&quot;月&quot;d&quot;日現在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20"/>
      <name val="HG創英ﾌﾟﾚｾﾞﾝｽEB"/>
      <family val="1"/>
      <charset val="128"/>
    </font>
    <font>
      <sz val="11"/>
      <name val="HG創英ﾌﾟﾚｾﾞﾝｽEB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  <fill>
      <patternFill patternType="solid">
        <fgColor indexed="9"/>
        <bgColor indexed="64"/>
      </patternFill>
    </fill>
  </fills>
  <borders count="11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177" fontId="2" fillId="2" borderId="1" xfId="0" applyNumberFormat="1" applyFont="1" applyFill="1" applyBorder="1" applyAlignment="1">
      <alignment horizontal="distributed" vertical="center" justifyLastLine="1"/>
    </xf>
    <xf numFmtId="177" fontId="2" fillId="2" borderId="2" xfId="0" applyNumberFormat="1" applyFont="1" applyFill="1" applyBorder="1" applyAlignment="1">
      <alignment horizontal="distributed" vertical="center" justifyLastLine="1"/>
    </xf>
    <xf numFmtId="0" fontId="2" fillId="2" borderId="0" xfId="0" applyFont="1" applyFill="1">
      <alignment vertical="center"/>
    </xf>
    <xf numFmtId="178" fontId="3" fillId="2" borderId="0" xfId="0" applyNumberFormat="1" applyFont="1" applyFill="1" applyAlignment="1">
      <alignment horizontal="distributed" vertical="center"/>
    </xf>
    <xf numFmtId="0" fontId="0" fillId="2" borderId="0" xfId="0" applyFill="1">
      <alignment vertical="center"/>
    </xf>
    <xf numFmtId="0" fontId="5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distributed" vertical="center" indent="1"/>
    </xf>
    <xf numFmtId="177" fontId="2" fillId="2" borderId="5" xfId="0" applyNumberFormat="1" applyFont="1" applyFill="1" applyBorder="1">
      <alignment vertical="center"/>
    </xf>
    <xf numFmtId="177" fontId="2" fillId="2" borderId="6" xfId="0" applyNumberFormat="1" applyFont="1" applyFill="1" applyBorder="1">
      <alignment vertical="center"/>
    </xf>
    <xf numFmtId="177" fontId="2" fillId="2" borderId="7" xfId="0" applyNumberFormat="1" applyFont="1" applyFill="1" applyBorder="1">
      <alignment vertical="center"/>
    </xf>
    <xf numFmtId="177" fontId="2" fillId="2" borderId="8" xfId="0" applyNumberFormat="1" applyFont="1" applyFill="1" applyBorder="1">
      <alignment vertical="center"/>
    </xf>
    <xf numFmtId="177" fontId="2" fillId="2" borderId="9" xfId="0" applyNumberFormat="1" applyFont="1" applyFill="1" applyBorder="1">
      <alignment vertical="center"/>
    </xf>
    <xf numFmtId="0" fontId="2" fillId="3" borderId="10" xfId="0" applyFont="1" applyFill="1" applyBorder="1" applyAlignment="1">
      <alignment horizontal="distributed" vertical="center" indent="1"/>
    </xf>
    <xf numFmtId="177" fontId="2" fillId="2" borderId="11" xfId="0" applyNumberFormat="1" applyFont="1" applyFill="1" applyBorder="1">
      <alignment vertical="center"/>
    </xf>
    <xf numFmtId="177" fontId="2" fillId="2" borderId="12" xfId="0" applyNumberFormat="1" applyFont="1" applyFill="1" applyBorder="1">
      <alignment vertical="center"/>
    </xf>
    <xf numFmtId="177" fontId="2" fillId="2" borderId="13" xfId="0" applyNumberFormat="1" applyFont="1" applyFill="1" applyBorder="1">
      <alignment vertical="center"/>
    </xf>
    <xf numFmtId="177" fontId="2" fillId="2" borderId="14" xfId="0" applyNumberFormat="1" applyFont="1" applyFill="1" applyBorder="1">
      <alignment vertical="center"/>
    </xf>
    <xf numFmtId="177" fontId="2" fillId="2" borderId="15" xfId="0" applyNumberFormat="1" applyFont="1" applyFill="1" applyBorder="1">
      <alignment vertical="center"/>
    </xf>
    <xf numFmtId="177" fontId="2" fillId="2" borderId="16" xfId="0" applyNumberFormat="1" applyFont="1" applyFill="1" applyBorder="1">
      <alignment vertical="center"/>
    </xf>
    <xf numFmtId="177" fontId="2" fillId="2" borderId="17" xfId="0" applyNumberFormat="1" applyFont="1" applyFill="1" applyBorder="1">
      <alignment vertical="center"/>
    </xf>
    <xf numFmtId="177" fontId="2" fillId="2" borderId="18" xfId="0" applyNumberFormat="1" applyFont="1" applyFill="1" applyBorder="1">
      <alignment vertical="center"/>
    </xf>
    <xf numFmtId="177" fontId="2" fillId="2" borderId="19" xfId="0" applyNumberFormat="1" applyFont="1" applyFill="1" applyBorder="1">
      <alignment vertical="center"/>
    </xf>
    <xf numFmtId="177" fontId="2" fillId="2" borderId="20" xfId="0" applyNumberFormat="1" applyFont="1" applyFill="1" applyBorder="1">
      <alignment vertical="center"/>
    </xf>
    <xf numFmtId="0" fontId="2" fillId="3" borderId="21" xfId="0" applyFont="1" applyFill="1" applyBorder="1" applyAlignment="1">
      <alignment horizontal="distributed" vertical="center" indent="1"/>
    </xf>
    <xf numFmtId="177" fontId="2" fillId="2" borderId="22" xfId="0" applyNumberFormat="1" applyFont="1" applyFill="1" applyBorder="1">
      <alignment vertical="center"/>
    </xf>
    <xf numFmtId="177" fontId="2" fillId="2" borderId="23" xfId="0" applyNumberFormat="1" applyFont="1" applyFill="1" applyBorder="1">
      <alignment vertical="center"/>
    </xf>
    <xf numFmtId="177" fontId="2" fillId="2" borderId="24" xfId="0" applyNumberFormat="1" applyFont="1" applyFill="1" applyBorder="1">
      <alignment vertical="center"/>
    </xf>
    <xf numFmtId="0" fontId="2" fillId="3" borderId="25" xfId="0" applyFont="1" applyFill="1" applyBorder="1" applyAlignment="1">
      <alignment horizontal="center" vertical="center"/>
    </xf>
    <xf numFmtId="177" fontId="2" fillId="2" borderId="26" xfId="0" applyNumberFormat="1" applyFont="1" applyFill="1" applyBorder="1">
      <alignment vertical="center"/>
    </xf>
    <xf numFmtId="0" fontId="2" fillId="3" borderId="27" xfId="0" applyFont="1" applyFill="1" applyBorder="1" applyAlignment="1">
      <alignment horizontal="distributed" vertical="center" indent="1"/>
    </xf>
    <xf numFmtId="177" fontId="2" fillId="2" borderId="28" xfId="0" applyNumberFormat="1" applyFont="1" applyFill="1" applyBorder="1">
      <alignment vertical="center"/>
    </xf>
    <xf numFmtId="177" fontId="2" fillId="2" borderId="29" xfId="0" applyNumberFormat="1" applyFont="1" applyFill="1" applyBorder="1">
      <alignment vertical="center"/>
    </xf>
    <xf numFmtId="0" fontId="2" fillId="3" borderId="30" xfId="0" applyFont="1" applyFill="1" applyBorder="1" applyAlignment="1">
      <alignment horizontal="distributed" vertical="center" indent="1"/>
    </xf>
    <xf numFmtId="0" fontId="5" fillId="3" borderId="4" xfId="0" applyFont="1" applyFill="1" applyBorder="1" applyAlignment="1">
      <alignment horizontal="center" vertical="center" shrinkToFit="1"/>
    </xf>
    <xf numFmtId="177" fontId="2" fillId="2" borderId="31" xfId="0" applyNumberFormat="1" applyFont="1" applyFill="1" applyBorder="1">
      <alignment vertical="center"/>
    </xf>
    <xf numFmtId="177" fontId="2" fillId="2" borderId="32" xfId="0" applyNumberFormat="1" applyFont="1" applyFill="1" applyBorder="1">
      <alignment vertical="center"/>
    </xf>
    <xf numFmtId="177" fontId="2" fillId="2" borderId="33" xfId="0" applyNumberFormat="1" applyFont="1" applyFill="1" applyBorder="1">
      <alignment vertical="center"/>
    </xf>
    <xf numFmtId="177" fontId="2" fillId="2" borderId="34" xfId="0" applyNumberFormat="1" applyFont="1" applyFill="1" applyBorder="1">
      <alignment vertical="center"/>
    </xf>
    <xf numFmtId="177" fontId="2" fillId="2" borderId="35" xfId="0" applyNumberFormat="1" applyFont="1" applyFill="1" applyBorder="1">
      <alignment vertical="center"/>
    </xf>
    <xf numFmtId="177" fontId="2" fillId="2" borderId="36" xfId="0" applyNumberFormat="1" applyFont="1" applyFill="1" applyBorder="1">
      <alignment vertical="center"/>
    </xf>
    <xf numFmtId="177" fontId="2" fillId="2" borderId="37" xfId="0" applyNumberFormat="1" applyFont="1" applyFill="1" applyBorder="1">
      <alignment vertical="center"/>
    </xf>
    <xf numFmtId="177" fontId="2" fillId="2" borderId="38" xfId="0" applyNumberFormat="1" applyFont="1" applyFill="1" applyBorder="1">
      <alignment vertical="center"/>
    </xf>
    <xf numFmtId="177" fontId="2" fillId="2" borderId="39" xfId="0" applyNumberFormat="1" applyFont="1" applyFill="1" applyBorder="1">
      <alignment vertical="center"/>
    </xf>
    <xf numFmtId="177" fontId="2" fillId="2" borderId="40" xfId="0" applyNumberFormat="1" applyFont="1" applyFill="1" applyBorder="1">
      <alignment vertical="center"/>
    </xf>
    <xf numFmtId="177" fontId="2" fillId="2" borderId="41" xfId="0" applyNumberFormat="1" applyFont="1" applyFill="1" applyBorder="1" applyAlignment="1">
      <alignment horizontal="distributed" vertical="center" justifyLastLine="1"/>
    </xf>
    <xf numFmtId="177" fontId="2" fillId="2" borderId="42" xfId="0" applyNumberFormat="1" applyFont="1" applyFill="1" applyBorder="1">
      <alignment vertical="center"/>
    </xf>
    <xf numFmtId="177" fontId="2" fillId="2" borderId="43" xfId="0" applyNumberFormat="1" applyFont="1" applyFill="1" applyBorder="1">
      <alignment vertical="center"/>
    </xf>
    <xf numFmtId="177" fontId="2" fillId="2" borderId="44" xfId="0" applyNumberFormat="1" applyFont="1" applyFill="1" applyBorder="1">
      <alignment vertical="center"/>
    </xf>
    <xf numFmtId="177" fontId="2" fillId="2" borderId="45" xfId="0" applyNumberFormat="1" applyFont="1" applyFill="1" applyBorder="1">
      <alignment vertical="center"/>
    </xf>
    <xf numFmtId="177" fontId="2" fillId="2" borderId="46" xfId="0" applyNumberFormat="1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47" xfId="0" applyNumberFormat="1" applyFont="1" applyFill="1" applyBorder="1">
      <alignment vertical="center"/>
    </xf>
    <xf numFmtId="177" fontId="2" fillId="2" borderId="26" xfId="0" applyNumberFormat="1" applyFont="1" applyFill="1" applyBorder="1" applyAlignment="1">
      <alignment horizontal="distributed" vertical="center" justifyLastLine="1"/>
    </xf>
    <xf numFmtId="176" fontId="2" fillId="2" borderId="48" xfId="0" applyNumberFormat="1" applyFont="1" applyFill="1" applyBorder="1">
      <alignment vertical="center"/>
    </xf>
    <xf numFmtId="0" fontId="5" fillId="3" borderId="27" xfId="0" applyFont="1" applyFill="1" applyBorder="1" applyAlignment="1">
      <alignment horizontal="distributed" vertical="center" indent="1"/>
    </xf>
    <xf numFmtId="0" fontId="5" fillId="3" borderId="3" xfId="0" applyFont="1" applyFill="1" applyBorder="1" applyAlignment="1">
      <alignment horizontal="distributed" vertical="center" inden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 shrinkToFit="1"/>
    </xf>
    <xf numFmtId="177" fontId="2" fillId="0" borderId="26" xfId="0" applyNumberFormat="1" applyFont="1" applyBorder="1">
      <alignment vertical="center"/>
    </xf>
    <xf numFmtId="177" fontId="2" fillId="0" borderId="2" xfId="0" applyNumberFormat="1" applyFont="1" applyBorder="1" applyAlignment="1">
      <alignment horizontal="distributed" vertical="center" justifyLastLine="1"/>
    </xf>
    <xf numFmtId="177" fontId="2" fillId="0" borderId="55" xfId="0" applyNumberFormat="1" applyFont="1" applyBorder="1">
      <alignment vertical="center"/>
    </xf>
    <xf numFmtId="0" fontId="5" fillId="3" borderId="56" xfId="0" applyFont="1" applyFill="1" applyBorder="1" applyAlignment="1">
      <alignment horizontal="center" vertical="center" shrinkToFit="1"/>
    </xf>
    <xf numFmtId="177" fontId="6" fillId="0" borderId="26" xfId="0" applyNumberFormat="1" applyFont="1" applyBorder="1" applyAlignment="1">
      <alignment horizontal="distributed" vertical="center" justifyLastLine="1"/>
    </xf>
    <xf numFmtId="176" fontId="7" fillId="0" borderId="2" xfId="0" applyNumberFormat="1" applyFont="1" applyBorder="1">
      <alignment vertical="center"/>
    </xf>
    <xf numFmtId="177" fontId="6" fillId="0" borderId="41" xfId="0" applyNumberFormat="1" applyFont="1" applyBorder="1" applyAlignment="1">
      <alignment horizontal="distributed" vertical="center" justifyLastLine="1"/>
    </xf>
    <xf numFmtId="176" fontId="7" fillId="0" borderId="48" xfId="0" applyNumberFormat="1" applyFont="1" applyBorder="1">
      <alignment vertical="center"/>
    </xf>
    <xf numFmtId="177" fontId="7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distributed" vertical="center" justifyLastLine="1"/>
    </xf>
    <xf numFmtId="177" fontId="6" fillId="0" borderId="57" xfId="0" applyNumberFormat="1" applyFont="1" applyBorder="1" applyAlignment="1">
      <alignment horizontal="right" vertical="center"/>
    </xf>
    <xf numFmtId="177" fontId="6" fillId="0" borderId="58" xfId="0" applyNumberFormat="1" applyFont="1" applyBorder="1" applyAlignment="1">
      <alignment horizontal="right" vertical="center"/>
    </xf>
    <xf numFmtId="177" fontId="6" fillId="0" borderId="59" xfId="0" applyNumberFormat="1" applyFont="1" applyBorder="1" applyAlignment="1">
      <alignment horizontal="right" vertical="center"/>
    </xf>
    <xf numFmtId="177" fontId="6" fillId="0" borderId="60" xfId="0" applyNumberFormat="1" applyFont="1" applyBorder="1" applyAlignment="1">
      <alignment horizontal="right" vertical="center"/>
    </xf>
    <xf numFmtId="177" fontId="6" fillId="0" borderId="61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shrinkToFit="1"/>
    </xf>
    <xf numFmtId="0" fontId="2" fillId="4" borderId="0" xfId="0" applyFont="1" applyFill="1">
      <alignment vertical="center"/>
    </xf>
    <xf numFmtId="0" fontId="10" fillId="3" borderId="49" xfId="0" applyFont="1" applyFill="1" applyBorder="1" applyAlignment="1">
      <alignment horizontal="center" vertical="center"/>
    </xf>
    <xf numFmtId="0" fontId="10" fillId="3" borderId="63" xfId="0" applyFont="1" applyFill="1" applyBorder="1" applyAlignment="1">
      <alignment horizontal="center" vertical="center"/>
    </xf>
    <xf numFmtId="0" fontId="10" fillId="3" borderId="64" xfId="0" applyFont="1" applyFill="1" applyBorder="1" applyAlignment="1">
      <alignment horizontal="center" vertical="center"/>
    </xf>
    <xf numFmtId="0" fontId="10" fillId="3" borderId="65" xfId="0" applyFont="1" applyFill="1" applyBorder="1" applyAlignment="1">
      <alignment horizontal="center" vertical="center"/>
    </xf>
    <xf numFmtId="0" fontId="10" fillId="3" borderId="66" xfId="0" applyFont="1" applyFill="1" applyBorder="1" applyAlignment="1">
      <alignment horizontal="center" vertical="center"/>
    </xf>
    <xf numFmtId="0" fontId="10" fillId="3" borderId="67" xfId="0" applyFont="1" applyFill="1" applyBorder="1" applyAlignment="1">
      <alignment horizontal="center" vertical="center"/>
    </xf>
    <xf numFmtId="0" fontId="10" fillId="3" borderId="68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7" fontId="2" fillId="2" borderId="70" xfId="0" applyNumberFormat="1" applyFont="1" applyFill="1" applyBorder="1">
      <alignment vertical="center"/>
    </xf>
    <xf numFmtId="177" fontId="2" fillId="2" borderId="71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shrinkToFit="1"/>
    </xf>
    <xf numFmtId="177" fontId="2" fillId="0" borderId="0" xfId="0" applyNumberFormat="1" applyFont="1">
      <alignment vertical="center"/>
    </xf>
    <xf numFmtId="177" fontId="0" fillId="0" borderId="26" xfId="0" applyNumberFormat="1" applyBorder="1" applyAlignment="1">
      <alignment horizontal="distributed" vertical="center" justifyLastLine="1"/>
    </xf>
    <xf numFmtId="177" fontId="2" fillId="0" borderId="113" xfId="0" applyNumberFormat="1" applyFont="1" applyBorder="1">
      <alignment vertical="center"/>
    </xf>
    <xf numFmtId="177" fontId="2" fillId="0" borderId="114" xfId="0" applyNumberFormat="1" applyFont="1" applyBorder="1">
      <alignment vertical="center"/>
    </xf>
    <xf numFmtId="177" fontId="2" fillId="0" borderId="115" xfId="0" applyNumberFormat="1" applyFont="1" applyBorder="1">
      <alignment vertical="center"/>
    </xf>
    <xf numFmtId="177" fontId="2" fillId="0" borderId="116" xfId="0" applyNumberFormat="1" applyFont="1" applyBorder="1">
      <alignment vertical="center"/>
    </xf>
    <xf numFmtId="177" fontId="2" fillId="0" borderId="55" xfId="0" applyNumberFormat="1" applyFont="1" applyBorder="1" applyAlignment="1">
      <alignment horizontal="right" vertical="center"/>
    </xf>
    <xf numFmtId="177" fontId="2" fillId="0" borderId="117" xfId="0" applyNumberFormat="1" applyFont="1" applyBorder="1" applyAlignment="1">
      <alignment horizontal="right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/>
    </xf>
    <xf numFmtId="0" fontId="5" fillId="3" borderId="75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 shrinkToFit="1"/>
    </xf>
    <xf numFmtId="0" fontId="5" fillId="3" borderId="77" xfId="0" applyFont="1" applyFill="1" applyBorder="1" applyAlignment="1">
      <alignment horizontal="center" vertical="center" shrinkToFit="1"/>
    </xf>
    <xf numFmtId="0" fontId="5" fillId="3" borderId="78" xfId="0" applyFont="1" applyFill="1" applyBorder="1" applyAlignment="1">
      <alignment horizontal="center" vertical="center" shrinkToFit="1"/>
    </xf>
    <xf numFmtId="177" fontId="9" fillId="0" borderId="110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7" fontId="9" fillId="0" borderId="20" xfId="0" applyNumberFormat="1" applyFont="1" applyBorder="1" applyAlignment="1">
      <alignment horizontal="center" vertical="center"/>
    </xf>
    <xf numFmtId="177" fontId="9" fillId="0" borderId="111" xfId="0" applyNumberFormat="1" applyFont="1" applyBorder="1" applyAlignment="1">
      <alignment horizontal="center" vertical="center"/>
    </xf>
    <xf numFmtId="177" fontId="9" fillId="0" borderId="112" xfId="0" applyNumberFormat="1" applyFont="1" applyBorder="1" applyAlignment="1">
      <alignment horizontal="center" vertical="center"/>
    </xf>
    <xf numFmtId="177" fontId="9" fillId="0" borderId="80" xfId="0" applyNumberFormat="1" applyFont="1" applyBorder="1" applyAlignment="1">
      <alignment horizontal="center" vertical="center"/>
    </xf>
    <xf numFmtId="177" fontId="9" fillId="0" borderId="81" xfId="0" applyNumberFormat="1" applyFont="1" applyBorder="1" applyAlignment="1">
      <alignment horizontal="center" vertical="center"/>
    </xf>
    <xf numFmtId="177" fontId="9" fillId="0" borderId="82" xfId="0" applyNumberFormat="1" applyFont="1" applyBorder="1" applyAlignment="1">
      <alignment horizontal="center" vertical="center"/>
    </xf>
    <xf numFmtId="0" fontId="5" fillId="3" borderId="83" xfId="0" applyFont="1" applyFill="1" applyBorder="1" applyAlignment="1">
      <alignment vertical="center" wrapText="1" shrinkToFit="1"/>
    </xf>
    <xf numFmtId="0" fontId="6" fillId="2" borderId="4" xfId="0" applyFont="1" applyFill="1" applyBorder="1">
      <alignment vertical="center"/>
    </xf>
    <xf numFmtId="0" fontId="5" fillId="3" borderId="84" xfId="0" applyFont="1" applyFill="1" applyBorder="1" applyAlignment="1">
      <alignment horizontal="center" vertical="center"/>
    </xf>
    <xf numFmtId="0" fontId="5" fillId="3" borderId="85" xfId="0" applyFont="1" applyFill="1" applyBorder="1" applyAlignment="1">
      <alignment horizontal="center" vertical="center"/>
    </xf>
    <xf numFmtId="0" fontId="5" fillId="3" borderId="108" xfId="0" applyFont="1" applyFill="1" applyBorder="1" applyAlignment="1">
      <alignment horizontal="center" vertical="center"/>
    </xf>
    <xf numFmtId="0" fontId="5" fillId="3" borderId="86" xfId="0" applyFont="1" applyFill="1" applyBorder="1" applyAlignment="1">
      <alignment horizontal="center" vertical="center"/>
    </xf>
    <xf numFmtId="0" fontId="0" fillId="2" borderId="87" xfId="0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/>
    </xf>
    <xf numFmtId="0" fontId="5" fillId="3" borderId="109" xfId="0" applyFont="1" applyFill="1" applyBorder="1" applyAlignment="1">
      <alignment horizontal="center" vertical="center"/>
    </xf>
    <xf numFmtId="0" fontId="5" fillId="3" borderId="91" xfId="0" applyFont="1" applyFill="1" applyBorder="1" applyAlignment="1">
      <alignment horizontal="center" vertical="center"/>
    </xf>
    <xf numFmtId="0" fontId="5" fillId="3" borderId="92" xfId="0" applyFont="1" applyFill="1" applyBorder="1" applyAlignment="1">
      <alignment horizontal="center" vertical="center"/>
    </xf>
    <xf numFmtId="0" fontId="5" fillId="3" borderId="9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179" fontId="8" fillId="4" borderId="55" xfId="0" applyNumberFormat="1" applyFont="1" applyFill="1" applyBorder="1" applyAlignment="1">
      <alignment vertical="center" shrinkToFit="1"/>
    </xf>
    <xf numFmtId="0" fontId="5" fillId="3" borderId="4" xfId="0" applyFont="1" applyFill="1" applyBorder="1" applyAlignment="1">
      <alignment vertical="center" wrapText="1" shrinkToFit="1"/>
    </xf>
    <xf numFmtId="0" fontId="5" fillId="3" borderId="95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0" fontId="5" fillId="3" borderId="97" xfId="0" applyFont="1" applyFill="1" applyBorder="1" applyAlignment="1">
      <alignment horizontal="center" vertical="center"/>
    </xf>
    <xf numFmtId="0" fontId="5" fillId="3" borderId="87" xfId="0" applyFont="1" applyFill="1" applyBorder="1" applyAlignment="1">
      <alignment horizontal="center" vertical="center"/>
    </xf>
    <xf numFmtId="0" fontId="5" fillId="3" borderId="88" xfId="0" applyFont="1" applyFill="1" applyBorder="1" applyAlignment="1">
      <alignment horizontal="center" vertical="center"/>
    </xf>
    <xf numFmtId="0" fontId="5" fillId="3" borderId="89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  <xf numFmtId="177" fontId="2" fillId="0" borderId="104" xfId="0" applyNumberFormat="1" applyFont="1" applyBorder="1">
      <alignment vertical="center"/>
    </xf>
    <xf numFmtId="177" fontId="2" fillId="0" borderId="107" xfId="0" applyNumberFormat="1" applyFont="1" applyBorder="1">
      <alignment vertical="center"/>
    </xf>
    <xf numFmtId="177" fontId="2" fillId="0" borderId="105" xfId="0" applyNumberFormat="1" applyFont="1" applyBorder="1">
      <alignment vertical="center"/>
    </xf>
    <xf numFmtId="177" fontId="2" fillId="0" borderId="106" xfId="0" applyNumberFormat="1" applyFont="1" applyBorder="1">
      <alignment vertical="center"/>
    </xf>
    <xf numFmtId="177" fontId="2" fillId="0" borderId="103" xfId="0" applyNumberFormat="1" applyFont="1" applyBorder="1">
      <alignment vertical="center"/>
    </xf>
    <xf numFmtId="177" fontId="2" fillId="0" borderId="102" xfId="0" applyNumberFormat="1" applyFont="1" applyBorder="1" applyAlignment="1">
      <alignment horizontal="right" vertical="center"/>
    </xf>
    <xf numFmtId="177" fontId="2" fillId="0" borderId="103" xfId="0" applyNumberFormat="1" applyFont="1" applyBorder="1" applyAlignment="1">
      <alignment horizontal="right" vertical="center"/>
    </xf>
    <xf numFmtId="177" fontId="9" fillId="0" borderId="98" xfId="0" applyNumberFormat="1" applyFont="1" applyBorder="1" applyAlignment="1">
      <alignment horizontal="center" vertical="center"/>
    </xf>
    <xf numFmtId="177" fontId="9" fillId="0" borderId="101" xfId="0" applyNumberFormat="1" applyFont="1" applyBorder="1" applyAlignment="1">
      <alignment horizontal="center" vertical="center"/>
    </xf>
    <xf numFmtId="177" fontId="9" fillId="0" borderId="99" xfId="0" applyNumberFormat="1" applyFont="1" applyBorder="1" applyAlignment="1">
      <alignment horizontal="center" vertical="center"/>
    </xf>
    <xf numFmtId="177" fontId="9" fillId="0" borderId="100" xfId="0" applyNumberFormat="1" applyFont="1" applyBorder="1" applyAlignment="1">
      <alignment horizontal="center" vertical="center"/>
    </xf>
  </cellXfs>
  <cellStyles count="1">
    <cellStyle name="標準" xfId="0" builtinId="0"/>
  </cellStyles>
  <dxfs count="6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&#27598;&#26376;&#12398;&#32113;&#35336;/&#9733;02_&#32113;&#35336;&#36039;&#26009;&#20316;&#25104;&amp;&#12507;&#12540;&#12512;&#12506;&#12540;&#12472;/&#12304;HP&#29992;&#12305;03_&#20303;&#27665;&#22522;&#26412;&#21488;&#24115;&#19990;&#24111;&#12539;&#20154;&#21475;&#38598;&#35336;&#34920;&#65288;&#22320;&#21306;&#21029;&#65289;/MISALIO/R7&#24180;&#24230;/R8.4&#20844;&#34920;&#65288;&#65299;&#26376;&#20998;)/R0804_&#19990;&#24111;&#12539;&#20154;&#21475;&#65288;3&#26376;&#26411;).xlsx" TargetMode="External"/><Relationship Id="rId2" Type="http://schemas.openxmlformats.org/officeDocument/2006/relationships/externalLinkPath" Target="file:///\\172.21.204.101\&#24066;&#27665;&#35506;_&#20303;&#35352;g&#20849;&#26377;\32%20&#20154;&#21475;&#32113;&#35336;&#38306;&#20418;\&#27598;&#26376;&#12398;&#32113;&#35336;\&#9733;02_&#32113;&#35336;&#36039;&#26009;&#20316;&#25104;&amp;&#12507;&#12540;&#12512;&#12506;&#12540;&#12472;\&#12304;HP&#29992;&#12305;03_&#20303;&#27665;&#22522;&#26412;&#21488;&#24115;&#19990;&#24111;&#12539;&#20154;&#21475;&#38598;&#35336;&#34920;&#65288;&#22320;&#21306;&#21029;&#65289;\MISALIO\R7&#24180;&#24230;\R8.4&#20844;&#34920;&#65288;&#65299;&#26376;&#20998;)\R0804_&#19990;&#24111;&#12539;&#20154;&#21475;&#65288;3&#26376;&#26411;).xlsx" TargetMode="External"/><Relationship Id="rId1" Type="http://schemas.openxmlformats.org/officeDocument/2006/relationships/externalLinkPath" Target="/32%20&#20154;&#21475;&#32113;&#35336;&#38306;&#20418;/&#27598;&#26376;&#12398;&#32113;&#35336;/&#9733;02_&#32113;&#35336;&#36039;&#26009;&#20316;&#25104;&amp;&#12507;&#12540;&#12512;&#12506;&#12540;&#12472;/&#12304;HP&#29992;&#12305;03_&#20303;&#27665;&#22522;&#26412;&#21488;&#24115;&#19990;&#24111;&#12539;&#20154;&#21475;&#38598;&#35336;&#34920;&#65288;&#22320;&#21306;&#21029;&#65289;/MISALIO/R7&#24180;&#24230;/R8.4&#20844;&#34920;&#65288;&#65299;&#26376;&#20998;)/R0804_&#19990;&#24111;&#12539;&#20154;&#21475;&#65288;3&#26376;&#26411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&#27598;&#26376;&#12398;&#32113;&#35336;/&#9733;02_&#32113;&#35336;&#36039;&#26009;&#20316;&#25104;&amp;&#12507;&#12540;&#12512;&#12506;&#12540;&#12472;/&#12304;HP&#29992;&#12305;03_&#20303;&#27665;&#22522;&#26412;&#21488;&#24115;&#19990;&#24111;&#12539;&#20154;&#21475;&#38598;&#35336;&#34920;&#65288;&#22320;&#21306;&#21029;&#65289;/MISALIO/R7&#24180;&#24230;/R7.8&#20844;&#34920;&#65288;&#65303;&#26376;&#20998;&#65289;/&#65330;0708_&#19990;&#24111;&#12539;&#20154;&#21475;&#65288;&#65303;&#26376;&#26411;).xlsx" TargetMode="External"/><Relationship Id="rId1" Type="http://schemas.openxmlformats.org/officeDocument/2006/relationships/externalLinkPath" Target="/32%20&#20154;&#21475;&#32113;&#35336;&#38306;&#20418;/&#27598;&#26376;&#12398;&#32113;&#35336;/&#9733;02_&#32113;&#35336;&#36039;&#26009;&#20316;&#25104;&amp;&#12507;&#12540;&#12512;&#12506;&#12540;&#12472;/&#12304;HP&#29992;&#12305;03_&#20303;&#27665;&#22522;&#26412;&#21488;&#24115;&#19990;&#24111;&#12539;&#20154;&#21475;&#38598;&#35336;&#34920;&#65288;&#22320;&#21306;&#21029;&#65289;/MISALIO/R7&#24180;&#24230;/R7.8&#20844;&#34920;&#65288;&#65303;&#26376;&#20998;&#65289;/&#65330;0708_&#19990;&#24111;&#12539;&#20154;&#21475;&#65288;&#65303;&#26376;&#26411;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21.204.101\&#24066;&#27665;&#35506;_&#20303;&#35352;g&#20849;&#26377;\32%20&#20154;&#21475;&#32113;&#35336;&#38306;&#20418;\&#9733;&#27598;&#26376;&#12398;&#32113;&#35336;\&#9733;02_&#32113;&#35336;&#36039;&#26009;&#20316;&#25104;&amp;&#12507;&#12540;&#12512;&#12506;&#12540;&#12472;\&#12304;HP&#29992;&#12305;03_&#20303;&#27665;&#22522;&#26412;&#21488;&#24115;&#19990;&#24111;&#12539;&#20154;&#21475;&#38598;&#35336;&#34920;&#65288;&#22320;&#21306;&#21029;&#65289;\MISALIO\R08\R0805&#20844;&#34920;&#65288;&#65300;&#26376;&#20998;)\R0805_&#19990;&#24111;&#12539;&#20154;&#21475;&#65288;4&#26376;&#26411;).xlsx" TargetMode="External"/><Relationship Id="rId1" Type="http://schemas.openxmlformats.org/officeDocument/2006/relationships/externalLinkPath" Target="R0805_&#19990;&#24111;&#12539;&#20154;&#21475;&#65288;4&#26376;&#2641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集計表 (８年3月)"/>
      <sheetName val="集計表 (８年2月)"/>
      <sheetName val="集計表 (８年1月)"/>
      <sheetName val="集計表 (７年12月)"/>
      <sheetName val="集計表 (７年11月)"/>
      <sheetName val="集計表 (７年10月)"/>
      <sheetName val="集計表 (７年９月)"/>
      <sheetName val="集計表 (７年８月) "/>
      <sheetName val="集計表 (７年７月) "/>
      <sheetName val="集計表 (７年６月) "/>
      <sheetName val="集計表 (７年５月) "/>
      <sheetName val="集計表 (７年４月) "/>
      <sheetName val="集計表 (７年３月)"/>
      <sheetName val="集計表 (７年２月)"/>
      <sheetName val="集計表 (７年１月)"/>
      <sheetName val="集計表 (６年12月) "/>
      <sheetName val="集計表 (６年11月)"/>
      <sheetName val="集計表 (６年10月)"/>
      <sheetName val="集計表 (６年９月)"/>
      <sheetName val="集計表 (６年８月)"/>
      <sheetName val="集計表 (６年７月)"/>
      <sheetName val="集計表 (６年６月)"/>
      <sheetName val="集計表 (６年５月) "/>
      <sheetName val="集計表 (６年４月)"/>
      <sheetName val="集計表 (６年３月)"/>
      <sheetName val="集計表 (６年２月)"/>
      <sheetName val="集計表 (６年１月)"/>
      <sheetName val="集計表 (５年１２月)"/>
      <sheetName val="集計表 (５年１１月)"/>
      <sheetName val="集計表 (５年１０月)"/>
      <sheetName val="集計表 (５年９月)"/>
      <sheetName val="集計表 (５年８月)"/>
      <sheetName val="集計表 (５年７月)"/>
      <sheetName val="集計表 (５年６月)"/>
      <sheetName val="集計表 (５年５月)"/>
      <sheetName val="集計表 (５年４月)"/>
      <sheetName val="集計表 (５年３月)"/>
      <sheetName val="集計表 (５年２月)"/>
      <sheetName val="集計表 (５年１月)"/>
      <sheetName val="集計表 (4年１2月)"/>
      <sheetName val="集計表 (4年１１月) "/>
      <sheetName val="集計表 (4年１０月)"/>
      <sheetName val="集計表 (4年９月)"/>
      <sheetName val="集計表 (4年８月)"/>
      <sheetName val="集計表 (4年7月)"/>
      <sheetName val="集計表 (4年6月)"/>
      <sheetName val="集計表 (4年5月)"/>
      <sheetName val="集計表 (4年4月)"/>
      <sheetName val="集計表 (4年3月)"/>
      <sheetName val="集計表 (4年2月)"/>
      <sheetName val="集計表 (4年1月)"/>
      <sheetName val="集計表 (3年12月)"/>
      <sheetName val="集計表 (3年11月)"/>
      <sheetName val="集計表 (3年10月)"/>
      <sheetName val="集計表 (3年9月)"/>
      <sheetName val="集計表 (3年8月)"/>
      <sheetName val="集計表 (3年7月)"/>
      <sheetName val="集計表 (3年6月)"/>
      <sheetName val="集計表 (3年5月)"/>
      <sheetName val="集計表 (3年4月)"/>
      <sheetName val="集計表 (3年3月)"/>
      <sheetName val="集計表 (3年2月)"/>
      <sheetName val="集計表 (3年1月)"/>
      <sheetName val="集計表 (2年12月)"/>
      <sheetName val="集計表 (2年11月)"/>
      <sheetName val="集計表 (2年10月)"/>
      <sheetName val="集計表 (2年9月)"/>
      <sheetName val="集計表 (2年8月)"/>
      <sheetName val="集計表 (2年7月)"/>
      <sheetName val="集計表 (2年6月)"/>
      <sheetName val="集計表 (2年5月)"/>
      <sheetName val="集計表 (2年4月)"/>
      <sheetName val="集計表 (2年3月)"/>
      <sheetName val="集計表 (2年2月)"/>
      <sheetName val="集計表 (2年1月)"/>
      <sheetName val="集計表 (1年12月)"/>
      <sheetName val="集計表 (1年11月)"/>
      <sheetName val="集計表 (1年10月)"/>
      <sheetName val="集計表 (1年9月)"/>
      <sheetName val="集計表 (1年8月)"/>
      <sheetName val="集計表 (1年7月)"/>
      <sheetName val="集計表 (1年6月)"/>
      <sheetName val="集計表 (1年5月)"/>
      <sheetName val="集計表 (31年4月)"/>
    </sheetNames>
    <sheetDataSet>
      <sheetData sheetId="0"/>
      <sheetData sheetId="1">
        <row r="6">
          <cell r="F6">
            <v>11267</v>
          </cell>
          <cell r="G6">
            <v>187</v>
          </cell>
        </row>
        <row r="7">
          <cell r="F7">
            <v>9412</v>
          </cell>
          <cell r="G7">
            <v>83</v>
          </cell>
        </row>
        <row r="8">
          <cell r="F8">
            <v>15864</v>
          </cell>
          <cell r="G8">
            <v>92</v>
          </cell>
        </row>
        <row r="9">
          <cell r="F9">
            <v>10600</v>
          </cell>
          <cell r="G9">
            <v>72</v>
          </cell>
        </row>
        <row r="10">
          <cell r="F10">
            <v>12610</v>
          </cell>
          <cell r="G10">
            <v>335</v>
          </cell>
        </row>
        <row r="11">
          <cell r="F11">
            <v>15064</v>
          </cell>
          <cell r="G11">
            <v>132</v>
          </cell>
        </row>
        <row r="12">
          <cell r="F12">
            <v>6087</v>
          </cell>
          <cell r="G12">
            <v>26</v>
          </cell>
        </row>
        <row r="13">
          <cell r="F13">
            <v>26387</v>
          </cell>
          <cell r="G13">
            <v>142</v>
          </cell>
        </row>
        <row r="14">
          <cell r="F14">
            <v>414</v>
          </cell>
          <cell r="G14">
            <v>1</v>
          </cell>
        </row>
        <row r="15">
          <cell r="F15">
            <v>1655</v>
          </cell>
          <cell r="G15">
            <v>6</v>
          </cell>
        </row>
        <row r="16">
          <cell r="F16">
            <v>533</v>
          </cell>
          <cell r="G16">
            <v>1</v>
          </cell>
        </row>
        <row r="17">
          <cell r="B17">
            <v>52088</v>
          </cell>
          <cell r="C17">
            <v>705</v>
          </cell>
          <cell r="D17">
            <v>57805</v>
          </cell>
          <cell r="E17">
            <v>372</v>
          </cell>
          <cell r="F17">
            <v>109893</v>
          </cell>
          <cell r="G17">
            <v>1077</v>
          </cell>
          <cell r="K17">
            <v>58069</v>
          </cell>
        </row>
        <row r="22">
          <cell r="F22">
            <v>24098</v>
          </cell>
          <cell r="G22">
            <v>177</v>
          </cell>
        </row>
        <row r="23">
          <cell r="F23">
            <v>3901</v>
          </cell>
          <cell r="G23">
            <v>9</v>
          </cell>
        </row>
        <row r="24">
          <cell r="F24">
            <v>10477</v>
          </cell>
          <cell r="G24">
            <v>114</v>
          </cell>
        </row>
        <row r="25">
          <cell r="F25">
            <v>10783</v>
          </cell>
          <cell r="G25">
            <v>164</v>
          </cell>
        </row>
        <row r="26">
          <cell r="F26">
            <v>3204</v>
          </cell>
          <cell r="G26">
            <v>34</v>
          </cell>
        </row>
        <row r="27">
          <cell r="F27">
            <v>1411</v>
          </cell>
          <cell r="G27">
            <v>2</v>
          </cell>
        </row>
        <row r="28">
          <cell r="F28">
            <v>18311</v>
          </cell>
          <cell r="G28">
            <v>105</v>
          </cell>
        </row>
        <row r="29">
          <cell r="F29">
            <v>24085</v>
          </cell>
          <cell r="G29">
            <v>250</v>
          </cell>
        </row>
        <row r="30">
          <cell r="F30">
            <v>2303</v>
          </cell>
          <cell r="G30">
            <v>7</v>
          </cell>
        </row>
        <row r="31">
          <cell r="F31">
            <v>1498</v>
          </cell>
          <cell r="G31">
            <v>3</v>
          </cell>
        </row>
        <row r="32">
          <cell r="B32">
            <v>48373</v>
          </cell>
          <cell r="C32">
            <v>438</v>
          </cell>
          <cell r="D32">
            <v>51698</v>
          </cell>
          <cell r="E32">
            <v>427</v>
          </cell>
          <cell r="F32">
            <v>100071</v>
          </cell>
          <cell r="G32">
            <v>865</v>
          </cell>
          <cell r="K32">
            <v>51798</v>
          </cell>
        </row>
        <row r="38">
          <cell r="B38">
            <v>101604</v>
          </cell>
          <cell r="D38">
            <v>110302</v>
          </cell>
          <cell r="F38">
            <v>211906</v>
          </cell>
          <cell r="H38">
            <v>109867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集計表 (７年７月) "/>
      <sheetName val="集計表 (７年６月) "/>
      <sheetName val="集計表 (７年５月) "/>
      <sheetName val="集計表 (７年４月) "/>
      <sheetName val="集計表 (７年３月)"/>
      <sheetName val="集計表 (７年２月)"/>
      <sheetName val="集計表 (７年１月)"/>
      <sheetName val="集計表 (６年12月) "/>
      <sheetName val="集計表 (６年11月)"/>
      <sheetName val="集計表 (６年10月)"/>
      <sheetName val="集計表 (６年９月)"/>
      <sheetName val="集計表 (６年８月)"/>
      <sheetName val="集計表 (６年７月)"/>
      <sheetName val="集計表 (６年６月)"/>
      <sheetName val="集計表 (６年５月) "/>
      <sheetName val="集計表 (６年４月)"/>
      <sheetName val="集計表 (６年３月)"/>
      <sheetName val="集計表 (６年２月)"/>
      <sheetName val="集計表 (６年１月)"/>
      <sheetName val="集計表 (５年１２月)"/>
      <sheetName val="集計表 (５年１１月)"/>
      <sheetName val="集計表 (５年１０月)"/>
      <sheetName val="集計表 (５年９月)"/>
      <sheetName val="集計表 (５年８月)"/>
      <sheetName val="集計表 (５年７月)"/>
      <sheetName val="集計表 (５年６月)"/>
      <sheetName val="集計表 (５年５月)"/>
      <sheetName val="集計表 (５年４月)"/>
      <sheetName val="集計表 (５年３月)"/>
      <sheetName val="集計表 (５年２月)"/>
      <sheetName val="集計表 (５年１月)"/>
      <sheetName val="集計表 (4年１2月)"/>
      <sheetName val="集計表 (4年１１月) "/>
      <sheetName val="集計表 (4年１０月)"/>
      <sheetName val="集計表 (4年９月)"/>
      <sheetName val="集計表 (4年８月)"/>
      <sheetName val="集計表 (4年7月)"/>
      <sheetName val="集計表 (4年6月)"/>
      <sheetName val="集計表 (4年5月)"/>
      <sheetName val="集計表 (4年4月)"/>
      <sheetName val="集計表 (4年3月)"/>
      <sheetName val="集計表 (4年2月)"/>
      <sheetName val="集計表 (4年1月)"/>
      <sheetName val="集計表 (3年12月)"/>
      <sheetName val="集計表 (3年11月)"/>
      <sheetName val="集計表 (3年10月)"/>
      <sheetName val="集計表 (3年9月)"/>
      <sheetName val="集計表 (3年8月)"/>
      <sheetName val="集計表 (3年7月)"/>
      <sheetName val="集計表 (3年6月)"/>
      <sheetName val="集計表 (3年5月)"/>
      <sheetName val="集計表 (3年4月)"/>
      <sheetName val="集計表 (3年3月)"/>
      <sheetName val="集計表 (3年2月)"/>
      <sheetName val="集計表 (3年1月)"/>
      <sheetName val="集計表 (2年12月)"/>
      <sheetName val="集計表 (2年11月)"/>
      <sheetName val="集計表 (2年10月)"/>
      <sheetName val="集計表 (2年9月)"/>
      <sheetName val="集計表 (2年8月)"/>
      <sheetName val="集計表 (2年7月)"/>
      <sheetName val="集計表 (2年6月)"/>
      <sheetName val="集計表 (2年5月)"/>
      <sheetName val="集計表 (2年4月)"/>
      <sheetName val="集計表 (2年3月)"/>
      <sheetName val="集計表 (2年2月)"/>
      <sheetName val="集計表 (2年1月)"/>
      <sheetName val="集計表 (1年12月)"/>
      <sheetName val="集計表 (1年11月)"/>
      <sheetName val="集計表 (1年10月)"/>
      <sheetName val="集計表 (1年9月)"/>
      <sheetName val="集計表 (1年8月)"/>
      <sheetName val="集計表 (1年7月)"/>
      <sheetName val="集計表 (1年6月)"/>
      <sheetName val="集計表 (1年5月)"/>
      <sheetName val="集計表 (31年4月)"/>
    </sheetNames>
    <sheetDataSet>
      <sheetData sheetId="0"/>
      <sheetData sheetId="1">
        <row r="17">
          <cell r="B17">
            <v>52462</v>
          </cell>
          <cell r="C17">
            <v>655</v>
          </cell>
          <cell r="D17">
            <v>58172</v>
          </cell>
          <cell r="E17">
            <v>363</v>
          </cell>
          <cell r="F17">
            <v>110634</v>
          </cell>
          <cell r="G17">
            <v>1018</v>
          </cell>
          <cell r="K17">
            <v>58246</v>
          </cell>
        </row>
        <row r="32">
          <cell r="B32">
            <v>48614</v>
          </cell>
          <cell r="C32">
            <v>392</v>
          </cell>
          <cell r="D32">
            <v>52060</v>
          </cell>
          <cell r="E32">
            <v>435</v>
          </cell>
          <cell r="F32">
            <v>100674</v>
          </cell>
          <cell r="G32">
            <v>827</v>
          </cell>
          <cell r="K32">
            <v>51859</v>
          </cell>
        </row>
        <row r="38">
          <cell r="B38">
            <v>102123</v>
          </cell>
          <cell r="D38">
            <v>111030</v>
          </cell>
          <cell r="F38">
            <v>213153</v>
          </cell>
          <cell r="H38">
            <v>110105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計表 (８年4月)"/>
      <sheetName val="集計表 (８年3月)"/>
      <sheetName val="集計表 (８年2月)"/>
      <sheetName val="集計表 (８年1月)"/>
      <sheetName val="集計表 (７年12月)"/>
      <sheetName val="集計表 (７年11月)"/>
      <sheetName val="集計表 (７年10月)"/>
      <sheetName val="集計表 (７年９月)"/>
      <sheetName val="集計表 (７年８月) "/>
      <sheetName val="集計表 (７年７月) "/>
      <sheetName val="集計表 (７年６月) "/>
      <sheetName val="集計表 (７年５月) "/>
      <sheetName val="集計表 (７年４月) "/>
      <sheetName val="集計表 (７年３月)"/>
      <sheetName val="集計表 (７年２月)"/>
      <sheetName val="集計表 (７年１月)"/>
      <sheetName val="集計表 (６年12月) "/>
      <sheetName val="集計表 (６年11月)"/>
      <sheetName val="集計表 (６年10月)"/>
      <sheetName val="集計表 (６年９月)"/>
      <sheetName val="集計表 (６年８月)"/>
      <sheetName val="集計表 (６年７月)"/>
      <sheetName val="集計表 (６年６月)"/>
      <sheetName val="集計表 (６年５月) "/>
      <sheetName val="集計表 (６年４月)"/>
      <sheetName val="集計表 (６年３月)"/>
      <sheetName val="集計表 (６年２月)"/>
      <sheetName val="集計表 (６年１月)"/>
      <sheetName val="集計表 (５年１２月)"/>
      <sheetName val="集計表 (５年１１月)"/>
      <sheetName val="集計表 (５年１０月)"/>
      <sheetName val="集計表 (５年９月)"/>
      <sheetName val="集計表 (５年８月)"/>
      <sheetName val="集計表 (５年７月)"/>
      <sheetName val="集計表 (５年６月)"/>
      <sheetName val="集計表 (５年５月)"/>
      <sheetName val="集計表 (５年４月)"/>
      <sheetName val="集計表 (５年３月)"/>
      <sheetName val="集計表 (５年２月)"/>
      <sheetName val="集計表 (５年１月)"/>
      <sheetName val="集計表 (4年１2月)"/>
      <sheetName val="集計表 (4年１１月) "/>
      <sheetName val="集計表 (4年１０月)"/>
      <sheetName val="集計表 (4年９月)"/>
      <sheetName val="集計表 (4年８月)"/>
      <sheetName val="集計表 (4年7月)"/>
      <sheetName val="集計表 (4年6月)"/>
      <sheetName val="集計表 (4年5月)"/>
      <sheetName val="集計表 (4年4月)"/>
      <sheetName val="集計表 (4年3月)"/>
      <sheetName val="集計表 (4年2月)"/>
      <sheetName val="集計表 (4年1月)"/>
      <sheetName val="集計表 (3年12月)"/>
      <sheetName val="集計表 (3年11月)"/>
      <sheetName val="集計表 (3年10月)"/>
      <sheetName val="集計表 (3年9月)"/>
      <sheetName val="集計表 (3年8月)"/>
      <sheetName val="集計表 (3年7月)"/>
      <sheetName val="集計表 (3年6月)"/>
      <sheetName val="集計表 (3年5月)"/>
      <sheetName val="集計表 (3年4月)"/>
      <sheetName val="集計表 (3年3月)"/>
      <sheetName val="集計表 (3年2月)"/>
      <sheetName val="集計表 (3年1月)"/>
      <sheetName val="集計表 (2年12月)"/>
      <sheetName val="集計表 (2年11月)"/>
      <sheetName val="集計表 (2年10月)"/>
      <sheetName val="集計表 (2年9月)"/>
      <sheetName val="集計表 (2年8月)"/>
      <sheetName val="集計表 (2年7月)"/>
      <sheetName val="集計表 (2年6月)"/>
      <sheetName val="集計表 (2年5月)"/>
      <sheetName val="集計表 (2年4月)"/>
      <sheetName val="集計表 (2年3月)"/>
      <sheetName val="集計表 (2年2月)"/>
      <sheetName val="集計表 (2年1月)"/>
      <sheetName val="集計表 (1年12月)"/>
      <sheetName val="集計表 (1年11月)"/>
      <sheetName val="集計表 (1年10月)"/>
      <sheetName val="集計表 (1年9月)"/>
      <sheetName val="集計表 (1年8月)"/>
      <sheetName val="集計表 (1年7月)"/>
      <sheetName val="集計表 (1年6月)"/>
      <sheetName val="集計表 (1年5月)"/>
      <sheetName val="集計表 (31年4月)"/>
    </sheetNames>
    <sheetDataSet>
      <sheetData sheetId="0"/>
      <sheetData sheetId="1">
        <row r="17">
          <cell r="F17">
            <v>109466</v>
          </cell>
          <cell r="G17">
            <v>1106</v>
          </cell>
          <cell r="K17">
            <v>58150</v>
          </cell>
        </row>
        <row r="32">
          <cell r="K32">
            <v>51824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5A33B-F35E-406E-9E69-A59EA536A6AF}">
  <sheetPr>
    <pageSetUpPr fitToPage="1"/>
  </sheetPr>
  <dimension ref="A1:R788"/>
  <sheetViews>
    <sheetView tabSelected="1" view="pageBreakPreview" zoomScaleNormal="80" zoomScaleSheetLayoutView="100" workbookViewId="0">
      <selection activeCell="G18" sqref="G18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8" t="s">
        <v>32</v>
      </c>
      <c r="B1" s="138"/>
      <c r="C1" s="138"/>
      <c r="D1" s="138"/>
      <c r="E1" s="138"/>
      <c r="F1" s="138"/>
      <c r="G1" s="138"/>
      <c r="H1" s="139"/>
      <c r="I1" s="139"/>
      <c r="J1" s="139"/>
      <c r="K1" s="13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0">
        <v>46142</v>
      </c>
      <c r="J2" s="140"/>
      <c r="K2" s="140"/>
    </row>
    <row r="3" spans="1:14" s="93" customFormat="1" ht="18" customHeight="1" x14ac:dyDescent="0.15">
      <c r="A3" s="124" t="s">
        <v>37</v>
      </c>
      <c r="B3" s="126" t="s">
        <v>34</v>
      </c>
      <c r="C3" s="127"/>
      <c r="D3" s="127"/>
      <c r="E3" s="127"/>
      <c r="F3" s="127"/>
      <c r="G3" s="128"/>
      <c r="H3" s="126" t="s">
        <v>33</v>
      </c>
      <c r="I3" s="127"/>
      <c r="J3" s="127"/>
      <c r="K3" s="129"/>
    </row>
    <row r="4" spans="1:14" s="93" customFormat="1" ht="18" customHeight="1" x14ac:dyDescent="0.15">
      <c r="A4" s="125"/>
      <c r="B4" s="133" t="s">
        <v>0</v>
      </c>
      <c r="C4" s="134"/>
      <c r="D4" s="135" t="s">
        <v>1</v>
      </c>
      <c r="E4" s="136"/>
      <c r="F4" s="134" t="s">
        <v>2</v>
      </c>
      <c r="G4" s="137"/>
      <c r="H4" s="130"/>
      <c r="I4" s="131"/>
      <c r="J4" s="131"/>
      <c r="K4" s="132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5512</v>
      </c>
      <c r="C6" s="9">
        <v>143</v>
      </c>
      <c r="D6" s="9">
        <v>5791</v>
      </c>
      <c r="E6" s="39">
        <v>46</v>
      </c>
      <c r="F6" s="35">
        <f>B6+D6</f>
        <v>11303</v>
      </c>
      <c r="G6" s="10">
        <f>C6+E6</f>
        <v>189</v>
      </c>
      <c r="H6" s="11">
        <v>6327</v>
      </c>
      <c r="I6" s="12">
        <v>158</v>
      </c>
      <c r="J6" s="50">
        <v>24</v>
      </c>
      <c r="K6" s="46">
        <f>SUM(H6:J6)</f>
        <v>6509</v>
      </c>
      <c r="M6" s="96">
        <v>-20</v>
      </c>
      <c r="N6" s="96">
        <v>4</v>
      </c>
    </row>
    <row r="7" spans="1:14" s="93" customFormat="1" ht="24.75" customHeight="1" x14ac:dyDescent="0.15">
      <c r="A7" s="13" t="s">
        <v>4</v>
      </c>
      <c r="B7" s="14">
        <v>4410</v>
      </c>
      <c r="C7" s="15">
        <v>57</v>
      </c>
      <c r="D7" s="15">
        <v>4998</v>
      </c>
      <c r="E7" s="40">
        <v>32</v>
      </c>
      <c r="F7" s="36">
        <f t="shared" ref="F7:G16" si="0">B7+D7</f>
        <v>9408</v>
      </c>
      <c r="G7" s="16">
        <f t="shared" si="0"/>
        <v>89</v>
      </c>
      <c r="H7" s="14">
        <v>5171</v>
      </c>
      <c r="I7" s="15">
        <v>58</v>
      </c>
      <c r="J7" s="40">
        <v>17</v>
      </c>
      <c r="K7" s="47">
        <f t="shared" ref="K7:K16" si="1">SUM(H7:J7)</f>
        <v>5246</v>
      </c>
      <c r="M7" s="96">
        <v>-17</v>
      </c>
      <c r="N7" s="96">
        <v>4</v>
      </c>
    </row>
    <row r="8" spans="1:14" s="93" customFormat="1" ht="24.75" customHeight="1" x14ac:dyDescent="0.15">
      <c r="A8" s="13" t="s">
        <v>5</v>
      </c>
      <c r="B8" s="14">
        <v>7379</v>
      </c>
      <c r="C8" s="15">
        <v>46</v>
      </c>
      <c r="D8" s="15">
        <v>8421</v>
      </c>
      <c r="E8" s="40">
        <v>45</v>
      </c>
      <c r="F8" s="36">
        <f t="shared" si="0"/>
        <v>15800</v>
      </c>
      <c r="G8" s="16">
        <f t="shared" si="0"/>
        <v>91</v>
      </c>
      <c r="H8" s="14">
        <v>8090</v>
      </c>
      <c r="I8" s="15">
        <v>51</v>
      </c>
      <c r="J8" s="40">
        <v>21</v>
      </c>
      <c r="K8" s="47">
        <f t="shared" si="1"/>
        <v>8162</v>
      </c>
      <c r="M8" s="96">
        <v>-75</v>
      </c>
      <c r="N8" s="96">
        <v>1</v>
      </c>
    </row>
    <row r="9" spans="1:14" s="93" customFormat="1" ht="24.75" customHeight="1" x14ac:dyDescent="0.15">
      <c r="A9" s="13" t="s">
        <v>6</v>
      </c>
      <c r="B9" s="14">
        <v>4908</v>
      </c>
      <c r="C9" s="15">
        <v>32</v>
      </c>
      <c r="D9" s="15">
        <v>5618</v>
      </c>
      <c r="E9" s="40">
        <v>38</v>
      </c>
      <c r="F9" s="36">
        <f t="shared" si="0"/>
        <v>10526</v>
      </c>
      <c r="G9" s="16">
        <f t="shared" si="0"/>
        <v>70</v>
      </c>
      <c r="H9" s="14">
        <v>5649</v>
      </c>
      <c r="I9" s="15">
        <v>42</v>
      </c>
      <c r="J9" s="40">
        <v>9</v>
      </c>
      <c r="K9" s="47">
        <f t="shared" si="1"/>
        <v>5700</v>
      </c>
      <c r="M9" s="96">
        <v>-47</v>
      </c>
      <c r="N9" s="96">
        <v>0</v>
      </c>
    </row>
    <row r="10" spans="1:14" s="93" customFormat="1" ht="24.75" customHeight="1" x14ac:dyDescent="0.15">
      <c r="A10" s="13" t="s">
        <v>7</v>
      </c>
      <c r="B10" s="14">
        <v>5983</v>
      </c>
      <c r="C10" s="15">
        <v>318</v>
      </c>
      <c r="D10" s="15">
        <v>6571</v>
      </c>
      <c r="E10" s="40">
        <v>55</v>
      </c>
      <c r="F10" s="36">
        <f t="shared" si="0"/>
        <v>12554</v>
      </c>
      <c r="G10" s="16">
        <f t="shared" si="0"/>
        <v>373</v>
      </c>
      <c r="H10" s="14">
        <v>6875</v>
      </c>
      <c r="I10" s="15">
        <v>341</v>
      </c>
      <c r="J10" s="40">
        <v>19</v>
      </c>
      <c r="K10" s="47">
        <f t="shared" si="1"/>
        <v>7235</v>
      </c>
      <c r="M10" s="96">
        <v>-47</v>
      </c>
      <c r="N10" s="96">
        <v>21</v>
      </c>
    </row>
    <row r="11" spans="1:14" s="93" customFormat="1" ht="24.75" customHeight="1" x14ac:dyDescent="0.15">
      <c r="A11" s="13" t="s">
        <v>8</v>
      </c>
      <c r="B11" s="14">
        <v>7164</v>
      </c>
      <c r="C11" s="15">
        <v>80</v>
      </c>
      <c r="D11" s="15">
        <v>7845</v>
      </c>
      <c r="E11" s="40">
        <v>55</v>
      </c>
      <c r="F11" s="36">
        <f t="shared" si="0"/>
        <v>15009</v>
      </c>
      <c r="G11" s="16">
        <f t="shared" si="0"/>
        <v>135</v>
      </c>
      <c r="H11" s="14">
        <v>7876</v>
      </c>
      <c r="I11" s="15">
        <v>112</v>
      </c>
      <c r="J11" s="40">
        <v>17</v>
      </c>
      <c r="K11" s="47">
        <f t="shared" si="1"/>
        <v>8005</v>
      </c>
      <c r="M11" s="96">
        <v>-31</v>
      </c>
      <c r="N11" s="96">
        <v>5</v>
      </c>
    </row>
    <row r="12" spans="1:14" s="93" customFormat="1" ht="24.75" customHeight="1" x14ac:dyDescent="0.15">
      <c r="A12" s="13" t="s">
        <v>10</v>
      </c>
      <c r="B12" s="14">
        <v>2865</v>
      </c>
      <c r="C12" s="15">
        <v>11</v>
      </c>
      <c r="D12" s="15">
        <v>3161</v>
      </c>
      <c r="E12" s="40">
        <v>17</v>
      </c>
      <c r="F12" s="36">
        <f t="shared" si="0"/>
        <v>6026</v>
      </c>
      <c r="G12" s="16">
        <f t="shared" si="0"/>
        <v>28</v>
      </c>
      <c r="H12" s="14">
        <v>3172</v>
      </c>
      <c r="I12" s="15">
        <v>15</v>
      </c>
      <c r="J12" s="40">
        <v>8</v>
      </c>
      <c r="K12" s="47">
        <f t="shared" si="1"/>
        <v>3195</v>
      </c>
      <c r="M12" s="96">
        <v>-48</v>
      </c>
      <c r="N12" s="96">
        <v>2</v>
      </c>
    </row>
    <row r="13" spans="1:14" s="93" customFormat="1" ht="24.75" customHeight="1" x14ac:dyDescent="0.15">
      <c r="A13" s="13" t="s">
        <v>11</v>
      </c>
      <c r="B13" s="17">
        <v>12405</v>
      </c>
      <c r="C13" s="18">
        <v>59</v>
      </c>
      <c r="D13" s="18">
        <v>13839</v>
      </c>
      <c r="E13" s="41">
        <v>80</v>
      </c>
      <c r="F13" s="36">
        <f t="shared" si="0"/>
        <v>26244</v>
      </c>
      <c r="G13" s="16">
        <f t="shared" si="0"/>
        <v>139</v>
      </c>
      <c r="H13" s="14">
        <v>12761</v>
      </c>
      <c r="I13" s="15">
        <v>82</v>
      </c>
      <c r="J13" s="40">
        <v>39</v>
      </c>
      <c r="K13" s="47">
        <f t="shared" si="1"/>
        <v>12882</v>
      </c>
      <c r="M13" s="96">
        <v>-130</v>
      </c>
      <c r="N13" s="96">
        <v>-8</v>
      </c>
    </row>
    <row r="14" spans="1:14" s="93" customFormat="1" ht="24.75" customHeight="1" x14ac:dyDescent="0.15">
      <c r="A14" s="7" t="s">
        <v>12</v>
      </c>
      <c r="B14" s="14">
        <v>219</v>
      </c>
      <c r="C14" s="15">
        <v>0</v>
      </c>
      <c r="D14" s="15">
        <v>191</v>
      </c>
      <c r="E14" s="40">
        <v>1</v>
      </c>
      <c r="F14" s="36">
        <f t="shared" si="0"/>
        <v>410</v>
      </c>
      <c r="G14" s="16">
        <f t="shared" si="0"/>
        <v>1</v>
      </c>
      <c r="H14" s="14">
        <v>215</v>
      </c>
      <c r="I14" s="15">
        <v>0</v>
      </c>
      <c r="J14" s="40">
        <v>1</v>
      </c>
      <c r="K14" s="47">
        <f t="shared" si="1"/>
        <v>216</v>
      </c>
      <c r="M14" s="96">
        <v>-1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787</v>
      </c>
      <c r="C15" s="20">
        <v>1</v>
      </c>
      <c r="D15" s="20">
        <v>847</v>
      </c>
      <c r="E15" s="42">
        <v>5</v>
      </c>
      <c r="F15" s="36">
        <f t="shared" si="0"/>
        <v>1634</v>
      </c>
      <c r="G15" s="16">
        <f t="shared" si="0"/>
        <v>6</v>
      </c>
      <c r="H15" s="14">
        <v>836</v>
      </c>
      <c r="I15" s="15">
        <v>4</v>
      </c>
      <c r="J15" s="40">
        <v>2</v>
      </c>
      <c r="K15" s="47">
        <f t="shared" si="1"/>
        <v>842</v>
      </c>
      <c r="M15" s="96">
        <v>-11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273</v>
      </c>
      <c r="C16" s="22">
        <v>0</v>
      </c>
      <c r="D16" s="22">
        <v>257</v>
      </c>
      <c r="E16" s="43">
        <v>1</v>
      </c>
      <c r="F16" s="37">
        <f t="shared" si="0"/>
        <v>530</v>
      </c>
      <c r="G16" s="23">
        <f t="shared" si="0"/>
        <v>1</v>
      </c>
      <c r="H16" s="21">
        <v>257</v>
      </c>
      <c r="I16" s="22">
        <v>0</v>
      </c>
      <c r="J16" s="43">
        <v>1</v>
      </c>
      <c r="K16" s="48">
        <f t="shared" si="1"/>
        <v>258</v>
      </c>
      <c r="M16" s="96">
        <v>0</v>
      </c>
      <c r="N16" s="96">
        <v>0</v>
      </c>
    </row>
    <row r="17" spans="1:15" s="93" customFormat="1" ht="24.75" customHeight="1" x14ac:dyDescent="0.15">
      <c r="A17" s="24" t="s">
        <v>2</v>
      </c>
      <c r="B17" s="25">
        <f>SUM(B6:B16)</f>
        <v>51905</v>
      </c>
      <c r="C17" s="26">
        <f t="shared" ref="C17:E17" si="2">SUM(C6:C16)</f>
        <v>747</v>
      </c>
      <c r="D17" s="26">
        <f t="shared" si="2"/>
        <v>57539</v>
      </c>
      <c r="E17" s="44">
        <f t="shared" si="2"/>
        <v>375</v>
      </c>
      <c r="F17" s="38">
        <f>B17+D17</f>
        <v>109444</v>
      </c>
      <c r="G17" s="95">
        <f>C17+E17</f>
        <v>1122</v>
      </c>
      <c r="H17" s="94">
        <f>SUM(H6:H16)</f>
        <v>57229</v>
      </c>
      <c r="I17" s="27">
        <f t="shared" ref="I17:J17" si="3">SUM(I6:I16)</f>
        <v>863</v>
      </c>
      <c r="J17" s="44">
        <f t="shared" si="3"/>
        <v>158</v>
      </c>
      <c r="K17" s="49">
        <f>SUM(H17:J17)</f>
        <v>58250</v>
      </c>
      <c r="M17" s="96">
        <v>-427</v>
      </c>
      <c r="N17" s="96">
        <v>29</v>
      </c>
      <c r="O17" s="98">
        <f>(F17+G17)-('[3]集計表 (８年3月)'!F17+'[3]集計表 (８年3月)'!G17)</f>
        <v>-6</v>
      </c>
    </row>
    <row r="18" spans="1:15" s="93" customFormat="1" ht="24.75" customHeight="1" thickBot="1" x14ac:dyDescent="0.2">
      <c r="A18" s="28" t="s">
        <v>14</v>
      </c>
      <c r="B18" s="53" t="s">
        <v>44</v>
      </c>
      <c r="C18" s="51">
        <v>43</v>
      </c>
      <c r="D18" s="45" t="s">
        <v>39</v>
      </c>
      <c r="E18" s="52">
        <v>-49</v>
      </c>
      <c r="F18" s="1" t="s">
        <v>39</v>
      </c>
      <c r="G18" s="51">
        <v>-6</v>
      </c>
      <c r="H18" s="29"/>
      <c r="I18" s="2"/>
      <c r="J18" s="2" t="s">
        <v>45</v>
      </c>
      <c r="K18" s="54">
        <f>K17-'[3]集計表 (８年3月)'!K17</f>
        <v>100</v>
      </c>
    </row>
    <row r="19" spans="1:15" s="93" customFormat="1" ht="18" customHeight="1" x14ac:dyDescent="0.15">
      <c r="A19" s="124" t="s">
        <v>35</v>
      </c>
      <c r="B19" s="126"/>
      <c r="C19" s="127"/>
      <c r="D19" s="127"/>
      <c r="E19" s="127"/>
      <c r="F19" s="127"/>
      <c r="G19" s="128"/>
      <c r="H19" s="126" t="s">
        <v>33</v>
      </c>
      <c r="I19" s="127"/>
      <c r="J19" s="127"/>
      <c r="K19" s="129"/>
    </row>
    <row r="20" spans="1:15" s="93" customFormat="1" ht="18" customHeight="1" x14ac:dyDescent="0.15">
      <c r="A20" s="125"/>
      <c r="B20" s="133" t="s">
        <v>0</v>
      </c>
      <c r="C20" s="134"/>
      <c r="D20" s="135" t="s">
        <v>1</v>
      </c>
      <c r="E20" s="136"/>
      <c r="F20" s="134" t="s">
        <v>2</v>
      </c>
      <c r="G20" s="137"/>
      <c r="H20" s="130"/>
      <c r="I20" s="131"/>
      <c r="J20" s="131"/>
      <c r="K20" s="132"/>
      <c r="M20" s="93" t="s">
        <v>41</v>
      </c>
    </row>
    <row r="21" spans="1:15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5" s="93" customFormat="1" ht="24.75" customHeight="1" thickTop="1" x14ac:dyDescent="0.15">
      <c r="A22" s="30" t="s">
        <v>9</v>
      </c>
      <c r="B22" s="31">
        <v>11427</v>
      </c>
      <c r="C22" s="32">
        <v>100</v>
      </c>
      <c r="D22" s="32">
        <v>12487</v>
      </c>
      <c r="E22" s="39">
        <v>92</v>
      </c>
      <c r="F22" s="36">
        <f>B22+D22</f>
        <v>23914</v>
      </c>
      <c r="G22" s="16">
        <f>C22+E22</f>
        <v>192</v>
      </c>
      <c r="H22" s="11">
        <v>12581</v>
      </c>
      <c r="I22" s="12">
        <v>158</v>
      </c>
      <c r="J22" s="50">
        <v>18</v>
      </c>
      <c r="K22" s="47">
        <f>SUM(H22:J22)</f>
        <v>12757</v>
      </c>
      <c r="M22" s="96">
        <v>-118</v>
      </c>
      <c r="N22" s="96">
        <v>2</v>
      </c>
    </row>
    <row r="23" spans="1:15" s="93" customFormat="1" ht="24.75" customHeight="1" x14ac:dyDescent="0.15">
      <c r="A23" s="13" t="s">
        <v>16</v>
      </c>
      <c r="B23" s="14">
        <v>1821</v>
      </c>
      <c r="C23" s="15">
        <v>1</v>
      </c>
      <c r="D23" s="15">
        <v>2052</v>
      </c>
      <c r="E23" s="40">
        <v>8</v>
      </c>
      <c r="F23" s="36">
        <f t="shared" ref="F23:G31" si="4">B23+D23</f>
        <v>3873</v>
      </c>
      <c r="G23" s="16">
        <f t="shared" si="4"/>
        <v>9</v>
      </c>
      <c r="H23" s="14">
        <v>2073</v>
      </c>
      <c r="I23" s="15">
        <v>3</v>
      </c>
      <c r="J23" s="40">
        <v>5</v>
      </c>
      <c r="K23" s="47">
        <f t="shared" ref="K23:K31" si="5">SUM(H23:J23)</f>
        <v>2081</v>
      </c>
      <c r="M23" s="96">
        <v>-20</v>
      </c>
      <c r="N23" s="96">
        <v>0</v>
      </c>
    </row>
    <row r="24" spans="1:15" s="93" customFormat="1" ht="24.75" customHeight="1" x14ac:dyDescent="0.15">
      <c r="A24" s="13" t="s">
        <v>17</v>
      </c>
      <c r="B24" s="14">
        <v>5015</v>
      </c>
      <c r="C24" s="15">
        <v>51</v>
      </c>
      <c r="D24" s="15">
        <v>5479</v>
      </c>
      <c r="E24" s="40">
        <v>61</v>
      </c>
      <c r="F24" s="36">
        <f t="shared" si="4"/>
        <v>10494</v>
      </c>
      <c r="G24" s="16">
        <f t="shared" si="4"/>
        <v>112</v>
      </c>
      <c r="H24" s="14">
        <v>4989</v>
      </c>
      <c r="I24" s="15">
        <v>101</v>
      </c>
      <c r="J24" s="40">
        <v>10</v>
      </c>
      <c r="K24" s="47">
        <f t="shared" si="5"/>
        <v>5100</v>
      </c>
      <c r="M24" s="96">
        <v>21</v>
      </c>
      <c r="N24" s="96">
        <v>-1</v>
      </c>
    </row>
    <row r="25" spans="1:15" s="93" customFormat="1" ht="24.75" customHeight="1" x14ac:dyDescent="0.15">
      <c r="A25" s="13" t="s">
        <v>18</v>
      </c>
      <c r="B25" s="14">
        <v>5415</v>
      </c>
      <c r="C25" s="15">
        <v>85</v>
      </c>
      <c r="D25" s="15">
        <v>5274</v>
      </c>
      <c r="E25" s="40">
        <v>90</v>
      </c>
      <c r="F25" s="36">
        <f t="shared" si="4"/>
        <v>10689</v>
      </c>
      <c r="G25" s="16">
        <f t="shared" si="4"/>
        <v>175</v>
      </c>
      <c r="H25" s="14">
        <v>5507</v>
      </c>
      <c r="I25" s="15">
        <v>163</v>
      </c>
      <c r="J25" s="40">
        <v>6</v>
      </c>
      <c r="K25" s="47">
        <f t="shared" si="5"/>
        <v>5676</v>
      </c>
      <c r="M25" s="96">
        <v>-84</v>
      </c>
      <c r="N25" s="96">
        <v>2</v>
      </c>
    </row>
    <row r="26" spans="1:15" s="93" customFormat="1" ht="24.75" customHeight="1" x14ac:dyDescent="0.15">
      <c r="A26" s="13" t="s">
        <v>19</v>
      </c>
      <c r="B26" s="14">
        <v>1535</v>
      </c>
      <c r="C26" s="15">
        <v>20</v>
      </c>
      <c r="D26" s="15">
        <v>1655</v>
      </c>
      <c r="E26" s="40">
        <v>17</v>
      </c>
      <c r="F26" s="36">
        <f t="shared" si="4"/>
        <v>3190</v>
      </c>
      <c r="G26" s="16">
        <f t="shared" si="4"/>
        <v>37</v>
      </c>
      <c r="H26" s="14">
        <v>1661</v>
      </c>
      <c r="I26" s="15">
        <v>34</v>
      </c>
      <c r="J26" s="40">
        <v>0</v>
      </c>
      <c r="K26" s="47">
        <f t="shared" si="5"/>
        <v>1695</v>
      </c>
      <c r="M26" s="96">
        <v>-11</v>
      </c>
      <c r="N26" s="96">
        <v>0</v>
      </c>
    </row>
    <row r="27" spans="1:15" s="93" customFormat="1" ht="24.75" customHeight="1" x14ac:dyDescent="0.15">
      <c r="A27" s="13" t="s">
        <v>20</v>
      </c>
      <c r="B27" s="14">
        <v>670</v>
      </c>
      <c r="C27" s="15">
        <v>1</v>
      </c>
      <c r="D27" s="15">
        <v>732</v>
      </c>
      <c r="E27" s="40">
        <v>1</v>
      </c>
      <c r="F27" s="36">
        <f t="shared" si="4"/>
        <v>1402</v>
      </c>
      <c r="G27" s="16">
        <f t="shared" si="4"/>
        <v>2</v>
      </c>
      <c r="H27" s="14">
        <v>702</v>
      </c>
      <c r="I27" s="15">
        <v>0</v>
      </c>
      <c r="J27" s="40">
        <v>2</v>
      </c>
      <c r="K27" s="47">
        <f t="shared" si="5"/>
        <v>704</v>
      </c>
      <c r="M27" s="96">
        <v>-5</v>
      </c>
      <c r="N27" s="96">
        <v>0</v>
      </c>
    </row>
    <row r="28" spans="1:15" s="93" customFormat="1" ht="24.75" customHeight="1" x14ac:dyDescent="0.15">
      <c r="A28" s="13" t="s">
        <v>21</v>
      </c>
      <c r="B28" s="14">
        <v>8707</v>
      </c>
      <c r="C28" s="15">
        <v>58</v>
      </c>
      <c r="D28" s="15">
        <v>9522</v>
      </c>
      <c r="E28" s="40">
        <v>47</v>
      </c>
      <c r="F28" s="36">
        <f t="shared" si="4"/>
        <v>18229</v>
      </c>
      <c r="G28" s="16">
        <f t="shared" si="4"/>
        <v>105</v>
      </c>
      <c r="H28" s="14">
        <v>9366</v>
      </c>
      <c r="I28" s="15">
        <v>74</v>
      </c>
      <c r="J28" s="40">
        <v>25</v>
      </c>
      <c r="K28" s="47">
        <f t="shared" si="5"/>
        <v>9465</v>
      </c>
      <c r="M28" s="96">
        <v>-86</v>
      </c>
      <c r="N28" s="96">
        <v>6</v>
      </c>
    </row>
    <row r="29" spans="1:15" s="93" customFormat="1" ht="24.75" customHeight="1" x14ac:dyDescent="0.15">
      <c r="A29" s="13" t="s">
        <v>15</v>
      </c>
      <c r="B29" s="14">
        <v>11686</v>
      </c>
      <c r="C29" s="15">
        <v>123</v>
      </c>
      <c r="D29" s="15">
        <v>12311</v>
      </c>
      <c r="E29" s="40">
        <v>136</v>
      </c>
      <c r="F29" s="36">
        <f t="shared" si="4"/>
        <v>23997</v>
      </c>
      <c r="G29" s="16">
        <f t="shared" si="4"/>
        <v>259</v>
      </c>
      <c r="H29" s="14">
        <v>12295</v>
      </c>
      <c r="I29" s="15">
        <v>211</v>
      </c>
      <c r="J29" s="40">
        <v>26</v>
      </c>
      <c r="K29" s="47">
        <f t="shared" si="5"/>
        <v>12532</v>
      </c>
      <c r="M29" s="96">
        <v>-80</v>
      </c>
      <c r="N29" s="96">
        <v>10</v>
      </c>
    </row>
    <row r="30" spans="1:15" s="93" customFormat="1" ht="24.75" customHeight="1" x14ac:dyDescent="0.15">
      <c r="A30" s="7" t="s">
        <v>22</v>
      </c>
      <c r="B30" s="19">
        <v>1121</v>
      </c>
      <c r="C30" s="20">
        <v>5</v>
      </c>
      <c r="D30" s="20">
        <v>1162</v>
      </c>
      <c r="E30" s="42">
        <v>3</v>
      </c>
      <c r="F30" s="36">
        <f t="shared" si="4"/>
        <v>2283</v>
      </c>
      <c r="G30" s="16">
        <f t="shared" si="4"/>
        <v>8</v>
      </c>
      <c r="H30" s="14">
        <v>1151</v>
      </c>
      <c r="I30" s="15">
        <v>5</v>
      </c>
      <c r="J30" s="40">
        <v>3</v>
      </c>
      <c r="K30" s="47">
        <f t="shared" si="5"/>
        <v>1159</v>
      </c>
      <c r="M30" s="96">
        <v>-12</v>
      </c>
      <c r="N30" s="96">
        <v>0</v>
      </c>
    </row>
    <row r="31" spans="1:15" s="93" customFormat="1" ht="24.75" customHeight="1" x14ac:dyDescent="0.15">
      <c r="A31" s="33" t="s">
        <v>27</v>
      </c>
      <c r="B31" s="21">
        <v>727</v>
      </c>
      <c r="C31" s="22">
        <v>0</v>
      </c>
      <c r="D31" s="22">
        <v>768</v>
      </c>
      <c r="E31" s="43">
        <v>3</v>
      </c>
      <c r="F31" s="36">
        <f t="shared" si="4"/>
        <v>1495</v>
      </c>
      <c r="G31" s="16">
        <f t="shared" si="4"/>
        <v>3</v>
      </c>
      <c r="H31" s="21">
        <v>711</v>
      </c>
      <c r="I31" s="22">
        <v>0</v>
      </c>
      <c r="J31" s="43">
        <v>3</v>
      </c>
      <c r="K31" s="47">
        <f t="shared" si="5"/>
        <v>714</v>
      </c>
      <c r="M31" s="96">
        <v>1</v>
      </c>
      <c r="N31" s="96">
        <v>0</v>
      </c>
    </row>
    <row r="32" spans="1:15" s="93" customFormat="1" ht="24.75" customHeight="1" x14ac:dyDescent="0.15">
      <c r="A32" s="30" t="s">
        <v>2</v>
      </c>
      <c r="B32" s="25">
        <f>SUM(B22:B31)</f>
        <v>48124</v>
      </c>
      <c r="C32" s="26">
        <f t="shared" ref="C32:E32" si="6">SUM(C22:C31)</f>
        <v>444</v>
      </c>
      <c r="D32" s="26">
        <f t="shared" si="6"/>
        <v>51442</v>
      </c>
      <c r="E32" s="44">
        <f t="shared" si="6"/>
        <v>458</v>
      </c>
      <c r="F32" s="38">
        <f>B32+D32</f>
        <v>99566</v>
      </c>
      <c r="G32" s="95">
        <f>C32+E32</f>
        <v>902</v>
      </c>
      <c r="H32" s="94">
        <f>SUM(H22:H31)</f>
        <v>51036</v>
      </c>
      <c r="I32" s="27">
        <f t="shared" ref="I32:J32" si="7">SUM(I22:I31)</f>
        <v>749</v>
      </c>
      <c r="J32" s="44">
        <f t="shared" si="7"/>
        <v>98</v>
      </c>
      <c r="K32" s="49">
        <f>SUM(H32:J32)</f>
        <v>51883</v>
      </c>
      <c r="M32" s="96">
        <v>-394</v>
      </c>
      <c r="N32" s="96">
        <v>19</v>
      </c>
      <c r="O32" s="98">
        <f>K32-'[3]集計表 (８年3月)'!K32</f>
        <v>59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-5</v>
      </c>
      <c r="D33" s="45" t="s">
        <v>39</v>
      </c>
      <c r="E33" s="52">
        <v>-88</v>
      </c>
      <c r="F33" s="1" t="s">
        <v>39</v>
      </c>
      <c r="G33" s="51">
        <v>-93</v>
      </c>
      <c r="H33" s="66"/>
      <c r="I33" s="67"/>
      <c r="J33" s="2" t="s">
        <v>40</v>
      </c>
      <c r="K33" s="54">
        <v>59</v>
      </c>
      <c r="M33" s="96"/>
      <c r="N33" s="96"/>
    </row>
    <row r="34" spans="1:14" s="93" customFormat="1" ht="21" customHeight="1" x14ac:dyDescent="0.15">
      <c r="A34" s="106" t="s">
        <v>23</v>
      </c>
      <c r="B34" s="107"/>
      <c r="C34" s="107"/>
      <c r="D34" s="107"/>
      <c r="E34" s="107"/>
      <c r="F34" s="107"/>
      <c r="G34" s="107"/>
      <c r="H34" s="107"/>
      <c r="I34" s="107"/>
      <c r="J34" s="108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09" t="s">
        <v>0</v>
      </c>
      <c r="C35" s="110"/>
      <c r="D35" s="111" t="s">
        <v>1</v>
      </c>
      <c r="E35" s="110"/>
      <c r="F35" s="109" t="s">
        <v>2</v>
      </c>
      <c r="G35" s="112"/>
      <c r="H35" s="113" t="s">
        <v>36</v>
      </c>
      <c r="I35" s="114"/>
      <c r="J35" s="115"/>
      <c r="K35" s="83"/>
      <c r="M35" s="96">
        <v>-821</v>
      </c>
      <c r="N35" s="96">
        <v>48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100029</v>
      </c>
      <c r="C37" s="76">
        <v>1191</v>
      </c>
      <c r="D37" s="77">
        <v>108981</v>
      </c>
      <c r="E37" s="78">
        <v>833</v>
      </c>
      <c r="F37" s="76">
        <f>B37+D37</f>
        <v>209010</v>
      </c>
      <c r="G37" s="79">
        <f>C37+E37</f>
        <v>2024</v>
      </c>
      <c r="H37" s="80">
        <v>108265</v>
      </c>
      <c r="I37" s="77">
        <v>1612</v>
      </c>
      <c r="J37" s="79">
        <v>256</v>
      </c>
      <c r="K37" s="83"/>
    </row>
    <row r="38" spans="1:14" s="93" customFormat="1" ht="24.75" customHeight="1" x14ac:dyDescent="0.15">
      <c r="A38" s="34"/>
      <c r="B38" s="116">
        <f>B37+C37</f>
        <v>101220</v>
      </c>
      <c r="C38" s="117"/>
      <c r="D38" s="118">
        <f>D37+E37</f>
        <v>109814</v>
      </c>
      <c r="E38" s="119"/>
      <c r="F38" s="116">
        <f>F37+G37</f>
        <v>211034</v>
      </c>
      <c r="G38" s="120"/>
      <c r="H38" s="121">
        <f>H37+I37+J37</f>
        <v>110133</v>
      </c>
      <c r="I38" s="122"/>
      <c r="J38" s="123"/>
      <c r="K38" s="84"/>
    </row>
    <row r="39" spans="1:14" s="93" customFormat="1" ht="24.75" customHeight="1" thickBot="1" x14ac:dyDescent="0.2">
      <c r="A39" s="69" t="s">
        <v>14</v>
      </c>
      <c r="B39" s="99" t="s">
        <v>44</v>
      </c>
      <c r="C39" s="71">
        <v>38</v>
      </c>
      <c r="D39" s="72" t="s">
        <v>39</v>
      </c>
      <c r="E39" s="71">
        <v>-137</v>
      </c>
      <c r="F39" s="70" t="s">
        <v>39</v>
      </c>
      <c r="G39" s="73">
        <v>-99</v>
      </c>
      <c r="H39" s="74"/>
      <c r="I39" s="75" t="s">
        <v>40</v>
      </c>
      <c r="J39" s="73">
        <v>159</v>
      </c>
      <c r="K39" s="84"/>
    </row>
    <row r="40" spans="1:14" s="93" customFormat="1" ht="24.75" customHeight="1" thickBot="1" x14ac:dyDescent="0.2">
      <c r="A40" s="92" t="s">
        <v>38</v>
      </c>
      <c r="B40" s="100">
        <v>2007</v>
      </c>
      <c r="C40" s="101"/>
      <c r="D40" s="102">
        <v>2073</v>
      </c>
      <c r="E40" s="100"/>
      <c r="F40" s="100">
        <v>4080</v>
      </c>
      <c r="G40" s="103"/>
      <c r="H40" s="68"/>
      <c r="I40" s="104">
        <v>2030</v>
      </c>
      <c r="J40" s="105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4" priority="4" stopIfTrue="1">
      <formula>C18=0</formula>
    </cfRule>
  </conditionalFormatting>
  <conditionalFormatting sqref="B33 D33">
    <cfRule type="expression" dxfId="3" priority="3" stopIfTrue="1">
      <formula>C33=0</formula>
    </cfRule>
  </conditionalFormatting>
  <conditionalFormatting sqref="F33">
    <cfRule type="expression" dxfId="2" priority="1" stopIfTrue="1">
      <formula>G33=0</formula>
    </cfRule>
  </conditionalFormatting>
  <conditionalFormatting sqref="I18 I33">
    <cfRule type="expression" dxfId="1" priority="5" stopIfTrue="1">
      <formula>L18=0</formula>
    </cfRule>
  </conditionalFormatting>
  <conditionalFormatting sqref="J33">
    <cfRule type="expression" dxfId="0" priority="2" stopIfTrue="1">
      <formula>K33=0</formula>
    </cfRule>
  </conditionalFormatting>
  <dataValidations count="1">
    <dataValidation imeMode="off" allowBlank="1" showInputMessage="1" showErrorMessage="1" sqref="E2:G2 I2:K2" xr:uid="{F439DFF1-5939-461D-AC66-801AD1450CDE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8" t="s">
        <v>32</v>
      </c>
      <c r="B1" s="138"/>
      <c r="C1" s="138"/>
      <c r="D1" s="138"/>
      <c r="E1" s="138"/>
      <c r="F1" s="138"/>
      <c r="G1" s="138"/>
      <c r="H1" s="139"/>
      <c r="I1" s="139"/>
      <c r="J1" s="139"/>
      <c r="K1" s="13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0">
        <v>45869</v>
      </c>
      <c r="J2" s="140"/>
      <c r="K2" s="140"/>
    </row>
    <row r="3" spans="1:14" s="93" customFormat="1" ht="18" customHeight="1" x14ac:dyDescent="0.15">
      <c r="A3" s="124" t="s">
        <v>37</v>
      </c>
      <c r="B3" s="126" t="s">
        <v>34</v>
      </c>
      <c r="C3" s="127"/>
      <c r="D3" s="127"/>
      <c r="E3" s="127"/>
      <c r="F3" s="127"/>
      <c r="G3" s="128"/>
      <c r="H3" s="126" t="s">
        <v>33</v>
      </c>
      <c r="I3" s="127"/>
      <c r="J3" s="127"/>
      <c r="K3" s="129"/>
    </row>
    <row r="4" spans="1:14" s="93" customFormat="1" ht="18" customHeight="1" x14ac:dyDescent="0.15">
      <c r="A4" s="125"/>
      <c r="B4" s="133" t="s">
        <v>0</v>
      </c>
      <c r="C4" s="134"/>
      <c r="D4" s="135" t="s">
        <v>1</v>
      </c>
      <c r="E4" s="136"/>
      <c r="F4" s="134" t="s">
        <v>2</v>
      </c>
      <c r="G4" s="137"/>
      <c r="H4" s="130"/>
      <c r="I4" s="131"/>
      <c r="J4" s="131"/>
      <c r="K4" s="132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5495</v>
      </c>
      <c r="C6" s="9">
        <v>107</v>
      </c>
      <c r="D6" s="9">
        <v>5827</v>
      </c>
      <c r="E6" s="39">
        <v>46</v>
      </c>
      <c r="F6" s="35">
        <f t="shared" ref="F6:G16" si="0">SUM(B6+D6)</f>
        <v>11322</v>
      </c>
      <c r="G6" s="10">
        <f t="shared" si="0"/>
        <v>153</v>
      </c>
      <c r="H6" s="11">
        <v>6288</v>
      </c>
      <c r="I6" s="12">
        <v>119</v>
      </c>
      <c r="J6" s="50">
        <v>27</v>
      </c>
      <c r="K6" s="46">
        <f>H6+I6+J6</f>
        <v>6434</v>
      </c>
      <c r="M6" s="96"/>
      <c r="N6" s="96"/>
    </row>
    <row r="7" spans="1:14" s="93" customFormat="1" ht="24.75" customHeight="1" x14ac:dyDescent="0.15">
      <c r="A7" s="13" t="s">
        <v>4</v>
      </c>
      <c r="B7" s="14">
        <v>4462</v>
      </c>
      <c r="C7" s="15">
        <v>56</v>
      </c>
      <c r="D7" s="15">
        <v>5034</v>
      </c>
      <c r="E7" s="40">
        <v>33</v>
      </c>
      <c r="F7" s="36">
        <f t="shared" si="0"/>
        <v>9496</v>
      </c>
      <c r="G7" s="16">
        <f t="shared" si="0"/>
        <v>89</v>
      </c>
      <c r="H7" s="14">
        <v>5181</v>
      </c>
      <c r="I7" s="15">
        <v>59</v>
      </c>
      <c r="J7" s="40">
        <v>14</v>
      </c>
      <c r="K7" s="47">
        <f t="shared" ref="K7:K16" si="1">SUM(H7:J7)</f>
        <v>5254</v>
      </c>
      <c r="M7" s="96"/>
      <c r="N7" s="96"/>
    </row>
    <row r="8" spans="1:14" s="93" customFormat="1" ht="24.75" customHeight="1" x14ac:dyDescent="0.15">
      <c r="A8" s="13" t="s">
        <v>5</v>
      </c>
      <c r="B8" s="14">
        <v>7434</v>
      </c>
      <c r="C8" s="15">
        <v>32</v>
      </c>
      <c r="D8" s="15">
        <v>8539</v>
      </c>
      <c r="E8" s="40">
        <v>45</v>
      </c>
      <c r="F8" s="36">
        <f t="shared" si="0"/>
        <v>15973</v>
      </c>
      <c r="G8" s="16">
        <f t="shared" si="0"/>
        <v>77</v>
      </c>
      <c r="H8" s="14">
        <v>8101</v>
      </c>
      <c r="I8" s="15">
        <v>40</v>
      </c>
      <c r="J8" s="40">
        <v>24</v>
      </c>
      <c r="K8" s="47">
        <f t="shared" si="1"/>
        <v>8165</v>
      </c>
      <c r="M8" s="96"/>
      <c r="N8" s="96"/>
    </row>
    <row r="9" spans="1:14" s="93" customFormat="1" ht="24.75" customHeight="1" x14ac:dyDescent="0.15">
      <c r="A9" s="13" t="s">
        <v>6</v>
      </c>
      <c r="B9" s="14">
        <v>4965</v>
      </c>
      <c r="C9" s="15">
        <v>31</v>
      </c>
      <c r="D9" s="15">
        <v>5643</v>
      </c>
      <c r="E9" s="40">
        <v>34</v>
      </c>
      <c r="F9" s="36">
        <f t="shared" si="0"/>
        <v>10608</v>
      </c>
      <c r="G9" s="16">
        <f t="shared" si="0"/>
        <v>65</v>
      </c>
      <c r="H9" s="14">
        <v>5646</v>
      </c>
      <c r="I9" s="15">
        <v>36</v>
      </c>
      <c r="J9" s="40">
        <v>11</v>
      </c>
      <c r="K9" s="47">
        <f t="shared" si="1"/>
        <v>5693</v>
      </c>
      <c r="M9" s="96"/>
      <c r="N9" s="96"/>
    </row>
    <row r="10" spans="1:14" s="93" customFormat="1" ht="24.75" customHeight="1" x14ac:dyDescent="0.15">
      <c r="A10" s="13" t="s">
        <v>7</v>
      </c>
      <c r="B10" s="14">
        <v>6038</v>
      </c>
      <c r="C10" s="15">
        <v>300</v>
      </c>
      <c r="D10" s="15">
        <v>6589</v>
      </c>
      <c r="E10" s="40">
        <v>49</v>
      </c>
      <c r="F10" s="36">
        <f t="shared" si="0"/>
        <v>12627</v>
      </c>
      <c r="G10" s="16">
        <f t="shared" si="0"/>
        <v>349</v>
      </c>
      <c r="H10" s="14">
        <v>6870</v>
      </c>
      <c r="I10" s="15">
        <v>322</v>
      </c>
      <c r="J10" s="40">
        <v>17</v>
      </c>
      <c r="K10" s="47">
        <f t="shared" si="1"/>
        <v>7209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7227</v>
      </c>
      <c r="C11" s="15">
        <v>70</v>
      </c>
      <c r="D11" s="15">
        <v>7930</v>
      </c>
      <c r="E11" s="40">
        <v>63</v>
      </c>
      <c r="F11" s="36">
        <f t="shared" si="0"/>
        <v>15157</v>
      </c>
      <c r="G11" s="16">
        <f t="shared" si="0"/>
        <v>133</v>
      </c>
      <c r="H11" s="14">
        <v>7896</v>
      </c>
      <c r="I11" s="15">
        <v>112</v>
      </c>
      <c r="J11" s="40">
        <v>16</v>
      </c>
      <c r="K11" s="47">
        <f t="shared" si="1"/>
        <v>8024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2926</v>
      </c>
      <c r="C12" s="15">
        <v>10</v>
      </c>
      <c r="D12" s="15">
        <v>3231</v>
      </c>
      <c r="E12" s="40">
        <v>19</v>
      </c>
      <c r="F12" s="36">
        <f t="shared" si="0"/>
        <v>6157</v>
      </c>
      <c r="G12" s="16">
        <f t="shared" si="0"/>
        <v>29</v>
      </c>
      <c r="H12" s="14">
        <v>3224</v>
      </c>
      <c r="I12" s="15">
        <v>13</v>
      </c>
      <c r="J12" s="40">
        <v>7</v>
      </c>
      <c r="K12" s="47">
        <f t="shared" si="1"/>
        <v>3244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12550</v>
      </c>
      <c r="C13" s="18">
        <v>60</v>
      </c>
      <c r="D13" s="18">
        <v>14015</v>
      </c>
      <c r="E13" s="41">
        <v>77</v>
      </c>
      <c r="F13" s="36">
        <f t="shared" si="0"/>
        <v>26565</v>
      </c>
      <c r="G13" s="16">
        <f t="shared" si="0"/>
        <v>137</v>
      </c>
      <c r="H13" s="14">
        <v>12770</v>
      </c>
      <c r="I13" s="15">
        <v>80</v>
      </c>
      <c r="J13" s="40">
        <v>37</v>
      </c>
      <c r="K13" s="47">
        <f t="shared" si="1"/>
        <v>12887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202</v>
      </c>
      <c r="E14" s="40">
        <v>1</v>
      </c>
      <c r="F14" s="36">
        <f t="shared" si="0"/>
        <v>430</v>
      </c>
      <c r="G14" s="16">
        <f t="shared" si="0"/>
        <v>1</v>
      </c>
      <c r="H14" s="14">
        <v>222</v>
      </c>
      <c r="I14" s="15">
        <v>0</v>
      </c>
      <c r="J14" s="40">
        <v>1</v>
      </c>
      <c r="K14" s="47">
        <f t="shared" si="1"/>
        <v>223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802</v>
      </c>
      <c r="C15" s="20">
        <v>1</v>
      </c>
      <c r="D15" s="20">
        <v>864</v>
      </c>
      <c r="E15" s="42">
        <v>5</v>
      </c>
      <c r="F15" s="36">
        <f t="shared" si="0"/>
        <v>1666</v>
      </c>
      <c r="G15" s="16">
        <f t="shared" si="0"/>
        <v>6</v>
      </c>
      <c r="H15" s="14">
        <v>848</v>
      </c>
      <c r="I15" s="15">
        <v>4</v>
      </c>
      <c r="J15" s="40">
        <v>2</v>
      </c>
      <c r="K15" s="47">
        <f t="shared" si="1"/>
        <v>854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262</v>
      </c>
      <c r="E16" s="43">
        <v>1</v>
      </c>
      <c r="F16" s="37">
        <f t="shared" si="0"/>
        <v>541</v>
      </c>
      <c r="G16" s="23">
        <f t="shared" si="0"/>
        <v>1</v>
      </c>
      <c r="H16" s="21">
        <v>257</v>
      </c>
      <c r="I16" s="22">
        <v>0</v>
      </c>
      <c r="J16" s="43">
        <v>1</v>
      </c>
      <c r="K16" s="48">
        <f t="shared" si="1"/>
        <v>258</v>
      </c>
      <c r="M16" s="96"/>
      <c r="N16" s="96"/>
    </row>
    <row r="17" spans="1:14" s="93" customFormat="1" ht="24.75" customHeight="1" x14ac:dyDescent="0.15">
      <c r="A17" s="24" t="s">
        <v>2</v>
      </c>
      <c r="B17" s="25">
        <f t="shared" ref="B17:K17" si="2">SUM(B6:B16)</f>
        <v>52406</v>
      </c>
      <c r="C17" s="26">
        <f t="shared" si="2"/>
        <v>667</v>
      </c>
      <c r="D17" s="26">
        <f t="shared" si="2"/>
        <v>58136</v>
      </c>
      <c r="E17" s="44">
        <f t="shared" si="2"/>
        <v>373</v>
      </c>
      <c r="F17" s="38">
        <f t="shared" si="2"/>
        <v>110542</v>
      </c>
      <c r="G17" s="95">
        <f t="shared" si="2"/>
        <v>1040</v>
      </c>
      <c r="H17" s="94">
        <f t="shared" si="2"/>
        <v>57303</v>
      </c>
      <c r="I17" s="27">
        <f t="shared" si="2"/>
        <v>785</v>
      </c>
      <c r="J17" s="44">
        <f t="shared" si="2"/>
        <v>157</v>
      </c>
      <c r="K17" s="49">
        <f t="shared" si="2"/>
        <v>58245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tr">
        <f>IF(C18&lt;0,"減少","増加")</f>
        <v>減少</v>
      </c>
      <c r="C18" s="51">
        <f>B17+C17-('[2]集計表 (７年６月) '!B17+'[2]集計表 (７年６月) '!C17)</f>
        <v>-44</v>
      </c>
      <c r="D18" s="45" t="str">
        <f>IF(E18&lt;0,"減少","増加")</f>
        <v>減少</v>
      </c>
      <c r="E18" s="52">
        <f>D17+E17-('[2]集計表 (７年６月) '!D17+'[2]集計表 (７年６月) '!E17)</f>
        <v>-26</v>
      </c>
      <c r="F18" s="1" t="str">
        <f>IF(G18&lt;0,"減少","増加")</f>
        <v>減少</v>
      </c>
      <c r="G18" s="51">
        <f>F17+G17-('[2]集計表 (７年６月) '!F17+'[2]集計表 (７年６月) '!G17)</f>
        <v>-70</v>
      </c>
      <c r="H18" s="29"/>
      <c r="I18" s="2"/>
      <c r="J18" s="2" t="str">
        <f>IF(K18&lt;0,"減少","増加")</f>
        <v>減少</v>
      </c>
      <c r="K18" s="54">
        <f>K17-('[2]集計表 (７年６月) '!K17)</f>
        <v>-1</v>
      </c>
    </row>
    <row r="19" spans="1:14" s="93" customFormat="1" ht="18" customHeight="1" x14ac:dyDescent="0.15">
      <c r="A19" s="124" t="s">
        <v>35</v>
      </c>
      <c r="B19" s="126"/>
      <c r="C19" s="127"/>
      <c r="D19" s="127"/>
      <c r="E19" s="127"/>
      <c r="F19" s="127"/>
      <c r="G19" s="128"/>
      <c r="H19" s="126" t="s">
        <v>33</v>
      </c>
      <c r="I19" s="127"/>
      <c r="J19" s="127"/>
      <c r="K19" s="129"/>
    </row>
    <row r="20" spans="1:14" s="93" customFormat="1" ht="18" customHeight="1" x14ac:dyDescent="0.15">
      <c r="A20" s="125"/>
      <c r="B20" s="133" t="s">
        <v>0</v>
      </c>
      <c r="C20" s="134"/>
      <c r="D20" s="135" t="s">
        <v>1</v>
      </c>
      <c r="E20" s="136"/>
      <c r="F20" s="134" t="s">
        <v>2</v>
      </c>
      <c r="G20" s="137"/>
      <c r="H20" s="130"/>
      <c r="I20" s="131"/>
      <c r="J20" s="131"/>
      <c r="K20" s="132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11577</v>
      </c>
      <c r="C22" s="32">
        <v>87</v>
      </c>
      <c r="D22" s="32">
        <v>12696</v>
      </c>
      <c r="E22" s="39">
        <v>83</v>
      </c>
      <c r="F22" s="36">
        <f t="shared" ref="F22:G31" si="3">SUM(B22+D22)</f>
        <v>24273</v>
      </c>
      <c r="G22" s="16">
        <f t="shared" si="3"/>
        <v>170</v>
      </c>
      <c r="H22" s="11">
        <v>12584</v>
      </c>
      <c r="I22" s="12">
        <v>140</v>
      </c>
      <c r="J22" s="50">
        <v>19</v>
      </c>
      <c r="K22" s="47">
        <f t="shared" ref="K22:K31" si="4">SUM(H22:J22)</f>
        <v>12743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1853</v>
      </c>
      <c r="C23" s="15">
        <v>1</v>
      </c>
      <c r="D23" s="15">
        <v>2091</v>
      </c>
      <c r="E23" s="40">
        <v>8</v>
      </c>
      <c r="F23" s="36">
        <f t="shared" si="3"/>
        <v>3944</v>
      </c>
      <c r="G23" s="16">
        <f t="shared" si="3"/>
        <v>9</v>
      </c>
      <c r="H23" s="14">
        <v>2088</v>
      </c>
      <c r="I23" s="15">
        <v>3</v>
      </c>
      <c r="J23" s="40">
        <v>5</v>
      </c>
      <c r="K23" s="47">
        <f t="shared" si="4"/>
        <v>2096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5002</v>
      </c>
      <c r="C24" s="15">
        <v>41</v>
      </c>
      <c r="D24" s="15">
        <v>5483</v>
      </c>
      <c r="E24" s="40">
        <v>55</v>
      </c>
      <c r="F24" s="36">
        <f t="shared" si="3"/>
        <v>10485</v>
      </c>
      <c r="G24" s="16">
        <f t="shared" si="3"/>
        <v>96</v>
      </c>
      <c r="H24" s="14">
        <v>4951</v>
      </c>
      <c r="I24" s="15">
        <v>84</v>
      </c>
      <c r="J24" s="40">
        <v>11</v>
      </c>
      <c r="K24" s="47">
        <f t="shared" si="4"/>
        <v>5046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5518</v>
      </c>
      <c r="C25" s="15">
        <v>92</v>
      </c>
      <c r="D25" s="15">
        <v>5333</v>
      </c>
      <c r="E25" s="40">
        <v>88</v>
      </c>
      <c r="F25" s="36">
        <f t="shared" si="3"/>
        <v>10851</v>
      </c>
      <c r="G25" s="16">
        <f t="shared" si="3"/>
        <v>180</v>
      </c>
      <c r="H25" s="14">
        <v>5548</v>
      </c>
      <c r="I25" s="15">
        <v>172</v>
      </c>
      <c r="J25" s="40">
        <v>5</v>
      </c>
      <c r="K25" s="47">
        <f t="shared" si="4"/>
        <v>5725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1563</v>
      </c>
      <c r="C26" s="15">
        <v>19</v>
      </c>
      <c r="D26" s="15">
        <v>1688</v>
      </c>
      <c r="E26" s="40">
        <v>14</v>
      </c>
      <c r="F26" s="36">
        <f t="shared" si="3"/>
        <v>3251</v>
      </c>
      <c r="G26" s="16">
        <f t="shared" si="3"/>
        <v>33</v>
      </c>
      <c r="H26" s="14">
        <v>1673</v>
      </c>
      <c r="I26" s="15">
        <v>31</v>
      </c>
      <c r="J26" s="40">
        <v>0</v>
      </c>
      <c r="K26" s="47">
        <f t="shared" si="4"/>
        <v>1704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684</v>
      </c>
      <c r="C27" s="15">
        <v>1</v>
      </c>
      <c r="D27" s="15">
        <v>743</v>
      </c>
      <c r="E27" s="40">
        <v>1</v>
      </c>
      <c r="F27" s="36">
        <f t="shared" si="3"/>
        <v>1427</v>
      </c>
      <c r="G27" s="16">
        <f t="shared" si="3"/>
        <v>2</v>
      </c>
      <c r="H27" s="14">
        <v>703</v>
      </c>
      <c r="I27" s="15">
        <v>0</v>
      </c>
      <c r="J27" s="40">
        <v>2</v>
      </c>
      <c r="K27" s="47">
        <f t="shared" si="4"/>
        <v>705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8732</v>
      </c>
      <c r="C28" s="15">
        <v>67</v>
      </c>
      <c r="D28" s="15">
        <v>9592</v>
      </c>
      <c r="E28" s="40">
        <v>39</v>
      </c>
      <c r="F28" s="36">
        <f t="shared" si="3"/>
        <v>18324</v>
      </c>
      <c r="G28" s="16">
        <f t="shared" si="3"/>
        <v>106</v>
      </c>
      <c r="H28" s="14">
        <v>9347</v>
      </c>
      <c r="I28" s="15">
        <v>73</v>
      </c>
      <c r="J28" s="40">
        <v>24</v>
      </c>
      <c r="K28" s="47">
        <f t="shared" si="4"/>
        <v>9444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11781</v>
      </c>
      <c r="C29" s="15">
        <v>94</v>
      </c>
      <c r="D29" s="15">
        <v>12391</v>
      </c>
      <c r="E29" s="40">
        <v>132</v>
      </c>
      <c r="F29" s="36">
        <f t="shared" si="3"/>
        <v>24172</v>
      </c>
      <c r="G29" s="16">
        <f t="shared" si="3"/>
        <v>226</v>
      </c>
      <c r="H29" s="14">
        <v>12281</v>
      </c>
      <c r="I29" s="15">
        <v>177</v>
      </c>
      <c r="J29" s="40">
        <v>27</v>
      </c>
      <c r="K29" s="47">
        <f t="shared" si="4"/>
        <v>12485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1137</v>
      </c>
      <c r="C30" s="20">
        <v>6</v>
      </c>
      <c r="D30" s="20">
        <v>1183</v>
      </c>
      <c r="E30" s="42">
        <v>8</v>
      </c>
      <c r="F30" s="36">
        <f t="shared" si="3"/>
        <v>2320</v>
      </c>
      <c r="G30" s="16">
        <f t="shared" si="3"/>
        <v>14</v>
      </c>
      <c r="H30" s="14">
        <v>1155</v>
      </c>
      <c r="I30" s="15">
        <v>11</v>
      </c>
      <c r="J30" s="40">
        <v>3</v>
      </c>
      <c r="K30" s="47">
        <f t="shared" si="4"/>
        <v>1169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741</v>
      </c>
      <c r="C31" s="22">
        <v>0</v>
      </c>
      <c r="D31" s="22">
        <v>778</v>
      </c>
      <c r="E31" s="43">
        <v>4</v>
      </c>
      <c r="F31" s="36">
        <f t="shared" si="3"/>
        <v>1519</v>
      </c>
      <c r="G31" s="16">
        <f t="shared" si="3"/>
        <v>4</v>
      </c>
      <c r="H31" s="21">
        <v>711</v>
      </c>
      <c r="I31" s="22">
        <v>1</v>
      </c>
      <c r="J31" s="43">
        <v>3</v>
      </c>
      <c r="K31" s="47">
        <f t="shared" si="4"/>
        <v>715</v>
      </c>
      <c r="M31" s="96"/>
      <c r="N31" s="96"/>
    </row>
    <row r="32" spans="1:14" s="93" customFormat="1" ht="24.75" customHeight="1" x14ac:dyDescent="0.15">
      <c r="A32" s="30" t="s">
        <v>2</v>
      </c>
      <c r="B32" s="25">
        <f t="shared" ref="B32:K32" si="5">SUM(B22:B31)</f>
        <v>48588</v>
      </c>
      <c r="C32" s="26">
        <f t="shared" si="5"/>
        <v>408</v>
      </c>
      <c r="D32" s="26">
        <f t="shared" si="5"/>
        <v>51978</v>
      </c>
      <c r="E32" s="44">
        <f t="shared" si="5"/>
        <v>432</v>
      </c>
      <c r="F32" s="38">
        <f t="shared" si="5"/>
        <v>100566</v>
      </c>
      <c r="G32" s="95">
        <f t="shared" si="5"/>
        <v>840</v>
      </c>
      <c r="H32" s="94">
        <f t="shared" si="5"/>
        <v>51041</v>
      </c>
      <c r="I32" s="27">
        <f t="shared" si="5"/>
        <v>692</v>
      </c>
      <c r="J32" s="44">
        <f t="shared" si="5"/>
        <v>99</v>
      </c>
      <c r="K32" s="49">
        <f t="shared" si="5"/>
        <v>51832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tr">
        <f>IF(C33&lt;0,"減少","増加")</f>
        <v>減少</v>
      </c>
      <c r="C33" s="51">
        <f>B32+C32-('[2]集計表 (７年６月) '!B32+'[2]集計表 (７年６月) '!C32)</f>
        <v>-10</v>
      </c>
      <c r="D33" s="45" t="str">
        <f>IF(E33&lt;0,"減少","増加")</f>
        <v>減少</v>
      </c>
      <c r="E33" s="52">
        <f>D32+E32-('[2]集計表 (７年６月) '!D32+'[2]集計表 (７年６月) '!E32)</f>
        <v>-85</v>
      </c>
      <c r="F33" s="1" t="str">
        <f>IF(G33&lt;0,"減少","増加")</f>
        <v>減少</v>
      </c>
      <c r="G33" s="51">
        <f>F32+G32-('[2]集計表 (７年６月) '!F32+'[2]集計表 (７年６月) '!G32)</f>
        <v>-95</v>
      </c>
      <c r="H33" s="66"/>
      <c r="I33" s="67"/>
      <c r="J33" s="2" t="str">
        <f>IF(K33&lt;0,"減少","増加")</f>
        <v>減少</v>
      </c>
      <c r="K33" s="54">
        <f>+K32-('[2]集計表 (７年６月) '!K32)</f>
        <v>-27</v>
      </c>
      <c r="M33" s="96"/>
      <c r="N33" s="96"/>
    </row>
    <row r="34" spans="1:14" s="93" customFormat="1" ht="21" customHeight="1" x14ac:dyDescent="0.15">
      <c r="A34" s="106" t="s">
        <v>23</v>
      </c>
      <c r="B34" s="107"/>
      <c r="C34" s="107"/>
      <c r="D34" s="107"/>
      <c r="E34" s="107"/>
      <c r="F34" s="107"/>
      <c r="G34" s="107"/>
      <c r="H34" s="107"/>
      <c r="I34" s="107"/>
      <c r="J34" s="108"/>
      <c r="K34" s="82"/>
      <c r="M34" s="97"/>
      <c r="N34" s="97"/>
    </row>
    <row r="35" spans="1:14" s="93" customFormat="1" ht="21" customHeight="1" x14ac:dyDescent="0.15">
      <c r="A35" s="55" t="s">
        <v>24</v>
      </c>
      <c r="B35" s="109" t="s">
        <v>0</v>
      </c>
      <c r="C35" s="110"/>
      <c r="D35" s="111" t="s">
        <v>1</v>
      </c>
      <c r="E35" s="110"/>
      <c r="F35" s="109" t="s">
        <v>2</v>
      </c>
      <c r="G35" s="112"/>
      <c r="H35" s="113" t="s">
        <v>36</v>
      </c>
      <c r="I35" s="114"/>
      <c r="J35" s="115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f>B32+B17</f>
        <v>100994</v>
      </c>
      <c r="C37" s="76">
        <f t="shared" ref="C37:J37" si="6">C17+C32</f>
        <v>1075</v>
      </c>
      <c r="D37" s="77">
        <f t="shared" si="6"/>
        <v>110114</v>
      </c>
      <c r="E37" s="78">
        <f t="shared" si="6"/>
        <v>805</v>
      </c>
      <c r="F37" s="76">
        <f t="shared" si="6"/>
        <v>211108</v>
      </c>
      <c r="G37" s="79">
        <f t="shared" si="6"/>
        <v>1880</v>
      </c>
      <c r="H37" s="80">
        <f t="shared" si="6"/>
        <v>108344</v>
      </c>
      <c r="I37" s="77">
        <f t="shared" si="6"/>
        <v>1477</v>
      </c>
      <c r="J37" s="79">
        <f t="shared" si="6"/>
        <v>256</v>
      </c>
      <c r="K37" s="83"/>
    </row>
    <row r="38" spans="1:14" s="93" customFormat="1" ht="24.75" customHeight="1" x14ac:dyDescent="0.15">
      <c r="A38" s="34"/>
      <c r="B38" s="116">
        <f>SUM(B17+C17+B32+C32)</f>
        <v>102069</v>
      </c>
      <c r="C38" s="117"/>
      <c r="D38" s="118">
        <f>SUM(D17+E17+D32+E32)</f>
        <v>110919</v>
      </c>
      <c r="E38" s="119"/>
      <c r="F38" s="116">
        <f>SUM(F17+G17+F32+G32)</f>
        <v>212988</v>
      </c>
      <c r="G38" s="120"/>
      <c r="H38" s="121">
        <f>SUM(K17+K32)</f>
        <v>110077</v>
      </c>
      <c r="I38" s="122"/>
      <c r="J38" s="123"/>
      <c r="K38" s="84"/>
    </row>
    <row r="39" spans="1:14" s="93" customFormat="1" ht="24.75" customHeight="1" thickBot="1" x14ac:dyDescent="0.2">
      <c r="A39" s="69" t="s">
        <v>14</v>
      </c>
      <c r="B39" s="70" t="str">
        <f>IF(C39&lt;0,"減少","増加")</f>
        <v>減少</v>
      </c>
      <c r="C39" s="71">
        <f>B38-'[2]集計表 (７年６月) '!B38</f>
        <v>-54</v>
      </c>
      <c r="D39" s="72" t="str">
        <f>IF(E39&lt;0,"減少","増加")</f>
        <v>減少</v>
      </c>
      <c r="E39" s="71">
        <f>D38-'[2]集計表 (７年６月) '!D38</f>
        <v>-111</v>
      </c>
      <c r="F39" s="70" t="str">
        <f>IF(G39&lt;0,"減少","増加")</f>
        <v>減少</v>
      </c>
      <c r="G39" s="73">
        <f>F38-'[2]集計表 (７年６月) '!F38</f>
        <v>-165</v>
      </c>
      <c r="H39" s="74"/>
      <c r="I39" s="75" t="str">
        <f>IF(J39&lt;0,"減少","増加")</f>
        <v>減少</v>
      </c>
      <c r="J39" s="73">
        <f>H38-'[2]集計表 (７年６月) '!H38</f>
        <v>-28</v>
      </c>
      <c r="K39" s="84"/>
    </row>
    <row r="40" spans="1:14" s="93" customFormat="1" ht="24.75" customHeight="1" thickBot="1" x14ac:dyDescent="0.2">
      <c r="A40" s="92" t="s">
        <v>38</v>
      </c>
      <c r="B40" s="100">
        <f>SUM(B14+C14+B15+C15+B16+C16+B31+C31)</f>
        <v>2051</v>
      </c>
      <c r="C40" s="101"/>
      <c r="D40" s="102">
        <f>SUM(D14+E14+D15+E15+D16+E16+D31+E31)</f>
        <v>2117</v>
      </c>
      <c r="E40" s="100"/>
      <c r="F40" s="100">
        <f>SUM(F14+G14+F15+G15+F16+G16+F31+G31)</f>
        <v>4168</v>
      </c>
      <c r="G40" s="103"/>
      <c r="H40" s="68"/>
      <c r="I40" s="104">
        <f>SUM(K14+K15+K16+K31)</f>
        <v>2050</v>
      </c>
      <c r="J40" s="105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24" priority="4" stopIfTrue="1">
      <formula>C18=0</formula>
    </cfRule>
  </conditionalFormatting>
  <conditionalFormatting sqref="B33 D33">
    <cfRule type="expression" dxfId="23" priority="3" stopIfTrue="1">
      <formula>C33=0</formula>
    </cfRule>
  </conditionalFormatting>
  <conditionalFormatting sqref="F33">
    <cfRule type="expression" dxfId="22" priority="1" stopIfTrue="1">
      <formula>G33=0</formula>
    </cfRule>
  </conditionalFormatting>
  <conditionalFormatting sqref="I18 I33">
    <cfRule type="expression" dxfId="21" priority="5" stopIfTrue="1">
      <formula>L18=0</formula>
    </cfRule>
  </conditionalFormatting>
  <conditionalFormatting sqref="J33">
    <cfRule type="expression" dxfId="20" priority="2" stopIfTrue="1">
      <formula>K33=0</formula>
    </cfRule>
  </conditionalFormatting>
  <dataValidations count="1">
    <dataValidation imeMode="off" allowBlank="1" showInputMessage="1" showErrorMessage="1" sqref="E2:G2 I2:K2" xr:uid="{00000000-0002-0000-02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8" t="s">
        <v>32</v>
      </c>
      <c r="B1" s="138"/>
      <c r="C1" s="138"/>
      <c r="D1" s="138"/>
      <c r="E1" s="138"/>
      <c r="F1" s="138"/>
      <c r="G1" s="138"/>
      <c r="H1" s="139"/>
      <c r="I1" s="139"/>
      <c r="J1" s="139"/>
      <c r="K1" s="13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0">
        <v>45838</v>
      </c>
      <c r="J2" s="140"/>
      <c r="K2" s="140"/>
    </row>
    <row r="3" spans="1:14" s="93" customFormat="1" ht="18" customHeight="1" x14ac:dyDescent="0.15">
      <c r="A3" s="124" t="s">
        <v>37</v>
      </c>
      <c r="B3" s="126" t="s">
        <v>34</v>
      </c>
      <c r="C3" s="127"/>
      <c r="D3" s="127"/>
      <c r="E3" s="127"/>
      <c r="F3" s="127"/>
      <c r="G3" s="128"/>
      <c r="H3" s="126" t="s">
        <v>33</v>
      </c>
      <c r="I3" s="127"/>
      <c r="J3" s="127"/>
      <c r="K3" s="129"/>
    </row>
    <row r="4" spans="1:14" s="93" customFormat="1" ht="18" customHeight="1" x14ac:dyDescent="0.15">
      <c r="A4" s="125"/>
      <c r="B4" s="133" t="s">
        <v>0</v>
      </c>
      <c r="C4" s="134"/>
      <c r="D4" s="135" t="s">
        <v>1</v>
      </c>
      <c r="E4" s="136"/>
      <c r="F4" s="134" t="s">
        <v>2</v>
      </c>
      <c r="G4" s="137"/>
      <c r="H4" s="130"/>
      <c r="I4" s="131"/>
      <c r="J4" s="131"/>
      <c r="K4" s="132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5500</v>
      </c>
      <c r="C6" s="9">
        <v>92</v>
      </c>
      <c r="D6" s="9">
        <v>5825</v>
      </c>
      <c r="E6" s="39">
        <v>45</v>
      </c>
      <c r="F6" s="35">
        <v>11325</v>
      </c>
      <c r="G6" s="10">
        <v>137</v>
      </c>
      <c r="H6" s="11">
        <v>6297</v>
      </c>
      <c r="I6" s="12">
        <v>105</v>
      </c>
      <c r="J6" s="50">
        <v>26</v>
      </c>
      <c r="K6" s="46">
        <v>6428</v>
      </c>
      <c r="M6" s="96"/>
      <c r="N6" s="96"/>
    </row>
    <row r="7" spans="1:14" s="93" customFormat="1" ht="24.75" customHeight="1" x14ac:dyDescent="0.15">
      <c r="A7" s="13" t="s">
        <v>4</v>
      </c>
      <c r="B7" s="14">
        <v>4454</v>
      </c>
      <c r="C7" s="15">
        <v>55</v>
      </c>
      <c r="D7" s="15">
        <v>5029</v>
      </c>
      <c r="E7" s="40">
        <v>33</v>
      </c>
      <c r="F7" s="36">
        <v>9483</v>
      </c>
      <c r="G7" s="16">
        <v>88</v>
      </c>
      <c r="H7" s="14">
        <v>5181</v>
      </c>
      <c r="I7" s="15">
        <v>58</v>
      </c>
      <c r="J7" s="40">
        <v>14</v>
      </c>
      <c r="K7" s="47">
        <v>5253</v>
      </c>
      <c r="M7" s="96"/>
      <c r="N7" s="96"/>
    </row>
    <row r="8" spans="1:14" s="93" customFormat="1" ht="24.75" customHeight="1" x14ac:dyDescent="0.15">
      <c r="A8" s="13" t="s">
        <v>5</v>
      </c>
      <c r="B8" s="14">
        <v>7431</v>
      </c>
      <c r="C8" s="15">
        <v>31</v>
      </c>
      <c r="D8" s="15">
        <v>8545</v>
      </c>
      <c r="E8" s="40">
        <v>40</v>
      </c>
      <c r="F8" s="36">
        <v>15976</v>
      </c>
      <c r="G8" s="16">
        <v>71</v>
      </c>
      <c r="H8" s="14">
        <v>8105</v>
      </c>
      <c r="I8" s="15">
        <v>35</v>
      </c>
      <c r="J8" s="40">
        <v>25</v>
      </c>
      <c r="K8" s="47">
        <v>8165</v>
      </c>
      <c r="M8" s="96"/>
      <c r="N8" s="96"/>
    </row>
    <row r="9" spans="1:14" s="93" customFormat="1" ht="24.75" customHeight="1" x14ac:dyDescent="0.15">
      <c r="A9" s="13" t="s">
        <v>6</v>
      </c>
      <c r="B9" s="14">
        <v>4966</v>
      </c>
      <c r="C9" s="15">
        <v>31</v>
      </c>
      <c r="D9" s="15">
        <v>5646</v>
      </c>
      <c r="E9" s="40">
        <v>33</v>
      </c>
      <c r="F9" s="36">
        <v>10612</v>
      </c>
      <c r="G9" s="16">
        <v>64</v>
      </c>
      <c r="H9" s="14">
        <v>5642</v>
      </c>
      <c r="I9" s="15">
        <v>36</v>
      </c>
      <c r="J9" s="40">
        <v>11</v>
      </c>
      <c r="K9" s="47">
        <v>5689</v>
      </c>
      <c r="M9" s="96"/>
      <c r="N9" s="96"/>
    </row>
    <row r="10" spans="1:14" s="93" customFormat="1" ht="24.75" customHeight="1" x14ac:dyDescent="0.15">
      <c r="A10" s="13" t="s">
        <v>7</v>
      </c>
      <c r="B10" s="14">
        <v>6046</v>
      </c>
      <c r="C10" s="15">
        <v>306</v>
      </c>
      <c r="D10" s="15">
        <v>6598</v>
      </c>
      <c r="E10" s="40">
        <v>47</v>
      </c>
      <c r="F10" s="36">
        <v>12644</v>
      </c>
      <c r="G10" s="16">
        <v>353</v>
      </c>
      <c r="H10" s="14">
        <v>6884</v>
      </c>
      <c r="I10" s="15">
        <v>326</v>
      </c>
      <c r="J10" s="40">
        <v>17</v>
      </c>
      <c r="K10" s="47">
        <v>7227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7241</v>
      </c>
      <c r="C11" s="15">
        <v>70</v>
      </c>
      <c r="D11" s="15">
        <v>7932</v>
      </c>
      <c r="E11" s="40">
        <v>63</v>
      </c>
      <c r="F11" s="36">
        <v>15173</v>
      </c>
      <c r="G11" s="16">
        <v>133</v>
      </c>
      <c r="H11" s="14">
        <v>7887</v>
      </c>
      <c r="I11" s="15">
        <v>112</v>
      </c>
      <c r="J11" s="40">
        <v>16</v>
      </c>
      <c r="K11" s="47">
        <v>8015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2931</v>
      </c>
      <c r="C12" s="15">
        <v>10</v>
      </c>
      <c r="D12" s="15">
        <v>3235</v>
      </c>
      <c r="E12" s="40">
        <v>18</v>
      </c>
      <c r="F12" s="36">
        <v>6166</v>
      </c>
      <c r="G12" s="16">
        <v>28</v>
      </c>
      <c r="H12" s="14">
        <v>3231</v>
      </c>
      <c r="I12" s="15">
        <v>13</v>
      </c>
      <c r="J12" s="40">
        <v>6</v>
      </c>
      <c r="K12" s="47">
        <v>3250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12580</v>
      </c>
      <c r="C13" s="18">
        <v>59</v>
      </c>
      <c r="D13" s="18">
        <v>14030</v>
      </c>
      <c r="E13" s="41">
        <v>77</v>
      </c>
      <c r="F13" s="36">
        <v>26610</v>
      </c>
      <c r="G13" s="16">
        <v>136</v>
      </c>
      <c r="H13" s="14">
        <v>12766</v>
      </c>
      <c r="I13" s="15">
        <v>79</v>
      </c>
      <c r="J13" s="40">
        <v>37</v>
      </c>
      <c r="K13" s="47">
        <v>12882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229</v>
      </c>
      <c r="C14" s="15">
        <v>0</v>
      </c>
      <c r="D14" s="15">
        <v>204</v>
      </c>
      <c r="E14" s="40">
        <v>1</v>
      </c>
      <c r="F14" s="36">
        <v>433</v>
      </c>
      <c r="G14" s="16">
        <v>1</v>
      </c>
      <c r="H14" s="14">
        <v>223</v>
      </c>
      <c r="I14" s="15">
        <v>0</v>
      </c>
      <c r="J14" s="40">
        <v>1</v>
      </c>
      <c r="K14" s="47">
        <v>224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805</v>
      </c>
      <c r="C15" s="20">
        <v>1</v>
      </c>
      <c r="D15" s="20">
        <v>865</v>
      </c>
      <c r="E15" s="42">
        <v>5</v>
      </c>
      <c r="F15" s="36">
        <v>1670</v>
      </c>
      <c r="G15" s="16">
        <v>6</v>
      </c>
      <c r="H15" s="14">
        <v>849</v>
      </c>
      <c r="I15" s="15">
        <v>4</v>
      </c>
      <c r="J15" s="40">
        <v>2</v>
      </c>
      <c r="K15" s="47">
        <v>855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263</v>
      </c>
      <c r="E16" s="43">
        <v>1</v>
      </c>
      <c r="F16" s="37">
        <v>542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52462</v>
      </c>
      <c r="C17" s="26">
        <v>655</v>
      </c>
      <c r="D17" s="26">
        <v>58172</v>
      </c>
      <c r="E17" s="44">
        <v>363</v>
      </c>
      <c r="F17" s="38">
        <v>110634</v>
      </c>
      <c r="G17" s="95">
        <v>1018</v>
      </c>
      <c r="H17" s="94">
        <v>57322</v>
      </c>
      <c r="I17" s="27">
        <v>768</v>
      </c>
      <c r="J17" s="44">
        <v>156</v>
      </c>
      <c r="K17" s="49">
        <v>58246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-25</v>
      </c>
      <c r="D18" s="45" t="s">
        <v>39</v>
      </c>
      <c r="E18" s="52">
        <v>-44</v>
      </c>
      <c r="F18" s="1" t="s">
        <v>39</v>
      </c>
      <c r="G18" s="51">
        <v>-69</v>
      </c>
      <c r="H18" s="29"/>
      <c r="I18" s="2"/>
      <c r="J18" s="2" t="s">
        <v>39</v>
      </c>
      <c r="K18" s="54">
        <v>-2</v>
      </c>
    </row>
    <row r="19" spans="1:14" s="93" customFormat="1" ht="18" customHeight="1" x14ac:dyDescent="0.15">
      <c r="A19" s="124" t="s">
        <v>35</v>
      </c>
      <c r="B19" s="126"/>
      <c r="C19" s="127"/>
      <c r="D19" s="127"/>
      <c r="E19" s="127"/>
      <c r="F19" s="127"/>
      <c r="G19" s="128"/>
      <c r="H19" s="126" t="s">
        <v>33</v>
      </c>
      <c r="I19" s="127"/>
      <c r="J19" s="127"/>
      <c r="K19" s="129"/>
    </row>
    <row r="20" spans="1:14" s="93" customFormat="1" ht="18" customHeight="1" x14ac:dyDescent="0.15">
      <c r="A20" s="125"/>
      <c r="B20" s="133" t="s">
        <v>0</v>
      </c>
      <c r="C20" s="134"/>
      <c r="D20" s="135" t="s">
        <v>1</v>
      </c>
      <c r="E20" s="136"/>
      <c r="F20" s="134" t="s">
        <v>2</v>
      </c>
      <c r="G20" s="137"/>
      <c r="H20" s="130"/>
      <c r="I20" s="131"/>
      <c r="J20" s="131"/>
      <c r="K20" s="132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11585</v>
      </c>
      <c r="C22" s="32">
        <v>83</v>
      </c>
      <c r="D22" s="32">
        <v>12734</v>
      </c>
      <c r="E22" s="39">
        <v>86</v>
      </c>
      <c r="F22" s="36">
        <v>24319</v>
      </c>
      <c r="G22" s="16">
        <v>169</v>
      </c>
      <c r="H22" s="11">
        <v>12605</v>
      </c>
      <c r="I22" s="12">
        <v>139</v>
      </c>
      <c r="J22" s="50">
        <v>19</v>
      </c>
      <c r="K22" s="47">
        <v>12763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1855</v>
      </c>
      <c r="C23" s="15">
        <v>1</v>
      </c>
      <c r="D23" s="15">
        <v>2096</v>
      </c>
      <c r="E23" s="40">
        <v>8</v>
      </c>
      <c r="F23" s="36">
        <v>3951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5008</v>
      </c>
      <c r="C24" s="15">
        <v>37</v>
      </c>
      <c r="D24" s="15">
        <v>5484</v>
      </c>
      <c r="E24" s="40">
        <v>55</v>
      </c>
      <c r="F24" s="36">
        <v>10492</v>
      </c>
      <c r="G24" s="16">
        <v>92</v>
      </c>
      <c r="H24" s="14">
        <v>4951</v>
      </c>
      <c r="I24" s="15">
        <v>80</v>
      </c>
      <c r="J24" s="40">
        <v>11</v>
      </c>
      <c r="K24" s="47">
        <v>5042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5474</v>
      </c>
      <c r="C25" s="15">
        <v>92</v>
      </c>
      <c r="D25" s="15">
        <v>5337</v>
      </c>
      <c r="E25" s="40">
        <v>93</v>
      </c>
      <c r="F25" s="36">
        <v>10811</v>
      </c>
      <c r="G25" s="16">
        <v>185</v>
      </c>
      <c r="H25" s="14">
        <v>5512</v>
      </c>
      <c r="I25" s="15">
        <v>175</v>
      </c>
      <c r="J25" s="40">
        <v>5</v>
      </c>
      <c r="K25" s="47">
        <v>5692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1568</v>
      </c>
      <c r="C26" s="15">
        <v>11</v>
      </c>
      <c r="D26" s="15">
        <v>1694</v>
      </c>
      <c r="E26" s="40">
        <v>14</v>
      </c>
      <c r="F26" s="36">
        <v>3262</v>
      </c>
      <c r="G26" s="16">
        <v>25</v>
      </c>
      <c r="H26" s="14">
        <v>1679</v>
      </c>
      <c r="I26" s="15">
        <v>23</v>
      </c>
      <c r="J26" s="40">
        <v>0</v>
      </c>
      <c r="K26" s="47">
        <v>1702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685</v>
      </c>
      <c r="C27" s="15">
        <v>1</v>
      </c>
      <c r="D27" s="15">
        <v>743</v>
      </c>
      <c r="E27" s="40">
        <v>1</v>
      </c>
      <c r="F27" s="36">
        <v>1428</v>
      </c>
      <c r="G27" s="16">
        <v>2</v>
      </c>
      <c r="H27" s="14">
        <v>703</v>
      </c>
      <c r="I27" s="15">
        <v>0</v>
      </c>
      <c r="J27" s="40">
        <v>2</v>
      </c>
      <c r="K27" s="47">
        <v>705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8729</v>
      </c>
      <c r="C28" s="15">
        <v>66</v>
      </c>
      <c r="D28" s="15">
        <v>9582</v>
      </c>
      <c r="E28" s="40">
        <v>39</v>
      </c>
      <c r="F28" s="36">
        <v>18311</v>
      </c>
      <c r="G28" s="16">
        <v>105</v>
      </c>
      <c r="H28" s="14">
        <v>9345</v>
      </c>
      <c r="I28" s="15">
        <v>72</v>
      </c>
      <c r="J28" s="40">
        <v>24</v>
      </c>
      <c r="K28" s="47">
        <v>9441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11831</v>
      </c>
      <c r="C29" s="15">
        <v>97</v>
      </c>
      <c r="D29" s="15">
        <v>12425</v>
      </c>
      <c r="E29" s="40">
        <v>127</v>
      </c>
      <c r="F29" s="36">
        <v>24256</v>
      </c>
      <c r="G29" s="16">
        <v>224</v>
      </c>
      <c r="H29" s="14">
        <v>12327</v>
      </c>
      <c r="I29" s="15">
        <v>177</v>
      </c>
      <c r="J29" s="40">
        <v>27</v>
      </c>
      <c r="K29" s="47">
        <v>12531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1136</v>
      </c>
      <c r="C30" s="20">
        <v>4</v>
      </c>
      <c r="D30" s="20">
        <v>1183</v>
      </c>
      <c r="E30" s="42">
        <v>8</v>
      </c>
      <c r="F30" s="36">
        <v>2319</v>
      </c>
      <c r="G30" s="16">
        <v>12</v>
      </c>
      <c r="H30" s="14">
        <v>1155</v>
      </c>
      <c r="I30" s="15">
        <v>9</v>
      </c>
      <c r="J30" s="40">
        <v>3</v>
      </c>
      <c r="K30" s="47">
        <v>1167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743</v>
      </c>
      <c r="C31" s="22">
        <v>0</v>
      </c>
      <c r="D31" s="22">
        <v>782</v>
      </c>
      <c r="E31" s="43">
        <v>4</v>
      </c>
      <c r="F31" s="36">
        <v>1525</v>
      </c>
      <c r="G31" s="16">
        <v>4</v>
      </c>
      <c r="H31" s="21">
        <v>714</v>
      </c>
      <c r="I31" s="22">
        <v>1</v>
      </c>
      <c r="J31" s="43">
        <v>3</v>
      </c>
      <c r="K31" s="47">
        <v>718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48614</v>
      </c>
      <c r="C32" s="26">
        <v>392</v>
      </c>
      <c r="D32" s="26">
        <v>52060</v>
      </c>
      <c r="E32" s="44">
        <v>435</v>
      </c>
      <c r="F32" s="38">
        <v>100674</v>
      </c>
      <c r="G32" s="95">
        <v>827</v>
      </c>
      <c r="H32" s="94">
        <v>51081</v>
      </c>
      <c r="I32" s="27">
        <v>679</v>
      </c>
      <c r="J32" s="44">
        <v>99</v>
      </c>
      <c r="K32" s="49">
        <v>51859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-64</v>
      </c>
      <c r="D33" s="45" t="s">
        <v>39</v>
      </c>
      <c r="E33" s="52">
        <v>-30</v>
      </c>
      <c r="F33" s="1" t="s">
        <v>39</v>
      </c>
      <c r="G33" s="51">
        <v>-94</v>
      </c>
      <c r="H33" s="66"/>
      <c r="I33" s="67"/>
      <c r="J33" s="2" t="s">
        <v>40</v>
      </c>
      <c r="K33" s="54">
        <v>5</v>
      </c>
      <c r="M33" s="96"/>
      <c r="N33" s="96"/>
    </row>
    <row r="34" spans="1:14" s="93" customFormat="1" ht="21" customHeight="1" x14ac:dyDescent="0.15">
      <c r="A34" s="106" t="s">
        <v>23</v>
      </c>
      <c r="B34" s="107"/>
      <c r="C34" s="107"/>
      <c r="D34" s="107"/>
      <c r="E34" s="107"/>
      <c r="F34" s="107"/>
      <c r="G34" s="107"/>
      <c r="H34" s="107"/>
      <c r="I34" s="107"/>
      <c r="J34" s="108"/>
      <c r="K34" s="82"/>
      <c r="M34" s="97"/>
      <c r="N34" s="97"/>
    </row>
    <row r="35" spans="1:14" s="93" customFormat="1" ht="21" customHeight="1" x14ac:dyDescent="0.15">
      <c r="A35" s="55" t="s">
        <v>24</v>
      </c>
      <c r="B35" s="109" t="s">
        <v>0</v>
      </c>
      <c r="C35" s="110"/>
      <c r="D35" s="111" t="s">
        <v>1</v>
      </c>
      <c r="E35" s="110"/>
      <c r="F35" s="109" t="s">
        <v>2</v>
      </c>
      <c r="G35" s="112"/>
      <c r="H35" s="113" t="s">
        <v>36</v>
      </c>
      <c r="I35" s="114"/>
      <c r="J35" s="115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101076</v>
      </c>
      <c r="C37" s="76">
        <v>1047</v>
      </c>
      <c r="D37" s="77">
        <v>110232</v>
      </c>
      <c r="E37" s="78">
        <v>798</v>
      </c>
      <c r="F37" s="76">
        <v>211308</v>
      </c>
      <c r="G37" s="79">
        <v>1845</v>
      </c>
      <c r="H37" s="80">
        <v>108403</v>
      </c>
      <c r="I37" s="77">
        <v>1447</v>
      </c>
      <c r="J37" s="79">
        <v>255</v>
      </c>
      <c r="K37" s="83"/>
    </row>
    <row r="38" spans="1:14" s="93" customFormat="1" ht="24.75" customHeight="1" x14ac:dyDescent="0.15">
      <c r="A38" s="34"/>
      <c r="B38" s="116">
        <v>102123</v>
      </c>
      <c r="C38" s="117"/>
      <c r="D38" s="118">
        <v>111030</v>
      </c>
      <c r="E38" s="119"/>
      <c r="F38" s="116">
        <v>213153</v>
      </c>
      <c r="G38" s="120"/>
      <c r="H38" s="121">
        <v>110105</v>
      </c>
      <c r="I38" s="122"/>
      <c r="J38" s="123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-89</v>
      </c>
      <c r="D39" s="72" t="s">
        <v>39</v>
      </c>
      <c r="E39" s="71">
        <v>-74</v>
      </c>
      <c r="F39" s="70" t="s">
        <v>39</v>
      </c>
      <c r="G39" s="73">
        <v>-163</v>
      </c>
      <c r="H39" s="74"/>
      <c r="I39" s="75" t="s">
        <v>40</v>
      </c>
      <c r="J39" s="73">
        <v>3</v>
      </c>
      <c r="K39" s="84"/>
    </row>
    <row r="40" spans="1:14" s="93" customFormat="1" ht="24.75" customHeight="1" thickBot="1" x14ac:dyDescent="0.2">
      <c r="A40" s="92" t="s">
        <v>38</v>
      </c>
      <c r="B40" s="100">
        <v>2057</v>
      </c>
      <c r="C40" s="101"/>
      <c r="D40" s="102">
        <v>2125</v>
      </c>
      <c r="E40" s="100"/>
      <c r="F40" s="100">
        <v>4182</v>
      </c>
      <c r="G40" s="103"/>
      <c r="H40" s="68"/>
      <c r="I40" s="104">
        <v>2055</v>
      </c>
      <c r="J40" s="105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19" priority="4" stopIfTrue="1">
      <formula>C18=0</formula>
    </cfRule>
  </conditionalFormatting>
  <conditionalFormatting sqref="B33 D33">
    <cfRule type="expression" dxfId="18" priority="3" stopIfTrue="1">
      <formula>C33=0</formula>
    </cfRule>
  </conditionalFormatting>
  <conditionalFormatting sqref="F33">
    <cfRule type="expression" dxfId="17" priority="1" stopIfTrue="1">
      <formula>G33=0</formula>
    </cfRule>
  </conditionalFormatting>
  <conditionalFormatting sqref="I18 I33">
    <cfRule type="expression" dxfId="16" priority="5" stopIfTrue="1">
      <formula>L18=0</formula>
    </cfRule>
  </conditionalFormatting>
  <conditionalFormatting sqref="J33">
    <cfRule type="expression" dxfId="15" priority="2" stopIfTrue="1">
      <formula>K33=0</formula>
    </cfRule>
  </conditionalFormatting>
  <dataValidations count="1">
    <dataValidation imeMode="off" allowBlank="1" showInputMessage="1" showErrorMessage="1" sqref="E2:G2 I2:K2" xr:uid="{00000000-0002-0000-03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88"/>
  <sheetViews>
    <sheetView topLeftCell="A43"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8" t="s">
        <v>32</v>
      </c>
      <c r="B1" s="138"/>
      <c r="C1" s="138"/>
      <c r="D1" s="138"/>
      <c r="E1" s="138"/>
      <c r="F1" s="138"/>
      <c r="G1" s="138"/>
      <c r="H1" s="139"/>
      <c r="I1" s="139"/>
      <c r="J1" s="139"/>
      <c r="K1" s="13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0">
        <v>45808</v>
      </c>
      <c r="J2" s="140"/>
      <c r="K2" s="140"/>
    </row>
    <row r="3" spans="1:14" s="93" customFormat="1" ht="18" customHeight="1" x14ac:dyDescent="0.15">
      <c r="A3" s="124" t="s">
        <v>37</v>
      </c>
      <c r="B3" s="126" t="s">
        <v>34</v>
      </c>
      <c r="C3" s="127"/>
      <c r="D3" s="127"/>
      <c r="E3" s="127"/>
      <c r="F3" s="127"/>
      <c r="G3" s="128"/>
      <c r="H3" s="126" t="s">
        <v>33</v>
      </c>
      <c r="I3" s="127"/>
      <c r="J3" s="127"/>
      <c r="K3" s="129"/>
    </row>
    <row r="4" spans="1:14" s="93" customFormat="1" ht="18" customHeight="1" x14ac:dyDescent="0.15">
      <c r="A4" s="125"/>
      <c r="B4" s="133" t="s">
        <v>0</v>
      </c>
      <c r="C4" s="134"/>
      <c r="D4" s="135" t="s">
        <v>1</v>
      </c>
      <c r="E4" s="136"/>
      <c r="F4" s="134" t="s">
        <v>2</v>
      </c>
      <c r="G4" s="137"/>
      <c r="H4" s="130"/>
      <c r="I4" s="131"/>
      <c r="J4" s="131"/>
      <c r="K4" s="132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5491</v>
      </c>
      <c r="C6" s="9">
        <v>88</v>
      </c>
      <c r="D6" s="9">
        <v>5832</v>
      </c>
      <c r="E6" s="39">
        <v>41</v>
      </c>
      <c r="F6" s="35">
        <v>11323</v>
      </c>
      <c r="G6" s="10">
        <v>129</v>
      </c>
      <c r="H6" s="11">
        <v>6293</v>
      </c>
      <c r="I6" s="12">
        <v>96</v>
      </c>
      <c r="J6" s="50">
        <v>27</v>
      </c>
      <c r="K6" s="46">
        <v>6416</v>
      </c>
      <c r="M6" s="96"/>
      <c r="N6" s="96"/>
    </row>
    <row r="7" spans="1:14" s="93" customFormat="1" ht="24.75" customHeight="1" x14ac:dyDescent="0.15">
      <c r="A7" s="13" t="s">
        <v>4</v>
      </c>
      <c r="B7" s="14">
        <v>4468</v>
      </c>
      <c r="C7" s="15">
        <v>56</v>
      </c>
      <c r="D7" s="15">
        <v>5041</v>
      </c>
      <c r="E7" s="40">
        <v>33</v>
      </c>
      <c r="F7" s="36">
        <v>9509</v>
      </c>
      <c r="G7" s="16">
        <v>89</v>
      </c>
      <c r="H7" s="14">
        <v>5196</v>
      </c>
      <c r="I7" s="15">
        <v>59</v>
      </c>
      <c r="J7" s="40">
        <v>14</v>
      </c>
      <c r="K7" s="47">
        <v>5269</v>
      </c>
      <c r="M7" s="96"/>
      <c r="N7" s="96"/>
    </row>
    <row r="8" spans="1:14" s="93" customFormat="1" ht="24.75" customHeight="1" x14ac:dyDescent="0.15">
      <c r="A8" s="13" t="s">
        <v>5</v>
      </c>
      <c r="B8" s="14">
        <v>7430</v>
      </c>
      <c r="C8" s="15">
        <v>32</v>
      </c>
      <c r="D8" s="15">
        <v>8552</v>
      </c>
      <c r="E8" s="40">
        <v>41</v>
      </c>
      <c r="F8" s="36">
        <v>15982</v>
      </c>
      <c r="G8" s="16">
        <v>73</v>
      </c>
      <c r="H8" s="14">
        <v>8099</v>
      </c>
      <c r="I8" s="15">
        <v>36</v>
      </c>
      <c r="J8" s="40">
        <v>26</v>
      </c>
      <c r="K8" s="47">
        <v>8161</v>
      </c>
      <c r="M8" s="96"/>
      <c r="N8" s="96"/>
    </row>
    <row r="9" spans="1:14" s="93" customFormat="1" ht="24.75" customHeight="1" x14ac:dyDescent="0.15">
      <c r="A9" s="13" t="s">
        <v>6</v>
      </c>
      <c r="B9" s="14">
        <v>4968</v>
      </c>
      <c r="C9" s="15">
        <v>30</v>
      </c>
      <c r="D9" s="15">
        <v>5649</v>
      </c>
      <c r="E9" s="40">
        <v>33</v>
      </c>
      <c r="F9" s="36">
        <v>10617</v>
      </c>
      <c r="G9" s="16">
        <v>63</v>
      </c>
      <c r="H9" s="14">
        <v>5646</v>
      </c>
      <c r="I9" s="15">
        <v>35</v>
      </c>
      <c r="J9" s="40">
        <v>11</v>
      </c>
      <c r="K9" s="47">
        <v>5692</v>
      </c>
      <c r="M9" s="96"/>
      <c r="N9" s="96"/>
    </row>
    <row r="10" spans="1:14" s="93" customFormat="1" ht="24.75" customHeight="1" x14ac:dyDescent="0.15">
      <c r="A10" s="13" t="s">
        <v>7</v>
      </c>
      <c r="B10" s="14">
        <v>6048</v>
      </c>
      <c r="C10" s="15">
        <v>306</v>
      </c>
      <c r="D10" s="15">
        <v>6596</v>
      </c>
      <c r="E10" s="40">
        <v>50</v>
      </c>
      <c r="F10" s="36">
        <v>12644</v>
      </c>
      <c r="G10" s="16">
        <v>356</v>
      </c>
      <c r="H10" s="14">
        <v>6878</v>
      </c>
      <c r="I10" s="15">
        <v>329</v>
      </c>
      <c r="J10" s="40">
        <v>17</v>
      </c>
      <c r="K10" s="47">
        <v>7224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7264</v>
      </c>
      <c r="C11" s="15">
        <v>65</v>
      </c>
      <c r="D11" s="15">
        <v>7935</v>
      </c>
      <c r="E11" s="40">
        <v>60</v>
      </c>
      <c r="F11" s="36">
        <v>15199</v>
      </c>
      <c r="G11" s="16">
        <v>125</v>
      </c>
      <c r="H11" s="14">
        <v>7897</v>
      </c>
      <c r="I11" s="15">
        <v>104</v>
      </c>
      <c r="J11" s="40">
        <v>16</v>
      </c>
      <c r="K11" s="47">
        <v>8017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2934</v>
      </c>
      <c r="C12" s="15">
        <v>9</v>
      </c>
      <c r="D12" s="15">
        <v>3239</v>
      </c>
      <c r="E12" s="40">
        <v>18</v>
      </c>
      <c r="F12" s="36">
        <v>6173</v>
      </c>
      <c r="G12" s="16">
        <v>27</v>
      </c>
      <c r="H12" s="14">
        <v>3231</v>
      </c>
      <c r="I12" s="15">
        <v>12</v>
      </c>
      <c r="J12" s="40">
        <v>6</v>
      </c>
      <c r="K12" s="47">
        <v>3249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12581</v>
      </c>
      <c r="C13" s="18">
        <v>59</v>
      </c>
      <c r="D13" s="18">
        <v>14038</v>
      </c>
      <c r="E13" s="41">
        <v>81</v>
      </c>
      <c r="F13" s="36">
        <v>26619</v>
      </c>
      <c r="G13" s="16">
        <v>140</v>
      </c>
      <c r="H13" s="14">
        <v>12765</v>
      </c>
      <c r="I13" s="15">
        <v>83</v>
      </c>
      <c r="J13" s="40">
        <v>37</v>
      </c>
      <c r="K13" s="47">
        <v>12885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203</v>
      </c>
      <c r="E14" s="40">
        <v>1</v>
      </c>
      <c r="F14" s="36">
        <v>431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805</v>
      </c>
      <c r="C15" s="20">
        <v>1</v>
      </c>
      <c r="D15" s="20">
        <v>866</v>
      </c>
      <c r="E15" s="42">
        <v>5</v>
      </c>
      <c r="F15" s="36">
        <v>1671</v>
      </c>
      <c r="G15" s="16">
        <v>6</v>
      </c>
      <c r="H15" s="14">
        <v>848</v>
      </c>
      <c r="I15" s="15">
        <v>4</v>
      </c>
      <c r="J15" s="40">
        <v>2</v>
      </c>
      <c r="K15" s="47">
        <v>854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264</v>
      </c>
      <c r="E16" s="43">
        <v>1</v>
      </c>
      <c r="F16" s="37">
        <v>543</v>
      </c>
      <c r="G16" s="23">
        <v>1</v>
      </c>
      <c r="H16" s="21">
        <v>258</v>
      </c>
      <c r="I16" s="22">
        <v>0</v>
      </c>
      <c r="J16" s="43">
        <v>1</v>
      </c>
      <c r="K16" s="48">
        <v>259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52496</v>
      </c>
      <c r="C17" s="26">
        <v>646</v>
      </c>
      <c r="D17" s="26">
        <v>58215</v>
      </c>
      <c r="E17" s="44">
        <v>364</v>
      </c>
      <c r="F17" s="38">
        <v>110711</v>
      </c>
      <c r="G17" s="95">
        <v>1010</v>
      </c>
      <c r="H17" s="94">
        <v>57332</v>
      </c>
      <c r="I17" s="27">
        <v>758</v>
      </c>
      <c r="J17" s="44">
        <v>158</v>
      </c>
      <c r="K17" s="49">
        <v>58248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-9</v>
      </c>
      <c r="D18" s="45" t="s">
        <v>39</v>
      </c>
      <c r="E18" s="52">
        <v>-26</v>
      </c>
      <c r="F18" s="1" t="s">
        <v>39</v>
      </c>
      <c r="G18" s="51">
        <v>-35</v>
      </c>
      <c r="H18" s="29"/>
      <c r="I18" s="2"/>
      <c r="J18" s="2" t="s">
        <v>39</v>
      </c>
      <c r="K18" s="54">
        <v>-9</v>
      </c>
    </row>
    <row r="19" spans="1:14" s="93" customFormat="1" ht="18" customHeight="1" x14ac:dyDescent="0.15">
      <c r="A19" s="124" t="s">
        <v>35</v>
      </c>
      <c r="B19" s="126"/>
      <c r="C19" s="127"/>
      <c r="D19" s="127"/>
      <c r="E19" s="127"/>
      <c r="F19" s="127"/>
      <c r="G19" s="128"/>
      <c r="H19" s="126" t="s">
        <v>33</v>
      </c>
      <c r="I19" s="127"/>
      <c r="J19" s="127"/>
      <c r="K19" s="129"/>
    </row>
    <row r="20" spans="1:14" s="93" customFormat="1" ht="18" customHeight="1" x14ac:dyDescent="0.15">
      <c r="A20" s="125"/>
      <c r="B20" s="133" t="s">
        <v>0</v>
      </c>
      <c r="C20" s="134"/>
      <c r="D20" s="135" t="s">
        <v>1</v>
      </c>
      <c r="E20" s="136"/>
      <c r="F20" s="134" t="s">
        <v>2</v>
      </c>
      <c r="G20" s="137"/>
      <c r="H20" s="130"/>
      <c r="I20" s="131"/>
      <c r="J20" s="131"/>
      <c r="K20" s="132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11589</v>
      </c>
      <c r="C22" s="32">
        <v>85</v>
      </c>
      <c r="D22" s="32">
        <v>12750</v>
      </c>
      <c r="E22" s="39">
        <v>89</v>
      </c>
      <c r="F22" s="36">
        <v>24339</v>
      </c>
      <c r="G22" s="16">
        <v>174</v>
      </c>
      <c r="H22" s="11">
        <v>12603</v>
      </c>
      <c r="I22" s="12">
        <v>144</v>
      </c>
      <c r="J22" s="50">
        <v>19</v>
      </c>
      <c r="K22" s="47">
        <v>12766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1859</v>
      </c>
      <c r="C23" s="15">
        <v>1</v>
      </c>
      <c r="D23" s="15">
        <v>2095</v>
      </c>
      <c r="E23" s="40">
        <v>8</v>
      </c>
      <c r="F23" s="36">
        <v>3954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5013</v>
      </c>
      <c r="C24" s="15">
        <v>39</v>
      </c>
      <c r="D24" s="15">
        <v>5475</v>
      </c>
      <c r="E24" s="40">
        <v>56</v>
      </c>
      <c r="F24" s="36">
        <v>10488</v>
      </c>
      <c r="G24" s="16">
        <v>95</v>
      </c>
      <c r="H24" s="14">
        <v>4948</v>
      </c>
      <c r="I24" s="15">
        <v>83</v>
      </c>
      <c r="J24" s="40">
        <v>11</v>
      </c>
      <c r="K24" s="47">
        <v>5042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5481</v>
      </c>
      <c r="C25" s="15">
        <v>90</v>
      </c>
      <c r="D25" s="15">
        <v>5342</v>
      </c>
      <c r="E25" s="40">
        <v>88</v>
      </c>
      <c r="F25" s="36">
        <v>10823</v>
      </c>
      <c r="G25" s="16">
        <v>178</v>
      </c>
      <c r="H25" s="14">
        <v>5509</v>
      </c>
      <c r="I25" s="15">
        <v>169</v>
      </c>
      <c r="J25" s="40">
        <v>5</v>
      </c>
      <c r="K25" s="47">
        <v>5683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1572</v>
      </c>
      <c r="C26" s="15">
        <v>11</v>
      </c>
      <c r="D26" s="15">
        <v>1695</v>
      </c>
      <c r="E26" s="40">
        <v>14</v>
      </c>
      <c r="F26" s="36">
        <v>3267</v>
      </c>
      <c r="G26" s="16">
        <v>25</v>
      </c>
      <c r="H26" s="14">
        <v>1677</v>
      </c>
      <c r="I26" s="15">
        <v>23</v>
      </c>
      <c r="J26" s="40">
        <v>0</v>
      </c>
      <c r="K26" s="47">
        <v>1700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688</v>
      </c>
      <c r="C27" s="15">
        <v>1</v>
      </c>
      <c r="D27" s="15">
        <v>745</v>
      </c>
      <c r="E27" s="40">
        <v>1</v>
      </c>
      <c r="F27" s="36">
        <v>1433</v>
      </c>
      <c r="G27" s="16">
        <v>2</v>
      </c>
      <c r="H27" s="14">
        <v>704</v>
      </c>
      <c r="I27" s="15">
        <v>0</v>
      </c>
      <c r="J27" s="40">
        <v>2</v>
      </c>
      <c r="K27" s="47">
        <v>706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8744</v>
      </c>
      <c r="C28" s="15">
        <v>67</v>
      </c>
      <c r="D28" s="15">
        <v>9591</v>
      </c>
      <c r="E28" s="40">
        <v>40</v>
      </c>
      <c r="F28" s="36">
        <v>18335</v>
      </c>
      <c r="G28" s="16">
        <v>107</v>
      </c>
      <c r="H28" s="14">
        <v>9342</v>
      </c>
      <c r="I28" s="15">
        <v>74</v>
      </c>
      <c r="J28" s="40">
        <v>24</v>
      </c>
      <c r="K28" s="47">
        <v>9440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11849</v>
      </c>
      <c r="C29" s="15">
        <v>97</v>
      </c>
      <c r="D29" s="15">
        <v>12433</v>
      </c>
      <c r="E29" s="40">
        <v>122</v>
      </c>
      <c r="F29" s="36">
        <v>24282</v>
      </c>
      <c r="G29" s="16">
        <v>219</v>
      </c>
      <c r="H29" s="14">
        <v>12337</v>
      </c>
      <c r="I29" s="15">
        <v>171</v>
      </c>
      <c r="J29" s="40">
        <v>27</v>
      </c>
      <c r="K29" s="47">
        <v>12535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1137</v>
      </c>
      <c r="C30" s="20">
        <v>4</v>
      </c>
      <c r="D30" s="20">
        <v>1187</v>
      </c>
      <c r="E30" s="42">
        <v>8</v>
      </c>
      <c r="F30" s="36">
        <v>2324</v>
      </c>
      <c r="G30" s="16">
        <v>12</v>
      </c>
      <c r="H30" s="14">
        <v>1155</v>
      </c>
      <c r="I30" s="15">
        <v>9</v>
      </c>
      <c r="J30" s="40">
        <v>3</v>
      </c>
      <c r="K30" s="47">
        <v>1167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743</v>
      </c>
      <c r="C31" s="22">
        <v>0</v>
      </c>
      <c r="D31" s="22">
        <v>782</v>
      </c>
      <c r="E31" s="43">
        <v>4</v>
      </c>
      <c r="F31" s="36">
        <v>1525</v>
      </c>
      <c r="G31" s="16">
        <v>4</v>
      </c>
      <c r="H31" s="21">
        <v>713</v>
      </c>
      <c r="I31" s="22">
        <v>1</v>
      </c>
      <c r="J31" s="43">
        <v>3</v>
      </c>
      <c r="K31" s="47">
        <v>717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48675</v>
      </c>
      <c r="C32" s="26">
        <v>395</v>
      </c>
      <c r="D32" s="26">
        <v>52095</v>
      </c>
      <c r="E32" s="44">
        <v>430</v>
      </c>
      <c r="F32" s="38">
        <v>100770</v>
      </c>
      <c r="G32" s="95">
        <v>825</v>
      </c>
      <c r="H32" s="94">
        <v>51078</v>
      </c>
      <c r="I32" s="27">
        <v>677</v>
      </c>
      <c r="J32" s="44">
        <v>99</v>
      </c>
      <c r="K32" s="49">
        <v>51854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-74</v>
      </c>
      <c r="D33" s="45" t="s">
        <v>39</v>
      </c>
      <c r="E33" s="52">
        <v>-28</v>
      </c>
      <c r="F33" s="1" t="s">
        <v>39</v>
      </c>
      <c r="G33" s="51">
        <v>-102</v>
      </c>
      <c r="H33" s="66"/>
      <c r="I33" s="67"/>
      <c r="J33" s="2" t="s">
        <v>39</v>
      </c>
      <c r="K33" s="54">
        <v>-10</v>
      </c>
      <c r="M33" s="96"/>
      <c r="N33" s="96"/>
    </row>
    <row r="34" spans="1:14" s="93" customFormat="1" ht="21" customHeight="1" x14ac:dyDescent="0.15">
      <c r="A34" s="106" t="s">
        <v>23</v>
      </c>
      <c r="B34" s="107"/>
      <c r="C34" s="107"/>
      <c r="D34" s="107"/>
      <c r="E34" s="107"/>
      <c r="F34" s="107"/>
      <c r="G34" s="107"/>
      <c r="H34" s="107"/>
      <c r="I34" s="107"/>
      <c r="J34" s="108"/>
      <c r="K34" s="82"/>
      <c r="M34" s="97"/>
      <c r="N34" s="97"/>
    </row>
    <row r="35" spans="1:14" s="93" customFormat="1" ht="21" customHeight="1" x14ac:dyDescent="0.15">
      <c r="A35" s="55" t="s">
        <v>24</v>
      </c>
      <c r="B35" s="109" t="s">
        <v>0</v>
      </c>
      <c r="C35" s="110"/>
      <c r="D35" s="111" t="s">
        <v>1</v>
      </c>
      <c r="E35" s="110"/>
      <c r="F35" s="109" t="s">
        <v>2</v>
      </c>
      <c r="G35" s="112"/>
      <c r="H35" s="113" t="s">
        <v>36</v>
      </c>
      <c r="I35" s="114"/>
      <c r="J35" s="115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101171</v>
      </c>
      <c r="C37" s="76">
        <v>1041</v>
      </c>
      <c r="D37" s="77">
        <v>110310</v>
      </c>
      <c r="E37" s="78">
        <v>794</v>
      </c>
      <c r="F37" s="76">
        <v>211481</v>
      </c>
      <c r="G37" s="79">
        <v>1835</v>
      </c>
      <c r="H37" s="80">
        <v>108410</v>
      </c>
      <c r="I37" s="77">
        <v>1435</v>
      </c>
      <c r="J37" s="79">
        <v>257</v>
      </c>
      <c r="K37" s="83"/>
    </row>
    <row r="38" spans="1:14" s="93" customFormat="1" ht="24.75" customHeight="1" x14ac:dyDescent="0.15">
      <c r="A38" s="34"/>
      <c r="B38" s="116">
        <v>102212</v>
      </c>
      <c r="C38" s="117"/>
      <c r="D38" s="118">
        <v>111104</v>
      </c>
      <c r="E38" s="119"/>
      <c r="F38" s="116">
        <v>213316</v>
      </c>
      <c r="G38" s="120"/>
      <c r="H38" s="121">
        <v>110102</v>
      </c>
      <c r="I38" s="122"/>
      <c r="J38" s="123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-83</v>
      </c>
      <c r="D39" s="72" t="s">
        <v>39</v>
      </c>
      <c r="E39" s="71">
        <v>-54</v>
      </c>
      <c r="F39" s="70" t="s">
        <v>39</v>
      </c>
      <c r="G39" s="73">
        <v>-137</v>
      </c>
      <c r="H39" s="74"/>
      <c r="I39" s="75" t="s">
        <v>39</v>
      </c>
      <c r="J39" s="73">
        <v>-19</v>
      </c>
      <c r="K39" s="84"/>
    </row>
    <row r="40" spans="1:14" s="93" customFormat="1" ht="24.75" customHeight="1" thickBot="1" x14ac:dyDescent="0.2">
      <c r="A40" s="92" t="s">
        <v>38</v>
      </c>
      <c r="B40" s="100">
        <v>2056</v>
      </c>
      <c r="C40" s="101"/>
      <c r="D40" s="102">
        <v>2126</v>
      </c>
      <c r="E40" s="100"/>
      <c r="F40" s="100">
        <v>4182</v>
      </c>
      <c r="G40" s="103"/>
      <c r="H40" s="68"/>
      <c r="I40" s="104">
        <v>2052</v>
      </c>
      <c r="J40" s="105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14" priority="4" stopIfTrue="1">
      <formula>C18=0</formula>
    </cfRule>
  </conditionalFormatting>
  <conditionalFormatting sqref="B33 D33">
    <cfRule type="expression" dxfId="13" priority="3" stopIfTrue="1">
      <formula>C33=0</formula>
    </cfRule>
  </conditionalFormatting>
  <conditionalFormatting sqref="F33">
    <cfRule type="expression" dxfId="12" priority="1" stopIfTrue="1">
      <formula>G33=0</formula>
    </cfRule>
  </conditionalFormatting>
  <conditionalFormatting sqref="I18 I33">
    <cfRule type="expression" dxfId="11" priority="5" stopIfTrue="1">
      <formula>L18=0</formula>
    </cfRule>
  </conditionalFormatting>
  <conditionalFormatting sqref="J33">
    <cfRule type="expression" dxfId="10" priority="2" stopIfTrue="1">
      <formula>K33=0</formula>
    </cfRule>
  </conditionalFormatting>
  <dataValidations count="1">
    <dataValidation imeMode="off" allowBlank="1" showInputMessage="1" showErrorMessage="1" sqref="E2:G2 I2:K2" xr:uid="{00000000-0002-0000-0400-000000000000}"/>
  </dataValidations>
  <pageMargins left="0.59055118110236227" right="0.39370078740157483" top="0.59055118110236227" bottom="0" header="0.51181102362204722" footer="0.51181102362204722"/>
  <pageSetup paperSize="9" scale="91" fitToWidth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8" t="s">
        <v>32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0">
        <v>45777</v>
      </c>
      <c r="J2" s="140"/>
      <c r="K2" s="140"/>
    </row>
    <row r="3" spans="1:14" s="93" customFormat="1" ht="18" customHeight="1" x14ac:dyDescent="0.15">
      <c r="A3" s="124" t="s">
        <v>37</v>
      </c>
      <c r="B3" s="142" t="s">
        <v>34</v>
      </c>
      <c r="C3" s="143"/>
      <c r="D3" s="143"/>
      <c r="E3" s="143"/>
      <c r="F3" s="143"/>
      <c r="G3" s="144"/>
      <c r="H3" s="126" t="s">
        <v>33</v>
      </c>
      <c r="I3" s="127"/>
      <c r="J3" s="127"/>
      <c r="K3" s="129"/>
    </row>
    <row r="4" spans="1:14" s="93" customFormat="1" ht="18" customHeight="1" x14ac:dyDescent="0.15">
      <c r="A4" s="141"/>
      <c r="B4" s="133" t="s">
        <v>0</v>
      </c>
      <c r="C4" s="148"/>
      <c r="D4" s="135" t="s">
        <v>1</v>
      </c>
      <c r="E4" s="136"/>
      <c r="F4" s="149" t="s">
        <v>2</v>
      </c>
      <c r="G4" s="137"/>
      <c r="H4" s="145"/>
      <c r="I4" s="146"/>
      <c r="J4" s="146"/>
      <c r="K4" s="147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5491</v>
      </c>
      <c r="C6" s="9">
        <v>76</v>
      </c>
      <c r="D6" s="9">
        <v>5833</v>
      </c>
      <c r="E6" s="39">
        <v>42</v>
      </c>
      <c r="F6" s="35">
        <v>11324</v>
      </c>
      <c r="G6" s="10">
        <v>118</v>
      </c>
      <c r="H6" s="11">
        <v>6300</v>
      </c>
      <c r="I6" s="12">
        <v>85</v>
      </c>
      <c r="J6" s="50">
        <v>27</v>
      </c>
      <c r="K6" s="46">
        <v>6412</v>
      </c>
      <c r="M6" s="96"/>
      <c r="N6" s="96"/>
    </row>
    <row r="7" spans="1:14" s="93" customFormat="1" ht="24.75" customHeight="1" x14ac:dyDescent="0.15">
      <c r="A7" s="13" t="s">
        <v>4</v>
      </c>
      <c r="B7" s="14">
        <v>4468</v>
      </c>
      <c r="C7" s="15">
        <v>49</v>
      </c>
      <c r="D7" s="15">
        <v>5036</v>
      </c>
      <c r="E7" s="40">
        <v>33</v>
      </c>
      <c r="F7" s="36">
        <v>9504</v>
      </c>
      <c r="G7" s="16">
        <v>82</v>
      </c>
      <c r="H7" s="14">
        <v>5193</v>
      </c>
      <c r="I7" s="15">
        <v>56</v>
      </c>
      <c r="J7" s="40">
        <v>13</v>
      </c>
      <c r="K7" s="47">
        <v>5262</v>
      </c>
      <c r="M7" s="96"/>
      <c r="N7" s="96"/>
    </row>
    <row r="8" spans="1:14" s="93" customFormat="1" ht="24.75" customHeight="1" x14ac:dyDescent="0.15">
      <c r="A8" s="13" t="s">
        <v>5</v>
      </c>
      <c r="B8" s="14">
        <v>7446</v>
      </c>
      <c r="C8" s="15">
        <v>32</v>
      </c>
      <c r="D8" s="15">
        <v>8575</v>
      </c>
      <c r="E8" s="40">
        <v>41</v>
      </c>
      <c r="F8" s="36">
        <v>16021</v>
      </c>
      <c r="G8" s="16">
        <v>73</v>
      </c>
      <c r="H8" s="14">
        <v>8122</v>
      </c>
      <c r="I8" s="15">
        <v>35</v>
      </c>
      <c r="J8" s="40">
        <v>27</v>
      </c>
      <c r="K8" s="47">
        <v>8184</v>
      </c>
      <c r="M8" s="96"/>
      <c r="N8" s="96"/>
    </row>
    <row r="9" spans="1:14" s="93" customFormat="1" ht="24.75" customHeight="1" x14ac:dyDescent="0.15">
      <c r="A9" s="13" t="s">
        <v>6</v>
      </c>
      <c r="B9" s="14">
        <v>4973</v>
      </c>
      <c r="C9" s="15">
        <v>32</v>
      </c>
      <c r="D9" s="15">
        <v>5647</v>
      </c>
      <c r="E9" s="40">
        <v>33</v>
      </c>
      <c r="F9" s="36">
        <v>10620</v>
      </c>
      <c r="G9" s="16">
        <v>65</v>
      </c>
      <c r="H9" s="14">
        <v>5651</v>
      </c>
      <c r="I9" s="15">
        <v>38</v>
      </c>
      <c r="J9" s="40">
        <v>10</v>
      </c>
      <c r="K9" s="47">
        <v>5699</v>
      </c>
      <c r="M9" s="96"/>
      <c r="N9" s="96"/>
    </row>
    <row r="10" spans="1:14" s="93" customFormat="1" ht="24.75" customHeight="1" x14ac:dyDescent="0.15">
      <c r="A10" s="13" t="s">
        <v>7</v>
      </c>
      <c r="B10" s="14">
        <v>6056</v>
      </c>
      <c r="C10" s="15">
        <v>302</v>
      </c>
      <c r="D10" s="15">
        <v>6580</v>
      </c>
      <c r="E10" s="40">
        <v>49</v>
      </c>
      <c r="F10" s="36">
        <v>12636</v>
      </c>
      <c r="G10" s="16">
        <v>351</v>
      </c>
      <c r="H10" s="14">
        <v>6883</v>
      </c>
      <c r="I10" s="15">
        <v>326</v>
      </c>
      <c r="J10" s="40">
        <v>15</v>
      </c>
      <c r="K10" s="47">
        <v>7224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7269</v>
      </c>
      <c r="C11" s="15">
        <v>59</v>
      </c>
      <c r="D11" s="15">
        <v>7932</v>
      </c>
      <c r="E11" s="40">
        <v>57</v>
      </c>
      <c r="F11" s="36">
        <v>15201</v>
      </c>
      <c r="G11" s="16">
        <v>116</v>
      </c>
      <c r="H11" s="14">
        <v>7895</v>
      </c>
      <c r="I11" s="15">
        <v>95</v>
      </c>
      <c r="J11" s="40">
        <v>16</v>
      </c>
      <c r="K11" s="47">
        <v>8006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2937</v>
      </c>
      <c r="C12" s="15">
        <v>9</v>
      </c>
      <c r="D12" s="15">
        <v>3251</v>
      </c>
      <c r="E12" s="40">
        <v>18</v>
      </c>
      <c r="F12" s="36">
        <v>6188</v>
      </c>
      <c r="G12" s="16">
        <v>27</v>
      </c>
      <c r="H12" s="14">
        <v>3232</v>
      </c>
      <c r="I12" s="15">
        <v>12</v>
      </c>
      <c r="J12" s="40">
        <v>6</v>
      </c>
      <c r="K12" s="47">
        <v>3250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12579</v>
      </c>
      <c r="C13" s="18">
        <v>57</v>
      </c>
      <c r="D13" s="18">
        <v>14049</v>
      </c>
      <c r="E13" s="41">
        <v>82</v>
      </c>
      <c r="F13" s="36">
        <v>26628</v>
      </c>
      <c r="G13" s="16">
        <v>139</v>
      </c>
      <c r="H13" s="14">
        <v>12763</v>
      </c>
      <c r="I13" s="15">
        <v>82</v>
      </c>
      <c r="J13" s="40">
        <v>37</v>
      </c>
      <c r="K13" s="47">
        <v>12882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229</v>
      </c>
      <c r="C14" s="15">
        <v>0</v>
      </c>
      <c r="D14" s="15">
        <v>204</v>
      </c>
      <c r="E14" s="40">
        <v>1</v>
      </c>
      <c r="F14" s="36">
        <v>433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806</v>
      </c>
      <c r="C15" s="20">
        <v>1</v>
      </c>
      <c r="D15" s="20">
        <v>870</v>
      </c>
      <c r="E15" s="42">
        <v>5</v>
      </c>
      <c r="F15" s="36">
        <v>1676</v>
      </c>
      <c r="G15" s="16">
        <v>6</v>
      </c>
      <c r="H15" s="14">
        <v>850</v>
      </c>
      <c r="I15" s="15">
        <v>4</v>
      </c>
      <c r="J15" s="40">
        <v>2</v>
      </c>
      <c r="K15" s="47">
        <v>856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280</v>
      </c>
      <c r="C16" s="22">
        <v>0</v>
      </c>
      <c r="D16" s="22">
        <v>266</v>
      </c>
      <c r="E16" s="43">
        <v>1</v>
      </c>
      <c r="F16" s="37">
        <v>546</v>
      </c>
      <c r="G16" s="23">
        <v>1</v>
      </c>
      <c r="H16" s="21">
        <v>259</v>
      </c>
      <c r="I16" s="22">
        <v>0</v>
      </c>
      <c r="J16" s="43">
        <v>1</v>
      </c>
      <c r="K16" s="48">
        <v>260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52534</v>
      </c>
      <c r="C17" s="26">
        <v>617</v>
      </c>
      <c r="D17" s="26">
        <v>58243</v>
      </c>
      <c r="E17" s="44">
        <v>362</v>
      </c>
      <c r="F17" s="38">
        <v>110777</v>
      </c>
      <c r="G17" s="95">
        <v>979</v>
      </c>
      <c r="H17" s="94">
        <v>57369</v>
      </c>
      <c r="I17" s="27">
        <v>733</v>
      </c>
      <c r="J17" s="44">
        <v>155</v>
      </c>
      <c r="K17" s="49">
        <v>58257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-30</v>
      </c>
      <c r="D18" s="45" t="s">
        <v>39</v>
      </c>
      <c r="E18" s="52">
        <v>-101</v>
      </c>
      <c r="F18" s="1" t="s">
        <v>39</v>
      </c>
      <c r="G18" s="51">
        <v>-131</v>
      </c>
      <c r="H18" s="29"/>
      <c r="I18" s="2"/>
      <c r="J18" s="2" t="s">
        <v>40</v>
      </c>
      <c r="K18" s="54">
        <v>77</v>
      </c>
    </row>
    <row r="19" spans="1:14" s="93" customFormat="1" ht="18" customHeight="1" x14ac:dyDescent="0.15">
      <c r="A19" s="124" t="s">
        <v>35</v>
      </c>
      <c r="B19" s="142"/>
      <c r="C19" s="143"/>
      <c r="D19" s="143"/>
      <c r="E19" s="143"/>
      <c r="F19" s="143"/>
      <c r="G19" s="144"/>
      <c r="H19" s="126" t="s">
        <v>33</v>
      </c>
      <c r="I19" s="127"/>
      <c r="J19" s="127"/>
      <c r="K19" s="129"/>
    </row>
    <row r="20" spans="1:14" s="93" customFormat="1" ht="18" customHeight="1" x14ac:dyDescent="0.15">
      <c r="A20" s="141"/>
      <c r="B20" s="133" t="s">
        <v>0</v>
      </c>
      <c r="C20" s="148"/>
      <c r="D20" s="135" t="s">
        <v>1</v>
      </c>
      <c r="E20" s="136"/>
      <c r="F20" s="149" t="s">
        <v>2</v>
      </c>
      <c r="G20" s="137"/>
      <c r="H20" s="145"/>
      <c r="I20" s="146"/>
      <c r="J20" s="146"/>
      <c r="K20" s="147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11608</v>
      </c>
      <c r="C22" s="32">
        <v>84</v>
      </c>
      <c r="D22" s="32">
        <v>12780</v>
      </c>
      <c r="E22" s="39">
        <v>84</v>
      </c>
      <c r="F22" s="36">
        <v>24388</v>
      </c>
      <c r="G22" s="16">
        <v>168</v>
      </c>
      <c r="H22" s="11">
        <v>12615</v>
      </c>
      <c r="I22" s="12">
        <v>137</v>
      </c>
      <c r="J22" s="50">
        <v>19</v>
      </c>
      <c r="K22" s="47">
        <v>12771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1867</v>
      </c>
      <c r="C23" s="15">
        <v>1</v>
      </c>
      <c r="D23" s="15">
        <v>2094</v>
      </c>
      <c r="E23" s="40">
        <v>8</v>
      </c>
      <c r="F23" s="36">
        <v>3961</v>
      </c>
      <c r="G23" s="16">
        <v>9</v>
      </c>
      <c r="H23" s="14">
        <v>2089</v>
      </c>
      <c r="I23" s="15">
        <v>3</v>
      </c>
      <c r="J23" s="40">
        <v>5</v>
      </c>
      <c r="K23" s="47">
        <v>2097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5014</v>
      </c>
      <c r="C24" s="15">
        <v>41</v>
      </c>
      <c r="D24" s="15">
        <v>5470</v>
      </c>
      <c r="E24" s="40">
        <v>56</v>
      </c>
      <c r="F24" s="36">
        <v>10484</v>
      </c>
      <c r="G24" s="16">
        <v>97</v>
      </c>
      <c r="H24" s="14">
        <v>4937</v>
      </c>
      <c r="I24" s="15">
        <v>85</v>
      </c>
      <c r="J24" s="40">
        <v>11</v>
      </c>
      <c r="K24" s="47">
        <v>5033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5486</v>
      </c>
      <c r="C25" s="15">
        <v>81</v>
      </c>
      <c r="D25" s="15">
        <v>5346</v>
      </c>
      <c r="E25" s="40">
        <v>80</v>
      </c>
      <c r="F25" s="36">
        <v>10832</v>
      </c>
      <c r="G25" s="16">
        <v>161</v>
      </c>
      <c r="H25" s="14">
        <v>5515</v>
      </c>
      <c r="I25" s="15">
        <v>152</v>
      </c>
      <c r="J25" s="40">
        <v>5</v>
      </c>
      <c r="K25" s="47">
        <v>5672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1570</v>
      </c>
      <c r="C26" s="15">
        <v>9</v>
      </c>
      <c r="D26" s="15">
        <v>1696</v>
      </c>
      <c r="E26" s="40">
        <v>14</v>
      </c>
      <c r="F26" s="36">
        <v>3266</v>
      </c>
      <c r="G26" s="16">
        <v>23</v>
      </c>
      <c r="H26" s="14">
        <v>1676</v>
      </c>
      <c r="I26" s="15">
        <v>21</v>
      </c>
      <c r="J26" s="40">
        <v>0</v>
      </c>
      <c r="K26" s="47">
        <v>1697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689</v>
      </c>
      <c r="C27" s="15">
        <v>1</v>
      </c>
      <c r="D27" s="15">
        <v>747</v>
      </c>
      <c r="E27" s="40">
        <v>1</v>
      </c>
      <c r="F27" s="36">
        <v>1436</v>
      </c>
      <c r="G27" s="16">
        <v>2</v>
      </c>
      <c r="H27" s="14">
        <v>706</v>
      </c>
      <c r="I27" s="15">
        <v>0</v>
      </c>
      <c r="J27" s="40">
        <v>2</v>
      </c>
      <c r="K27" s="47">
        <v>708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8762</v>
      </c>
      <c r="C28" s="15">
        <v>71</v>
      </c>
      <c r="D28" s="15">
        <v>9581</v>
      </c>
      <c r="E28" s="40">
        <v>42</v>
      </c>
      <c r="F28" s="36">
        <v>18343</v>
      </c>
      <c r="G28" s="16">
        <v>113</v>
      </c>
      <c r="H28" s="14">
        <v>9345</v>
      </c>
      <c r="I28" s="15">
        <v>80</v>
      </c>
      <c r="J28" s="40">
        <v>24</v>
      </c>
      <c r="K28" s="47">
        <v>9449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11866</v>
      </c>
      <c r="C29" s="15">
        <v>104</v>
      </c>
      <c r="D29" s="15">
        <v>12443</v>
      </c>
      <c r="E29" s="40">
        <v>121</v>
      </c>
      <c r="F29" s="36">
        <v>24309</v>
      </c>
      <c r="G29" s="16">
        <v>225</v>
      </c>
      <c r="H29" s="14">
        <v>12346</v>
      </c>
      <c r="I29" s="15">
        <v>177</v>
      </c>
      <c r="J29" s="40">
        <v>27</v>
      </c>
      <c r="K29" s="47">
        <v>12550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1141</v>
      </c>
      <c r="C30" s="20">
        <v>4</v>
      </c>
      <c r="D30" s="20">
        <v>1192</v>
      </c>
      <c r="E30" s="42">
        <v>8</v>
      </c>
      <c r="F30" s="36">
        <v>2333</v>
      </c>
      <c r="G30" s="16">
        <v>12</v>
      </c>
      <c r="H30" s="14">
        <v>1158</v>
      </c>
      <c r="I30" s="15">
        <v>9</v>
      </c>
      <c r="J30" s="40">
        <v>3</v>
      </c>
      <c r="K30" s="47">
        <v>1170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745</v>
      </c>
      <c r="C31" s="22">
        <v>0</v>
      </c>
      <c r="D31" s="22">
        <v>786</v>
      </c>
      <c r="E31" s="43">
        <v>4</v>
      </c>
      <c r="F31" s="36">
        <v>1531</v>
      </c>
      <c r="G31" s="16">
        <v>4</v>
      </c>
      <c r="H31" s="21">
        <v>713</v>
      </c>
      <c r="I31" s="22">
        <v>1</v>
      </c>
      <c r="J31" s="43">
        <v>3</v>
      </c>
      <c r="K31" s="47">
        <v>717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48748</v>
      </c>
      <c r="C32" s="26">
        <v>396</v>
      </c>
      <c r="D32" s="26">
        <v>52135</v>
      </c>
      <c r="E32" s="44">
        <v>418</v>
      </c>
      <c r="F32" s="38">
        <v>100883</v>
      </c>
      <c r="G32" s="95">
        <v>814</v>
      </c>
      <c r="H32" s="94">
        <v>51100</v>
      </c>
      <c r="I32" s="27">
        <v>665</v>
      </c>
      <c r="J32" s="44">
        <v>99</v>
      </c>
      <c r="K32" s="49">
        <v>51864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-79</v>
      </c>
      <c r="D33" s="45" t="s">
        <v>39</v>
      </c>
      <c r="E33" s="52">
        <v>-72</v>
      </c>
      <c r="F33" s="1" t="s">
        <v>39</v>
      </c>
      <c r="G33" s="51">
        <v>-151</v>
      </c>
      <c r="H33" s="66"/>
      <c r="I33" s="67"/>
      <c r="J33" s="2" t="s">
        <v>40</v>
      </c>
      <c r="K33" s="54">
        <v>34</v>
      </c>
      <c r="M33" s="96"/>
      <c r="N33" s="96"/>
    </row>
    <row r="34" spans="1:14" s="93" customFormat="1" ht="21" customHeight="1" x14ac:dyDescent="0.15">
      <c r="A34" s="106" t="s">
        <v>23</v>
      </c>
      <c r="B34" s="107"/>
      <c r="C34" s="107"/>
      <c r="D34" s="107"/>
      <c r="E34" s="107"/>
      <c r="F34" s="107"/>
      <c r="G34" s="107"/>
      <c r="H34" s="107"/>
      <c r="I34" s="107"/>
      <c r="J34" s="108"/>
      <c r="K34" s="82"/>
      <c r="M34" s="97"/>
      <c r="N34" s="97"/>
    </row>
    <row r="35" spans="1:14" s="93" customFormat="1" ht="21" customHeight="1" x14ac:dyDescent="0.15">
      <c r="A35" s="55" t="s">
        <v>24</v>
      </c>
      <c r="B35" s="109" t="s">
        <v>0</v>
      </c>
      <c r="C35" s="110"/>
      <c r="D35" s="109" t="s">
        <v>1</v>
      </c>
      <c r="E35" s="110"/>
      <c r="F35" s="109" t="s">
        <v>2</v>
      </c>
      <c r="G35" s="112"/>
      <c r="H35" s="113" t="s">
        <v>36</v>
      </c>
      <c r="I35" s="114"/>
      <c r="J35" s="115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101282</v>
      </c>
      <c r="C37" s="76">
        <v>1013</v>
      </c>
      <c r="D37" s="77">
        <v>110378</v>
      </c>
      <c r="E37" s="78">
        <v>780</v>
      </c>
      <c r="F37" s="76">
        <v>211660</v>
      </c>
      <c r="G37" s="79">
        <v>1793</v>
      </c>
      <c r="H37" s="80">
        <v>108469</v>
      </c>
      <c r="I37" s="77">
        <v>1398</v>
      </c>
      <c r="J37" s="79">
        <v>254</v>
      </c>
      <c r="K37" s="83"/>
    </row>
    <row r="38" spans="1:14" s="93" customFormat="1" ht="24.75" customHeight="1" x14ac:dyDescent="0.15">
      <c r="A38" s="34"/>
      <c r="B38" s="157">
        <v>102295</v>
      </c>
      <c r="C38" s="158"/>
      <c r="D38" s="159">
        <v>111158</v>
      </c>
      <c r="E38" s="160"/>
      <c r="F38" s="157">
        <v>213453</v>
      </c>
      <c r="G38" s="123"/>
      <c r="H38" s="121">
        <v>110121</v>
      </c>
      <c r="I38" s="122"/>
      <c r="J38" s="123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-109</v>
      </c>
      <c r="D39" s="72" t="s">
        <v>39</v>
      </c>
      <c r="E39" s="71">
        <v>-173</v>
      </c>
      <c r="F39" s="70" t="s">
        <v>39</v>
      </c>
      <c r="G39" s="73">
        <v>-282</v>
      </c>
      <c r="H39" s="74"/>
      <c r="I39" s="75" t="s">
        <v>40</v>
      </c>
      <c r="J39" s="73">
        <v>111</v>
      </c>
      <c r="K39" s="84"/>
    </row>
    <row r="40" spans="1:14" s="93" customFormat="1" ht="24.75" customHeight="1" thickBot="1" x14ac:dyDescent="0.2">
      <c r="A40" s="92" t="s">
        <v>38</v>
      </c>
      <c r="B40" s="150">
        <v>2061</v>
      </c>
      <c r="C40" s="151"/>
      <c r="D40" s="152">
        <v>2137</v>
      </c>
      <c r="E40" s="153"/>
      <c r="F40" s="150">
        <v>4198</v>
      </c>
      <c r="G40" s="154"/>
      <c r="H40" s="68"/>
      <c r="I40" s="155">
        <v>2055</v>
      </c>
      <c r="J40" s="156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9" priority="4" stopIfTrue="1">
      <formula>C18=0</formula>
    </cfRule>
  </conditionalFormatting>
  <conditionalFormatting sqref="B33 D33">
    <cfRule type="expression" dxfId="8" priority="3" stopIfTrue="1">
      <formula>C33=0</formula>
    </cfRule>
  </conditionalFormatting>
  <conditionalFormatting sqref="F33">
    <cfRule type="expression" dxfId="7" priority="1" stopIfTrue="1">
      <formula>G33=0</formula>
    </cfRule>
  </conditionalFormatting>
  <conditionalFormatting sqref="I18 I33">
    <cfRule type="expression" dxfId="6" priority="5" stopIfTrue="1">
      <formula>L18=0</formula>
    </cfRule>
  </conditionalFormatting>
  <conditionalFormatting sqref="J33">
    <cfRule type="expression" dxfId="5" priority="2" stopIfTrue="1">
      <formula>K33=0</formula>
    </cfRule>
  </conditionalFormatting>
  <dataValidations count="1">
    <dataValidation imeMode="off" allowBlank="1" showInputMessage="1" showErrorMessage="1" sqref="E2:G2 I2:K2" xr:uid="{00000000-0002-0000-05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84383-FF86-4445-B46C-F3B2583C1046}">
  <sheetPr>
    <pageSetUpPr fitToPage="1"/>
  </sheetPr>
  <dimension ref="A1:R788"/>
  <sheetViews>
    <sheetView view="pageBreakPreview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8" t="s">
        <v>32</v>
      </c>
      <c r="B1" s="138"/>
      <c r="C1" s="138"/>
      <c r="D1" s="138"/>
      <c r="E1" s="138"/>
      <c r="F1" s="138"/>
      <c r="G1" s="138"/>
      <c r="H1" s="139"/>
      <c r="I1" s="139"/>
      <c r="J1" s="139"/>
      <c r="K1" s="13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0">
        <v>46112</v>
      </c>
      <c r="J2" s="140"/>
      <c r="K2" s="140"/>
    </row>
    <row r="3" spans="1:14" s="93" customFormat="1" ht="18" customHeight="1" x14ac:dyDescent="0.15">
      <c r="A3" s="124" t="s">
        <v>37</v>
      </c>
      <c r="B3" s="126" t="s">
        <v>34</v>
      </c>
      <c r="C3" s="127"/>
      <c r="D3" s="127"/>
      <c r="E3" s="127"/>
      <c r="F3" s="127"/>
      <c r="G3" s="128"/>
      <c r="H3" s="126" t="s">
        <v>33</v>
      </c>
      <c r="I3" s="127"/>
      <c r="J3" s="127"/>
      <c r="K3" s="129"/>
    </row>
    <row r="4" spans="1:14" s="93" customFormat="1" ht="18" customHeight="1" x14ac:dyDescent="0.15">
      <c r="A4" s="125"/>
      <c r="B4" s="133" t="s">
        <v>0</v>
      </c>
      <c r="C4" s="134"/>
      <c r="D4" s="135" t="s">
        <v>1</v>
      </c>
      <c r="E4" s="136"/>
      <c r="F4" s="134" t="s">
        <v>2</v>
      </c>
      <c r="G4" s="137"/>
      <c r="H4" s="130"/>
      <c r="I4" s="131"/>
      <c r="J4" s="131"/>
      <c r="K4" s="132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5468</v>
      </c>
      <c r="C6" s="9">
        <v>145</v>
      </c>
      <c r="D6" s="9">
        <v>5779</v>
      </c>
      <c r="E6" s="39">
        <v>46</v>
      </c>
      <c r="F6" s="35">
        <f t="shared" ref="F6:G16" si="0">SUM(B6+D6)</f>
        <v>11247</v>
      </c>
      <c r="G6" s="10">
        <f t="shared" si="0"/>
        <v>191</v>
      </c>
      <c r="H6" s="11">
        <v>6282</v>
      </c>
      <c r="I6" s="12">
        <v>160</v>
      </c>
      <c r="J6" s="50">
        <v>24</v>
      </c>
      <c r="K6" s="46">
        <f>H6+I6+J6</f>
        <v>6466</v>
      </c>
      <c r="M6" s="96">
        <f>F6-'[1]集計表 (８年2月)'!F6</f>
        <v>-20</v>
      </c>
      <c r="N6" s="96">
        <f>G6-'[1]集計表 (８年2月)'!G6</f>
        <v>4</v>
      </c>
    </row>
    <row r="7" spans="1:14" s="93" customFormat="1" ht="24.75" customHeight="1" x14ac:dyDescent="0.15">
      <c r="A7" s="13" t="s">
        <v>4</v>
      </c>
      <c r="B7" s="14">
        <v>4404</v>
      </c>
      <c r="C7" s="15">
        <v>57</v>
      </c>
      <c r="D7" s="15">
        <v>4991</v>
      </c>
      <c r="E7" s="40">
        <v>30</v>
      </c>
      <c r="F7" s="36">
        <f t="shared" si="0"/>
        <v>9395</v>
      </c>
      <c r="G7" s="16">
        <f t="shared" si="0"/>
        <v>87</v>
      </c>
      <c r="H7" s="14">
        <v>5156</v>
      </c>
      <c r="I7" s="15">
        <v>56</v>
      </c>
      <c r="J7" s="40">
        <v>17</v>
      </c>
      <c r="K7" s="47">
        <f t="shared" ref="K7:K16" si="1">SUM(H7:J7)</f>
        <v>5229</v>
      </c>
      <c r="M7" s="96">
        <f>F7-'[1]集計表 (８年2月)'!F7</f>
        <v>-17</v>
      </c>
      <c r="N7" s="96">
        <f>G7-'[1]集計表 (８年2月)'!G7</f>
        <v>4</v>
      </c>
    </row>
    <row r="8" spans="1:14" s="93" customFormat="1" ht="24.75" customHeight="1" x14ac:dyDescent="0.15">
      <c r="A8" s="13" t="s">
        <v>5</v>
      </c>
      <c r="B8" s="14">
        <v>7369</v>
      </c>
      <c r="C8" s="15">
        <v>46</v>
      </c>
      <c r="D8" s="15">
        <v>8420</v>
      </c>
      <c r="E8" s="40">
        <v>47</v>
      </c>
      <c r="F8" s="36">
        <f t="shared" si="0"/>
        <v>15789</v>
      </c>
      <c r="G8" s="16">
        <f t="shared" si="0"/>
        <v>93</v>
      </c>
      <c r="H8" s="14">
        <v>8077</v>
      </c>
      <c r="I8" s="15">
        <v>52</v>
      </c>
      <c r="J8" s="40">
        <v>22</v>
      </c>
      <c r="K8" s="47">
        <f t="shared" si="1"/>
        <v>8151</v>
      </c>
      <c r="M8" s="96">
        <f>F8-'[1]集計表 (８年2月)'!F8</f>
        <v>-75</v>
      </c>
      <c r="N8" s="96">
        <f>G8-'[1]集計表 (８年2月)'!G8</f>
        <v>1</v>
      </c>
    </row>
    <row r="9" spans="1:14" s="93" customFormat="1" ht="24.75" customHeight="1" x14ac:dyDescent="0.15">
      <c r="A9" s="13" t="s">
        <v>6</v>
      </c>
      <c r="B9" s="14">
        <v>4917</v>
      </c>
      <c r="C9" s="15">
        <v>32</v>
      </c>
      <c r="D9" s="15">
        <v>5636</v>
      </c>
      <c r="E9" s="40">
        <v>40</v>
      </c>
      <c r="F9" s="36">
        <f t="shared" si="0"/>
        <v>10553</v>
      </c>
      <c r="G9" s="16">
        <f t="shared" si="0"/>
        <v>72</v>
      </c>
      <c r="H9" s="14">
        <v>5651</v>
      </c>
      <c r="I9" s="15">
        <v>43</v>
      </c>
      <c r="J9" s="40">
        <v>10</v>
      </c>
      <c r="K9" s="47">
        <f t="shared" si="1"/>
        <v>5704</v>
      </c>
      <c r="M9" s="96">
        <f>F9-'[1]集計表 (８年2月)'!F9</f>
        <v>-47</v>
      </c>
      <c r="N9" s="96">
        <f>G9-'[1]集計表 (８年2月)'!G9</f>
        <v>0</v>
      </c>
    </row>
    <row r="10" spans="1:14" s="93" customFormat="1" ht="24.75" customHeight="1" x14ac:dyDescent="0.15">
      <c r="A10" s="13" t="s">
        <v>7</v>
      </c>
      <c r="B10" s="14">
        <v>5989</v>
      </c>
      <c r="C10" s="15">
        <v>302</v>
      </c>
      <c r="D10" s="15">
        <v>6574</v>
      </c>
      <c r="E10" s="40">
        <v>54</v>
      </c>
      <c r="F10" s="36">
        <f t="shared" si="0"/>
        <v>12563</v>
      </c>
      <c r="G10" s="16">
        <f t="shared" si="0"/>
        <v>356</v>
      </c>
      <c r="H10" s="14">
        <v>6868</v>
      </c>
      <c r="I10" s="15">
        <v>324</v>
      </c>
      <c r="J10" s="40">
        <v>17</v>
      </c>
      <c r="K10" s="47">
        <f t="shared" si="1"/>
        <v>7209</v>
      </c>
      <c r="M10" s="96">
        <f>F10-'[1]集計表 (８年2月)'!F10</f>
        <v>-47</v>
      </c>
      <c r="N10" s="96">
        <f>G10-'[1]集計表 (８年2月)'!G10</f>
        <v>21</v>
      </c>
    </row>
    <row r="11" spans="1:14" s="93" customFormat="1" ht="24.75" customHeight="1" x14ac:dyDescent="0.15">
      <c r="A11" s="13" t="s">
        <v>8</v>
      </c>
      <c r="B11" s="14">
        <v>7166</v>
      </c>
      <c r="C11" s="15">
        <v>78</v>
      </c>
      <c r="D11" s="15">
        <v>7867</v>
      </c>
      <c r="E11" s="40">
        <v>59</v>
      </c>
      <c r="F11" s="36">
        <f t="shared" si="0"/>
        <v>15033</v>
      </c>
      <c r="G11" s="16">
        <f t="shared" si="0"/>
        <v>137</v>
      </c>
      <c r="H11" s="14">
        <v>7876</v>
      </c>
      <c r="I11" s="15">
        <v>114</v>
      </c>
      <c r="J11" s="40">
        <v>17</v>
      </c>
      <c r="K11" s="47">
        <f t="shared" si="1"/>
        <v>8007</v>
      </c>
      <c r="M11" s="96">
        <f>F11-'[1]集計表 (８年2月)'!F11</f>
        <v>-31</v>
      </c>
      <c r="N11" s="96">
        <f>G11-'[1]集計表 (８年2月)'!G11</f>
        <v>5</v>
      </c>
    </row>
    <row r="12" spans="1:14" s="93" customFormat="1" ht="24.75" customHeight="1" x14ac:dyDescent="0.15">
      <c r="A12" s="13" t="s">
        <v>10</v>
      </c>
      <c r="B12" s="14">
        <v>2878</v>
      </c>
      <c r="C12" s="15">
        <v>11</v>
      </c>
      <c r="D12" s="15">
        <v>3161</v>
      </c>
      <c r="E12" s="40">
        <v>17</v>
      </c>
      <c r="F12" s="36">
        <f t="shared" si="0"/>
        <v>6039</v>
      </c>
      <c r="G12" s="16">
        <f t="shared" si="0"/>
        <v>28</v>
      </c>
      <c r="H12" s="14">
        <v>3181</v>
      </c>
      <c r="I12" s="15">
        <v>15</v>
      </c>
      <c r="J12" s="40">
        <v>8</v>
      </c>
      <c r="K12" s="47">
        <f t="shared" si="1"/>
        <v>3204</v>
      </c>
      <c r="M12" s="96">
        <f>F12-'[1]集計表 (８年2月)'!F12</f>
        <v>-48</v>
      </c>
      <c r="N12" s="96">
        <f>G12-'[1]集計表 (８年2月)'!G12</f>
        <v>2</v>
      </c>
    </row>
    <row r="13" spans="1:14" s="93" customFormat="1" ht="24.75" customHeight="1" x14ac:dyDescent="0.15">
      <c r="A13" s="13" t="s">
        <v>11</v>
      </c>
      <c r="B13" s="17">
        <v>12405</v>
      </c>
      <c r="C13" s="18">
        <v>54</v>
      </c>
      <c r="D13" s="18">
        <v>13852</v>
      </c>
      <c r="E13" s="41">
        <v>80</v>
      </c>
      <c r="F13" s="36">
        <f t="shared" si="0"/>
        <v>26257</v>
      </c>
      <c r="G13" s="16">
        <f t="shared" si="0"/>
        <v>134</v>
      </c>
      <c r="H13" s="14">
        <v>12743</v>
      </c>
      <c r="I13" s="15">
        <v>77</v>
      </c>
      <c r="J13" s="40">
        <v>39</v>
      </c>
      <c r="K13" s="47">
        <f t="shared" si="1"/>
        <v>12859</v>
      </c>
      <c r="M13" s="96">
        <f>F13-'[1]集計表 (８年2月)'!F13</f>
        <v>-130</v>
      </c>
      <c r="N13" s="96">
        <f>G13-'[1]集計表 (８年2月)'!G13</f>
        <v>-8</v>
      </c>
    </row>
    <row r="14" spans="1:14" s="93" customFormat="1" ht="24.75" customHeight="1" x14ac:dyDescent="0.15">
      <c r="A14" s="7" t="s">
        <v>12</v>
      </c>
      <c r="B14" s="14">
        <v>222</v>
      </c>
      <c r="C14" s="15">
        <v>0</v>
      </c>
      <c r="D14" s="15">
        <v>191</v>
      </c>
      <c r="E14" s="40">
        <v>1</v>
      </c>
      <c r="F14" s="36">
        <f t="shared" si="0"/>
        <v>413</v>
      </c>
      <c r="G14" s="16">
        <f t="shared" si="0"/>
        <v>1</v>
      </c>
      <c r="H14" s="14">
        <v>215</v>
      </c>
      <c r="I14" s="15">
        <v>0</v>
      </c>
      <c r="J14" s="40">
        <v>1</v>
      </c>
      <c r="K14" s="47">
        <f t="shared" si="1"/>
        <v>216</v>
      </c>
      <c r="M14" s="96">
        <f>F14-'[1]集計表 (８年2月)'!F14</f>
        <v>-1</v>
      </c>
      <c r="N14" s="96">
        <f>G14-'[1]集計表 (８年2月)'!G14</f>
        <v>0</v>
      </c>
    </row>
    <row r="15" spans="1:14" s="93" customFormat="1" ht="24.75" customHeight="1" x14ac:dyDescent="0.15">
      <c r="A15" s="13" t="s">
        <v>13</v>
      </c>
      <c r="B15" s="19">
        <v>791</v>
      </c>
      <c r="C15" s="20">
        <v>1</v>
      </c>
      <c r="D15" s="20">
        <v>853</v>
      </c>
      <c r="E15" s="42">
        <v>5</v>
      </c>
      <c r="F15" s="36">
        <f t="shared" si="0"/>
        <v>1644</v>
      </c>
      <c r="G15" s="16">
        <f t="shared" si="0"/>
        <v>6</v>
      </c>
      <c r="H15" s="14">
        <v>840</v>
      </c>
      <c r="I15" s="15">
        <v>4</v>
      </c>
      <c r="J15" s="40">
        <v>2</v>
      </c>
      <c r="K15" s="47">
        <f t="shared" si="1"/>
        <v>846</v>
      </c>
      <c r="M15" s="96">
        <f>F15-'[1]集計表 (８年2月)'!F15</f>
        <v>-11</v>
      </c>
      <c r="N15" s="96">
        <f>G15-'[1]集計表 (８年2月)'!G15</f>
        <v>0</v>
      </c>
    </row>
    <row r="16" spans="1:14" s="93" customFormat="1" ht="24.75" customHeight="1" x14ac:dyDescent="0.15">
      <c r="A16" s="7" t="s">
        <v>25</v>
      </c>
      <c r="B16" s="21">
        <v>274</v>
      </c>
      <c r="C16" s="22">
        <v>0</v>
      </c>
      <c r="D16" s="22">
        <v>259</v>
      </c>
      <c r="E16" s="43">
        <v>1</v>
      </c>
      <c r="F16" s="37">
        <f t="shared" si="0"/>
        <v>533</v>
      </c>
      <c r="G16" s="23">
        <f t="shared" si="0"/>
        <v>1</v>
      </c>
      <c r="H16" s="21">
        <v>258</v>
      </c>
      <c r="I16" s="22">
        <v>0</v>
      </c>
      <c r="J16" s="43">
        <v>1</v>
      </c>
      <c r="K16" s="48">
        <f t="shared" si="1"/>
        <v>259</v>
      </c>
      <c r="M16" s="96">
        <f>F16-'[1]集計表 (８年2月)'!F16</f>
        <v>0</v>
      </c>
      <c r="N16" s="96">
        <f>G16-'[1]集計表 (８年2月)'!G16</f>
        <v>0</v>
      </c>
    </row>
    <row r="17" spans="1:14" s="93" customFormat="1" ht="24.75" customHeight="1" x14ac:dyDescent="0.15">
      <c r="A17" s="24" t="s">
        <v>2</v>
      </c>
      <c r="B17" s="25">
        <f t="shared" ref="B17:K17" si="2">SUM(B6:B16)</f>
        <v>51883</v>
      </c>
      <c r="C17" s="26">
        <f t="shared" si="2"/>
        <v>726</v>
      </c>
      <c r="D17" s="26">
        <f t="shared" si="2"/>
        <v>57583</v>
      </c>
      <c r="E17" s="44">
        <f t="shared" si="2"/>
        <v>380</v>
      </c>
      <c r="F17" s="38">
        <f t="shared" si="2"/>
        <v>109466</v>
      </c>
      <c r="G17" s="95">
        <f t="shared" si="2"/>
        <v>1106</v>
      </c>
      <c r="H17" s="94">
        <f t="shared" si="2"/>
        <v>57147</v>
      </c>
      <c r="I17" s="27">
        <f t="shared" si="2"/>
        <v>845</v>
      </c>
      <c r="J17" s="44">
        <f t="shared" si="2"/>
        <v>158</v>
      </c>
      <c r="K17" s="49">
        <f t="shared" si="2"/>
        <v>58150</v>
      </c>
      <c r="M17" s="96">
        <f>F17-'[1]集計表 (８年2月)'!F17</f>
        <v>-427</v>
      </c>
      <c r="N17" s="96">
        <f>G17-'[1]集計表 (８年2月)'!G17</f>
        <v>29</v>
      </c>
    </row>
    <row r="18" spans="1:14" s="93" customFormat="1" ht="24.75" customHeight="1" thickBot="1" x14ac:dyDescent="0.2">
      <c r="A18" s="28" t="s">
        <v>14</v>
      </c>
      <c r="B18" s="53" t="str">
        <f>IF(C18&lt;0,"減少","増加")</f>
        <v>減少</v>
      </c>
      <c r="C18" s="51">
        <f>B17+C17-('[1]集計表 (８年2月)'!B17+'[1]集計表 (８年2月)'!C17)</f>
        <v>-184</v>
      </c>
      <c r="D18" s="45" t="str">
        <f>IF(E18&lt;0,"減少","増加")</f>
        <v>減少</v>
      </c>
      <c r="E18" s="52">
        <f>D17+E17-('[1]集計表 (８年2月)'!D17+'[1]集計表 (８年2月)'!E17)</f>
        <v>-214</v>
      </c>
      <c r="F18" s="1" t="str">
        <f>IF(G18&lt;0,"減少","増加")</f>
        <v>減少</v>
      </c>
      <c r="G18" s="51">
        <f>F17+G17-('[1]集計表 (８年2月)'!F17+'[1]集計表 (８年2月)'!G17)</f>
        <v>-398</v>
      </c>
      <c r="H18" s="29"/>
      <c r="I18" s="2"/>
      <c r="J18" s="2" t="str">
        <f>IF(K18&lt;0,"減少","増加")</f>
        <v>増加</v>
      </c>
      <c r="K18" s="54">
        <f>K17-('[1]集計表 (８年2月)'!K17)</f>
        <v>81</v>
      </c>
    </row>
    <row r="19" spans="1:14" s="93" customFormat="1" ht="18" customHeight="1" x14ac:dyDescent="0.15">
      <c r="A19" s="124" t="s">
        <v>35</v>
      </c>
      <c r="B19" s="126"/>
      <c r="C19" s="127"/>
      <c r="D19" s="127"/>
      <c r="E19" s="127"/>
      <c r="F19" s="127"/>
      <c r="G19" s="128"/>
      <c r="H19" s="126" t="s">
        <v>33</v>
      </c>
      <c r="I19" s="127"/>
      <c r="J19" s="127"/>
      <c r="K19" s="129"/>
    </row>
    <row r="20" spans="1:14" s="93" customFormat="1" ht="18" customHeight="1" x14ac:dyDescent="0.15">
      <c r="A20" s="125"/>
      <c r="B20" s="133" t="s">
        <v>0</v>
      </c>
      <c r="C20" s="134"/>
      <c r="D20" s="135" t="s">
        <v>1</v>
      </c>
      <c r="E20" s="136"/>
      <c r="F20" s="134" t="s">
        <v>2</v>
      </c>
      <c r="G20" s="137"/>
      <c r="H20" s="130"/>
      <c r="I20" s="131"/>
      <c r="J20" s="131"/>
      <c r="K20" s="132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11440</v>
      </c>
      <c r="C22" s="32">
        <v>90</v>
      </c>
      <c r="D22" s="32">
        <v>12540</v>
      </c>
      <c r="E22" s="39">
        <v>89</v>
      </c>
      <c r="F22" s="36">
        <f t="shared" ref="F22:G31" si="3">SUM(B22+D22)</f>
        <v>23980</v>
      </c>
      <c r="G22" s="16">
        <f t="shared" si="3"/>
        <v>179</v>
      </c>
      <c r="H22" s="11">
        <v>12579</v>
      </c>
      <c r="I22" s="12">
        <v>148</v>
      </c>
      <c r="J22" s="50">
        <v>19</v>
      </c>
      <c r="K22" s="47">
        <f t="shared" ref="K22:K31" si="4">SUM(H22:J22)</f>
        <v>12746</v>
      </c>
      <c r="M22" s="96">
        <f>F22-'[1]集計表 (８年2月)'!F22</f>
        <v>-118</v>
      </c>
      <c r="N22" s="96">
        <f>G22-'[1]集計表 (８年2月)'!G22</f>
        <v>2</v>
      </c>
    </row>
    <row r="23" spans="1:14" s="93" customFormat="1" ht="24.75" customHeight="1" x14ac:dyDescent="0.15">
      <c r="A23" s="13" t="s">
        <v>16</v>
      </c>
      <c r="B23" s="14">
        <v>1825</v>
      </c>
      <c r="C23" s="15">
        <v>1</v>
      </c>
      <c r="D23" s="15">
        <v>2056</v>
      </c>
      <c r="E23" s="40">
        <v>8</v>
      </c>
      <c r="F23" s="36">
        <f t="shared" si="3"/>
        <v>3881</v>
      </c>
      <c r="G23" s="16">
        <f t="shared" si="3"/>
        <v>9</v>
      </c>
      <c r="H23" s="14">
        <v>2069</v>
      </c>
      <c r="I23" s="15">
        <v>3</v>
      </c>
      <c r="J23" s="40">
        <v>5</v>
      </c>
      <c r="K23" s="47">
        <f t="shared" si="4"/>
        <v>2077</v>
      </c>
      <c r="M23" s="96">
        <f>F23-'[1]集計表 (８年2月)'!F23</f>
        <v>-20</v>
      </c>
      <c r="N23" s="96">
        <f>G23-'[1]集計表 (８年2月)'!G23</f>
        <v>0</v>
      </c>
    </row>
    <row r="24" spans="1:14" s="93" customFormat="1" ht="24.75" customHeight="1" x14ac:dyDescent="0.15">
      <c r="A24" s="13" t="s">
        <v>17</v>
      </c>
      <c r="B24" s="14">
        <v>5005</v>
      </c>
      <c r="C24" s="15">
        <v>53</v>
      </c>
      <c r="D24" s="15">
        <v>5493</v>
      </c>
      <c r="E24" s="40">
        <v>60</v>
      </c>
      <c r="F24" s="36">
        <f t="shared" si="3"/>
        <v>10498</v>
      </c>
      <c r="G24" s="16">
        <f t="shared" si="3"/>
        <v>113</v>
      </c>
      <c r="H24" s="14">
        <v>4978</v>
      </c>
      <c r="I24" s="15">
        <v>102</v>
      </c>
      <c r="J24" s="40">
        <v>10</v>
      </c>
      <c r="K24" s="47">
        <f t="shared" si="4"/>
        <v>5090</v>
      </c>
      <c r="M24" s="96">
        <f>F24-'[1]集計表 (８年2月)'!F24</f>
        <v>21</v>
      </c>
      <c r="N24" s="96">
        <f>G24-'[1]集計表 (８年2月)'!G24</f>
        <v>-1</v>
      </c>
    </row>
    <row r="25" spans="1:14" s="93" customFormat="1" ht="24.75" customHeight="1" x14ac:dyDescent="0.15">
      <c r="A25" s="13" t="s">
        <v>18</v>
      </c>
      <c r="B25" s="14">
        <v>5416</v>
      </c>
      <c r="C25" s="15">
        <v>83</v>
      </c>
      <c r="D25" s="15">
        <v>5283</v>
      </c>
      <c r="E25" s="40">
        <v>83</v>
      </c>
      <c r="F25" s="36">
        <f t="shared" si="3"/>
        <v>10699</v>
      </c>
      <c r="G25" s="16">
        <f t="shared" si="3"/>
        <v>166</v>
      </c>
      <c r="H25" s="14">
        <v>5502</v>
      </c>
      <c r="I25" s="15">
        <v>154</v>
      </c>
      <c r="J25" s="40">
        <v>6</v>
      </c>
      <c r="K25" s="47">
        <f t="shared" si="4"/>
        <v>5662</v>
      </c>
      <c r="M25" s="96">
        <f>F25-'[1]集計表 (８年2月)'!F25</f>
        <v>-84</v>
      </c>
      <c r="N25" s="96">
        <f>G25-'[1]集計表 (８年2月)'!G25</f>
        <v>2</v>
      </c>
    </row>
    <row r="26" spans="1:14" s="93" customFormat="1" ht="24.75" customHeight="1" x14ac:dyDescent="0.15">
      <c r="A26" s="13" t="s">
        <v>19</v>
      </c>
      <c r="B26" s="14">
        <v>1536</v>
      </c>
      <c r="C26" s="15">
        <v>19</v>
      </c>
      <c r="D26" s="15">
        <v>1657</v>
      </c>
      <c r="E26" s="40">
        <v>15</v>
      </c>
      <c r="F26" s="36">
        <f t="shared" si="3"/>
        <v>3193</v>
      </c>
      <c r="G26" s="16">
        <f t="shared" si="3"/>
        <v>34</v>
      </c>
      <c r="H26" s="14">
        <v>1660</v>
      </c>
      <c r="I26" s="15">
        <v>32</v>
      </c>
      <c r="J26" s="40">
        <v>0</v>
      </c>
      <c r="K26" s="47">
        <f t="shared" si="4"/>
        <v>1692</v>
      </c>
      <c r="M26" s="96">
        <f>F26-'[1]集計表 (８年2月)'!F26</f>
        <v>-11</v>
      </c>
      <c r="N26" s="96">
        <f>G26-'[1]集計表 (８年2月)'!G26</f>
        <v>0</v>
      </c>
    </row>
    <row r="27" spans="1:14" s="93" customFormat="1" ht="24.75" customHeight="1" x14ac:dyDescent="0.15">
      <c r="A27" s="13" t="s">
        <v>20</v>
      </c>
      <c r="B27" s="14">
        <v>671</v>
      </c>
      <c r="C27" s="15">
        <v>1</v>
      </c>
      <c r="D27" s="15">
        <v>735</v>
      </c>
      <c r="E27" s="40">
        <v>1</v>
      </c>
      <c r="F27" s="36">
        <f t="shared" si="3"/>
        <v>1406</v>
      </c>
      <c r="G27" s="16">
        <f t="shared" si="3"/>
        <v>2</v>
      </c>
      <c r="H27" s="14">
        <v>702</v>
      </c>
      <c r="I27" s="15">
        <v>0</v>
      </c>
      <c r="J27" s="40">
        <v>2</v>
      </c>
      <c r="K27" s="47">
        <f t="shared" si="4"/>
        <v>704</v>
      </c>
      <c r="M27" s="96">
        <f>F27-'[1]集計表 (８年2月)'!F27</f>
        <v>-5</v>
      </c>
      <c r="N27" s="96">
        <f>G27-'[1]集計表 (８年2月)'!G27</f>
        <v>0</v>
      </c>
    </row>
    <row r="28" spans="1:14" s="93" customFormat="1" ht="24.75" customHeight="1" x14ac:dyDescent="0.15">
      <c r="A28" s="13" t="s">
        <v>21</v>
      </c>
      <c r="B28" s="14">
        <v>8695</v>
      </c>
      <c r="C28" s="15">
        <v>63</v>
      </c>
      <c r="D28" s="15">
        <v>9530</v>
      </c>
      <c r="E28" s="40">
        <v>48</v>
      </c>
      <c r="F28" s="36">
        <f t="shared" si="3"/>
        <v>18225</v>
      </c>
      <c r="G28" s="16">
        <f t="shared" si="3"/>
        <v>111</v>
      </c>
      <c r="H28" s="14">
        <v>9347</v>
      </c>
      <c r="I28" s="15">
        <v>79</v>
      </c>
      <c r="J28" s="40">
        <v>25</v>
      </c>
      <c r="K28" s="47">
        <f t="shared" si="4"/>
        <v>9451</v>
      </c>
      <c r="M28" s="96">
        <f>F28-'[1]集計表 (８年2月)'!F28</f>
        <v>-86</v>
      </c>
      <c r="N28" s="96">
        <f>G28-'[1]集計表 (８年2月)'!G28</f>
        <v>6</v>
      </c>
    </row>
    <row r="29" spans="1:14" s="93" customFormat="1" ht="24.75" customHeight="1" x14ac:dyDescent="0.15">
      <c r="A29" s="13" t="s">
        <v>15</v>
      </c>
      <c r="B29" s="14">
        <v>11694</v>
      </c>
      <c r="C29" s="15">
        <v>121</v>
      </c>
      <c r="D29" s="15">
        <v>12311</v>
      </c>
      <c r="E29" s="40">
        <v>139</v>
      </c>
      <c r="F29" s="36">
        <f t="shared" si="3"/>
        <v>24005</v>
      </c>
      <c r="G29" s="16">
        <f t="shared" si="3"/>
        <v>260</v>
      </c>
      <c r="H29" s="14">
        <v>12290</v>
      </c>
      <c r="I29" s="15">
        <v>210</v>
      </c>
      <c r="J29" s="40">
        <v>27</v>
      </c>
      <c r="K29" s="47">
        <f t="shared" si="4"/>
        <v>12527</v>
      </c>
      <c r="M29" s="96">
        <f>F29-'[1]集計表 (８年2月)'!F29</f>
        <v>-80</v>
      </c>
      <c r="N29" s="96">
        <f>G29-'[1]集計表 (８年2月)'!G29</f>
        <v>10</v>
      </c>
    </row>
    <row r="30" spans="1:14" s="93" customFormat="1" ht="24.75" customHeight="1" x14ac:dyDescent="0.15">
      <c r="A30" s="7" t="s">
        <v>22</v>
      </c>
      <c r="B30" s="19">
        <v>1126</v>
      </c>
      <c r="C30" s="20">
        <v>4</v>
      </c>
      <c r="D30" s="20">
        <v>1165</v>
      </c>
      <c r="E30" s="42">
        <v>3</v>
      </c>
      <c r="F30" s="36">
        <f t="shared" si="3"/>
        <v>2291</v>
      </c>
      <c r="G30" s="16">
        <f t="shared" si="3"/>
        <v>7</v>
      </c>
      <c r="H30" s="14">
        <v>1153</v>
      </c>
      <c r="I30" s="15">
        <v>4</v>
      </c>
      <c r="J30" s="40">
        <v>3</v>
      </c>
      <c r="K30" s="47">
        <f t="shared" si="4"/>
        <v>1160</v>
      </c>
      <c r="M30" s="96">
        <f>F30-'[1]集計表 (８年2月)'!F30</f>
        <v>-12</v>
      </c>
      <c r="N30" s="96">
        <f>G30-'[1]集計表 (８年2月)'!G30</f>
        <v>0</v>
      </c>
    </row>
    <row r="31" spans="1:14" s="93" customFormat="1" ht="24.75" customHeight="1" x14ac:dyDescent="0.15">
      <c r="A31" s="33" t="s">
        <v>27</v>
      </c>
      <c r="B31" s="21">
        <v>730</v>
      </c>
      <c r="C31" s="22">
        <v>0</v>
      </c>
      <c r="D31" s="22">
        <v>769</v>
      </c>
      <c r="E31" s="43">
        <v>3</v>
      </c>
      <c r="F31" s="36">
        <f t="shared" si="3"/>
        <v>1499</v>
      </c>
      <c r="G31" s="16">
        <f t="shared" si="3"/>
        <v>3</v>
      </c>
      <c r="H31" s="21">
        <v>712</v>
      </c>
      <c r="I31" s="22">
        <v>0</v>
      </c>
      <c r="J31" s="43">
        <v>3</v>
      </c>
      <c r="K31" s="47">
        <f t="shared" si="4"/>
        <v>715</v>
      </c>
      <c r="M31" s="96">
        <f>F31-'[1]集計表 (８年2月)'!F31</f>
        <v>1</v>
      </c>
      <c r="N31" s="96">
        <f>G31-'[1]集計表 (８年2月)'!G31</f>
        <v>0</v>
      </c>
    </row>
    <row r="32" spans="1:14" s="93" customFormat="1" ht="24.75" customHeight="1" x14ac:dyDescent="0.15">
      <c r="A32" s="30" t="s">
        <v>2</v>
      </c>
      <c r="B32" s="25">
        <f t="shared" ref="B32:K32" si="5">SUM(B22:B31)</f>
        <v>48138</v>
      </c>
      <c r="C32" s="26">
        <f t="shared" si="5"/>
        <v>435</v>
      </c>
      <c r="D32" s="26">
        <f t="shared" si="5"/>
        <v>51539</v>
      </c>
      <c r="E32" s="44">
        <f t="shared" si="5"/>
        <v>449</v>
      </c>
      <c r="F32" s="38">
        <f t="shared" si="5"/>
        <v>99677</v>
      </c>
      <c r="G32" s="95">
        <f t="shared" si="5"/>
        <v>884</v>
      </c>
      <c r="H32" s="94">
        <f t="shared" si="5"/>
        <v>50992</v>
      </c>
      <c r="I32" s="27">
        <f t="shared" si="5"/>
        <v>732</v>
      </c>
      <c r="J32" s="44">
        <f t="shared" si="5"/>
        <v>100</v>
      </c>
      <c r="K32" s="49">
        <f t="shared" si="5"/>
        <v>51824</v>
      </c>
      <c r="M32" s="96">
        <f>F32-'[1]集計表 (８年2月)'!F32</f>
        <v>-394</v>
      </c>
      <c r="N32" s="96">
        <f>G32-'[1]集計表 (８年2月)'!G32</f>
        <v>19</v>
      </c>
    </row>
    <row r="33" spans="1:14" s="93" customFormat="1" ht="24.75" customHeight="1" thickBot="1" x14ac:dyDescent="0.2">
      <c r="A33" s="28" t="s">
        <v>14</v>
      </c>
      <c r="B33" s="53" t="str">
        <f>IF(C33&lt;0,"減少","増加")</f>
        <v>減少</v>
      </c>
      <c r="C33" s="51">
        <f>B32+C32-('[1]集計表 (８年2月)'!B32+'[1]集計表 (８年2月)'!C32)</f>
        <v>-238</v>
      </c>
      <c r="D33" s="45" t="str">
        <f>IF(E33&lt;0,"減少","増加")</f>
        <v>減少</v>
      </c>
      <c r="E33" s="52">
        <f>D32+E32-('[1]集計表 (８年2月)'!D32+'[1]集計表 (８年2月)'!E32)</f>
        <v>-137</v>
      </c>
      <c r="F33" s="1" t="str">
        <f>IF(G33&lt;0,"減少","増加")</f>
        <v>減少</v>
      </c>
      <c r="G33" s="51">
        <f>F32+G32-('[1]集計表 (８年2月)'!F32+'[1]集計表 (８年2月)'!G32)</f>
        <v>-375</v>
      </c>
      <c r="H33" s="66"/>
      <c r="I33" s="67"/>
      <c r="J33" s="2" t="str">
        <f>IF(K33&lt;0,"減少","増加")</f>
        <v>増加</v>
      </c>
      <c r="K33" s="54">
        <f>+K32-('[1]集計表 (８年2月)'!K32)</f>
        <v>26</v>
      </c>
      <c r="M33" s="96"/>
      <c r="N33" s="96"/>
    </row>
    <row r="34" spans="1:14" s="93" customFormat="1" ht="21" customHeight="1" x14ac:dyDescent="0.15">
      <c r="A34" s="106" t="s">
        <v>23</v>
      </c>
      <c r="B34" s="107"/>
      <c r="C34" s="107"/>
      <c r="D34" s="107"/>
      <c r="E34" s="107"/>
      <c r="F34" s="107"/>
      <c r="G34" s="107"/>
      <c r="H34" s="107"/>
      <c r="I34" s="107"/>
      <c r="J34" s="108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09" t="s">
        <v>0</v>
      </c>
      <c r="C35" s="110"/>
      <c r="D35" s="111" t="s">
        <v>1</v>
      </c>
      <c r="E35" s="110"/>
      <c r="F35" s="109" t="s">
        <v>2</v>
      </c>
      <c r="G35" s="112"/>
      <c r="H35" s="113" t="s">
        <v>36</v>
      </c>
      <c r="I35" s="114"/>
      <c r="J35" s="115"/>
      <c r="K35" s="83"/>
      <c r="M35" s="96">
        <f>M17+M32</f>
        <v>-821</v>
      </c>
      <c r="N35" s="96">
        <f>N17+N32</f>
        <v>48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f>B32+B17</f>
        <v>100021</v>
      </c>
      <c r="C37" s="76">
        <f t="shared" ref="C37:J37" si="6">C17+C32</f>
        <v>1161</v>
      </c>
      <c r="D37" s="77">
        <f t="shared" si="6"/>
        <v>109122</v>
      </c>
      <c r="E37" s="78">
        <f t="shared" si="6"/>
        <v>829</v>
      </c>
      <c r="F37" s="76">
        <f t="shared" si="6"/>
        <v>209143</v>
      </c>
      <c r="G37" s="79">
        <f t="shared" si="6"/>
        <v>1990</v>
      </c>
      <c r="H37" s="80">
        <f t="shared" si="6"/>
        <v>108139</v>
      </c>
      <c r="I37" s="77">
        <f t="shared" si="6"/>
        <v>1577</v>
      </c>
      <c r="J37" s="79">
        <f t="shared" si="6"/>
        <v>258</v>
      </c>
      <c r="K37" s="83"/>
    </row>
    <row r="38" spans="1:14" s="93" customFormat="1" ht="24.75" customHeight="1" x14ac:dyDescent="0.15">
      <c r="A38" s="34"/>
      <c r="B38" s="116">
        <f>SUM(B17+C17+B32+C32)</f>
        <v>101182</v>
      </c>
      <c r="C38" s="117"/>
      <c r="D38" s="118">
        <f>SUM(D17+E17+D32+E32)</f>
        <v>109951</v>
      </c>
      <c r="E38" s="119"/>
      <c r="F38" s="116">
        <f>SUM(F17+G17+F32+G32)</f>
        <v>211133</v>
      </c>
      <c r="G38" s="120"/>
      <c r="H38" s="121">
        <f>SUM(K17+K32)</f>
        <v>109974</v>
      </c>
      <c r="I38" s="122"/>
      <c r="J38" s="123"/>
      <c r="K38" s="84"/>
    </row>
    <row r="39" spans="1:14" s="93" customFormat="1" ht="24.75" customHeight="1" thickBot="1" x14ac:dyDescent="0.2">
      <c r="A39" s="69" t="s">
        <v>14</v>
      </c>
      <c r="B39" s="70" t="str">
        <f>IF(C39&lt;0,"減少","増加")</f>
        <v>減少</v>
      </c>
      <c r="C39" s="71">
        <f>B38-'[1]集計表 (８年2月)'!B38</f>
        <v>-422</v>
      </c>
      <c r="D39" s="72" t="str">
        <f>IF(E39&lt;0,"減少","増加")</f>
        <v>減少</v>
      </c>
      <c r="E39" s="71">
        <f>D38-'[1]集計表 (８年2月)'!D38</f>
        <v>-351</v>
      </c>
      <c r="F39" s="70" t="str">
        <f>IF(G39&lt;0,"減少","増加")</f>
        <v>減少</v>
      </c>
      <c r="G39" s="73">
        <f>F38-'[1]集計表 (８年2月)'!F38</f>
        <v>-773</v>
      </c>
      <c r="H39" s="74"/>
      <c r="I39" s="75" t="str">
        <f>IF(J39&lt;0,"減少","増加")</f>
        <v>増加</v>
      </c>
      <c r="J39" s="73">
        <f>H38-'[1]集計表 (８年2月)'!H38</f>
        <v>107</v>
      </c>
      <c r="K39" s="84"/>
    </row>
    <row r="40" spans="1:14" s="93" customFormat="1" ht="24.75" customHeight="1" thickBot="1" x14ac:dyDescent="0.2">
      <c r="A40" s="92" t="s">
        <v>38</v>
      </c>
      <c r="B40" s="100">
        <f>SUM(B14+C14+B15+C15+B16+C16+B31+C31)</f>
        <v>2018</v>
      </c>
      <c r="C40" s="101"/>
      <c r="D40" s="102">
        <f>SUM(D14+E14+D15+E15+D16+E16+D31+E31)</f>
        <v>2082</v>
      </c>
      <c r="E40" s="100"/>
      <c r="F40" s="100">
        <f>SUM(F14+G14+F15+G15+F16+G16+F31+G31)</f>
        <v>4100</v>
      </c>
      <c r="G40" s="103"/>
      <c r="H40" s="68"/>
      <c r="I40" s="104">
        <f>SUM(K14+K15+K16+K31)</f>
        <v>2036</v>
      </c>
      <c r="J40" s="105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64" priority="4" stopIfTrue="1">
      <formula>C18=0</formula>
    </cfRule>
  </conditionalFormatting>
  <conditionalFormatting sqref="B33 D33">
    <cfRule type="expression" dxfId="63" priority="3" stopIfTrue="1">
      <formula>C33=0</formula>
    </cfRule>
  </conditionalFormatting>
  <conditionalFormatting sqref="F33">
    <cfRule type="expression" dxfId="62" priority="1" stopIfTrue="1">
      <formula>G33=0</formula>
    </cfRule>
  </conditionalFormatting>
  <conditionalFormatting sqref="I18 I33">
    <cfRule type="expression" dxfId="61" priority="5" stopIfTrue="1">
      <formula>L18=0</formula>
    </cfRule>
  </conditionalFormatting>
  <conditionalFormatting sqref="J33">
    <cfRule type="expression" dxfId="60" priority="2" stopIfTrue="1">
      <formula>K33=0</formula>
    </cfRule>
  </conditionalFormatting>
  <dataValidations count="1">
    <dataValidation imeMode="off" allowBlank="1" showInputMessage="1" showErrorMessage="1" sqref="E2:G2 I2:K2" xr:uid="{654BFC1E-D3CA-4B2A-898C-1BECBF9E0441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A6F71-180C-4A1F-8613-48F42EF1CBBB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8" t="s">
        <v>32</v>
      </c>
      <c r="B1" s="138"/>
      <c r="C1" s="138"/>
      <c r="D1" s="138"/>
      <c r="E1" s="138"/>
      <c r="F1" s="138"/>
      <c r="G1" s="138"/>
      <c r="H1" s="139"/>
      <c r="I1" s="139"/>
      <c r="J1" s="139"/>
      <c r="K1" s="13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0">
        <v>46081</v>
      </c>
      <c r="J2" s="140"/>
      <c r="K2" s="140"/>
    </row>
    <row r="3" spans="1:14" s="93" customFormat="1" ht="18" customHeight="1" x14ac:dyDescent="0.15">
      <c r="A3" s="124" t="s">
        <v>37</v>
      </c>
      <c r="B3" s="126" t="s">
        <v>34</v>
      </c>
      <c r="C3" s="127"/>
      <c r="D3" s="127"/>
      <c r="E3" s="127"/>
      <c r="F3" s="127"/>
      <c r="G3" s="128"/>
      <c r="H3" s="126" t="s">
        <v>33</v>
      </c>
      <c r="I3" s="127"/>
      <c r="J3" s="127"/>
      <c r="K3" s="129"/>
    </row>
    <row r="4" spans="1:14" s="93" customFormat="1" ht="18" customHeight="1" x14ac:dyDescent="0.15">
      <c r="A4" s="125"/>
      <c r="B4" s="133" t="s">
        <v>0</v>
      </c>
      <c r="C4" s="134"/>
      <c r="D4" s="135" t="s">
        <v>1</v>
      </c>
      <c r="E4" s="136"/>
      <c r="F4" s="134" t="s">
        <v>2</v>
      </c>
      <c r="G4" s="137"/>
      <c r="H4" s="130"/>
      <c r="I4" s="131"/>
      <c r="J4" s="131"/>
      <c r="K4" s="132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5461</v>
      </c>
      <c r="C6" s="9">
        <v>141</v>
      </c>
      <c r="D6" s="9">
        <v>5806</v>
      </c>
      <c r="E6" s="39">
        <v>46</v>
      </c>
      <c r="F6" s="35">
        <v>11267</v>
      </c>
      <c r="G6" s="10">
        <v>187</v>
      </c>
      <c r="H6" s="11">
        <v>6274</v>
      </c>
      <c r="I6" s="12">
        <v>155</v>
      </c>
      <c r="J6" s="50">
        <v>25</v>
      </c>
      <c r="K6" s="46">
        <v>6454</v>
      </c>
      <c r="M6" s="96">
        <v>-5</v>
      </c>
      <c r="N6" s="96">
        <v>0</v>
      </c>
    </row>
    <row r="7" spans="1:14" s="93" customFormat="1" ht="24.75" customHeight="1" x14ac:dyDescent="0.15">
      <c r="A7" s="13" t="s">
        <v>4</v>
      </c>
      <c r="B7" s="14">
        <v>4421</v>
      </c>
      <c r="C7" s="15">
        <v>54</v>
      </c>
      <c r="D7" s="15">
        <v>4991</v>
      </c>
      <c r="E7" s="40">
        <v>29</v>
      </c>
      <c r="F7" s="36">
        <v>9412</v>
      </c>
      <c r="G7" s="16">
        <v>83</v>
      </c>
      <c r="H7" s="14">
        <v>5143</v>
      </c>
      <c r="I7" s="15">
        <v>52</v>
      </c>
      <c r="J7" s="40">
        <v>17</v>
      </c>
      <c r="K7" s="47">
        <v>5212</v>
      </c>
      <c r="M7" s="96">
        <v>-23</v>
      </c>
      <c r="N7" s="96">
        <v>1</v>
      </c>
    </row>
    <row r="8" spans="1:14" s="93" customFormat="1" ht="24.75" customHeight="1" x14ac:dyDescent="0.15">
      <c r="A8" s="13" t="s">
        <v>5</v>
      </c>
      <c r="B8" s="14">
        <v>7403</v>
      </c>
      <c r="C8" s="15">
        <v>45</v>
      </c>
      <c r="D8" s="15">
        <v>8461</v>
      </c>
      <c r="E8" s="40">
        <v>47</v>
      </c>
      <c r="F8" s="36">
        <v>15864</v>
      </c>
      <c r="G8" s="16">
        <v>92</v>
      </c>
      <c r="H8" s="14">
        <v>8078</v>
      </c>
      <c r="I8" s="15">
        <v>51</v>
      </c>
      <c r="J8" s="40">
        <v>22</v>
      </c>
      <c r="K8" s="47">
        <v>8151</v>
      </c>
      <c r="M8" s="96">
        <v>-9</v>
      </c>
      <c r="N8" s="96">
        <v>-1</v>
      </c>
    </row>
    <row r="9" spans="1:14" s="93" customFormat="1" ht="24.75" customHeight="1" x14ac:dyDescent="0.15">
      <c r="A9" s="13" t="s">
        <v>6</v>
      </c>
      <c r="B9" s="14">
        <v>4944</v>
      </c>
      <c r="C9" s="15">
        <v>32</v>
      </c>
      <c r="D9" s="15">
        <v>5656</v>
      </c>
      <c r="E9" s="40">
        <v>40</v>
      </c>
      <c r="F9" s="36">
        <v>10600</v>
      </c>
      <c r="G9" s="16">
        <v>72</v>
      </c>
      <c r="H9" s="14">
        <v>5651</v>
      </c>
      <c r="I9" s="15">
        <v>43</v>
      </c>
      <c r="J9" s="40">
        <v>10</v>
      </c>
      <c r="K9" s="47">
        <v>5704</v>
      </c>
      <c r="M9" s="96">
        <v>16</v>
      </c>
      <c r="N9" s="96">
        <v>0</v>
      </c>
    </row>
    <row r="10" spans="1:14" s="93" customFormat="1" ht="24.75" customHeight="1" x14ac:dyDescent="0.15">
      <c r="A10" s="13" t="s">
        <v>7</v>
      </c>
      <c r="B10" s="14">
        <v>6010</v>
      </c>
      <c r="C10" s="15">
        <v>287</v>
      </c>
      <c r="D10" s="15">
        <v>6600</v>
      </c>
      <c r="E10" s="40">
        <v>48</v>
      </c>
      <c r="F10" s="36">
        <v>12610</v>
      </c>
      <c r="G10" s="16">
        <v>335</v>
      </c>
      <c r="H10" s="14">
        <v>6862</v>
      </c>
      <c r="I10" s="15">
        <v>303</v>
      </c>
      <c r="J10" s="40">
        <v>17</v>
      </c>
      <c r="K10" s="47">
        <v>7182</v>
      </c>
      <c r="M10" s="96">
        <v>-1</v>
      </c>
      <c r="N10" s="96">
        <v>-9</v>
      </c>
    </row>
    <row r="11" spans="1:14" s="93" customFormat="1" ht="24.75" customHeight="1" x14ac:dyDescent="0.15">
      <c r="A11" s="13" t="s">
        <v>8</v>
      </c>
      <c r="B11" s="14">
        <v>7183</v>
      </c>
      <c r="C11" s="15">
        <v>77</v>
      </c>
      <c r="D11" s="15">
        <v>7881</v>
      </c>
      <c r="E11" s="40">
        <v>55</v>
      </c>
      <c r="F11" s="36">
        <v>15064</v>
      </c>
      <c r="G11" s="16">
        <v>132</v>
      </c>
      <c r="H11" s="14">
        <v>7862</v>
      </c>
      <c r="I11" s="15">
        <v>111</v>
      </c>
      <c r="J11" s="40">
        <v>16</v>
      </c>
      <c r="K11" s="47">
        <v>7989</v>
      </c>
      <c r="M11" s="96">
        <v>0</v>
      </c>
      <c r="N11" s="96">
        <v>0</v>
      </c>
    </row>
    <row r="12" spans="1:14" s="93" customFormat="1" ht="24.75" customHeight="1" x14ac:dyDescent="0.15">
      <c r="A12" s="13" t="s">
        <v>10</v>
      </c>
      <c r="B12" s="14">
        <v>2900</v>
      </c>
      <c r="C12" s="15">
        <v>9</v>
      </c>
      <c r="D12" s="15">
        <v>3187</v>
      </c>
      <c r="E12" s="40">
        <v>17</v>
      </c>
      <c r="F12" s="36">
        <v>6087</v>
      </c>
      <c r="G12" s="16">
        <v>26</v>
      </c>
      <c r="H12" s="14">
        <v>3195</v>
      </c>
      <c r="I12" s="15">
        <v>13</v>
      </c>
      <c r="J12" s="40">
        <v>8</v>
      </c>
      <c r="K12" s="47">
        <v>3216</v>
      </c>
      <c r="M12" s="96">
        <v>-17</v>
      </c>
      <c r="N12" s="96">
        <v>0</v>
      </c>
    </row>
    <row r="13" spans="1:14" s="93" customFormat="1" ht="24.75" customHeight="1" x14ac:dyDescent="0.15">
      <c r="A13" s="13" t="s">
        <v>11</v>
      </c>
      <c r="B13" s="17">
        <v>12475</v>
      </c>
      <c r="C13" s="18">
        <v>59</v>
      </c>
      <c r="D13" s="18">
        <v>13912</v>
      </c>
      <c r="E13" s="41">
        <v>83</v>
      </c>
      <c r="F13" s="36">
        <v>26387</v>
      </c>
      <c r="G13" s="16">
        <v>142</v>
      </c>
      <c r="H13" s="14">
        <v>12716</v>
      </c>
      <c r="I13" s="15">
        <v>84</v>
      </c>
      <c r="J13" s="40">
        <v>38</v>
      </c>
      <c r="K13" s="47">
        <v>12838</v>
      </c>
      <c r="M13" s="96">
        <v>-36</v>
      </c>
      <c r="N13" s="96">
        <v>-1</v>
      </c>
    </row>
    <row r="14" spans="1:14" s="93" customFormat="1" ht="24.75" customHeight="1" x14ac:dyDescent="0.15">
      <c r="A14" s="7" t="s">
        <v>12</v>
      </c>
      <c r="B14" s="14">
        <v>222</v>
      </c>
      <c r="C14" s="15">
        <v>0</v>
      </c>
      <c r="D14" s="15">
        <v>192</v>
      </c>
      <c r="E14" s="40">
        <v>1</v>
      </c>
      <c r="F14" s="36">
        <v>414</v>
      </c>
      <c r="G14" s="16">
        <v>1</v>
      </c>
      <c r="H14" s="14">
        <v>216</v>
      </c>
      <c r="I14" s="15">
        <v>0</v>
      </c>
      <c r="J14" s="40">
        <v>1</v>
      </c>
      <c r="K14" s="47">
        <v>217</v>
      </c>
      <c r="M14" s="96">
        <v>-2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796</v>
      </c>
      <c r="C15" s="20">
        <v>1</v>
      </c>
      <c r="D15" s="20">
        <v>859</v>
      </c>
      <c r="E15" s="42">
        <v>5</v>
      </c>
      <c r="F15" s="36">
        <v>1655</v>
      </c>
      <c r="G15" s="16">
        <v>6</v>
      </c>
      <c r="H15" s="14">
        <v>842</v>
      </c>
      <c r="I15" s="15">
        <v>4</v>
      </c>
      <c r="J15" s="40">
        <v>2</v>
      </c>
      <c r="K15" s="47">
        <v>848</v>
      </c>
      <c r="M15" s="96">
        <v>-1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273</v>
      </c>
      <c r="C16" s="22">
        <v>0</v>
      </c>
      <c r="D16" s="22">
        <v>260</v>
      </c>
      <c r="E16" s="43">
        <v>1</v>
      </c>
      <c r="F16" s="37">
        <v>533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>
        <v>-1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52088</v>
      </c>
      <c r="C17" s="26">
        <v>705</v>
      </c>
      <c r="D17" s="26">
        <v>57805</v>
      </c>
      <c r="E17" s="44">
        <v>372</v>
      </c>
      <c r="F17" s="38">
        <v>109893</v>
      </c>
      <c r="G17" s="95">
        <v>1077</v>
      </c>
      <c r="H17" s="94">
        <v>57096</v>
      </c>
      <c r="I17" s="27">
        <v>816</v>
      </c>
      <c r="J17" s="44">
        <v>157</v>
      </c>
      <c r="K17" s="49">
        <v>58069</v>
      </c>
      <c r="M17" s="96">
        <v>-79</v>
      </c>
      <c r="N17" s="96">
        <v>-10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-54</v>
      </c>
      <c r="D18" s="45" t="s">
        <v>39</v>
      </c>
      <c r="E18" s="52">
        <v>-35</v>
      </c>
      <c r="F18" s="1" t="s">
        <v>39</v>
      </c>
      <c r="G18" s="51">
        <v>-89</v>
      </c>
      <c r="H18" s="29"/>
      <c r="I18" s="2"/>
      <c r="J18" s="2" t="s">
        <v>39</v>
      </c>
      <c r="K18" s="54">
        <v>-25</v>
      </c>
    </row>
    <row r="19" spans="1:14" s="93" customFormat="1" ht="18" customHeight="1" x14ac:dyDescent="0.15">
      <c r="A19" s="124" t="s">
        <v>35</v>
      </c>
      <c r="B19" s="126"/>
      <c r="C19" s="127"/>
      <c r="D19" s="127"/>
      <c r="E19" s="127"/>
      <c r="F19" s="127"/>
      <c r="G19" s="128"/>
      <c r="H19" s="126" t="s">
        <v>33</v>
      </c>
      <c r="I19" s="127"/>
      <c r="J19" s="127"/>
      <c r="K19" s="129"/>
    </row>
    <row r="20" spans="1:14" s="93" customFormat="1" ht="18" customHeight="1" x14ac:dyDescent="0.15">
      <c r="A20" s="125"/>
      <c r="B20" s="133" t="s">
        <v>0</v>
      </c>
      <c r="C20" s="134"/>
      <c r="D20" s="135" t="s">
        <v>1</v>
      </c>
      <c r="E20" s="136"/>
      <c r="F20" s="134" t="s">
        <v>2</v>
      </c>
      <c r="G20" s="137"/>
      <c r="H20" s="130"/>
      <c r="I20" s="131"/>
      <c r="J20" s="131"/>
      <c r="K20" s="132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11480</v>
      </c>
      <c r="C22" s="32">
        <v>93</v>
      </c>
      <c r="D22" s="32">
        <v>12618</v>
      </c>
      <c r="E22" s="39">
        <v>84</v>
      </c>
      <c r="F22" s="36">
        <v>24098</v>
      </c>
      <c r="G22" s="16">
        <v>177</v>
      </c>
      <c r="H22" s="11">
        <v>12563</v>
      </c>
      <c r="I22" s="12">
        <v>145</v>
      </c>
      <c r="J22" s="50">
        <v>20</v>
      </c>
      <c r="K22" s="47">
        <v>12728</v>
      </c>
      <c r="M22" s="96">
        <v>-30</v>
      </c>
      <c r="N22" s="96">
        <v>-8</v>
      </c>
    </row>
    <row r="23" spans="1:14" s="93" customFormat="1" ht="24.75" customHeight="1" x14ac:dyDescent="0.15">
      <c r="A23" s="13" t="s">
        <v>16</v>
      </c>
      <c r="B23" s="14">
        <v>1835</v>
      </c>
      <c r="C23" s="15">
        <v>1</v>
      </c>
      <c r="D23" s="15">
        <v>2066</v>
      </c>
      <c r="E23" s="40">
        <v>8</v>
      </c>
      <c r="F23" s="36">
        <v>3901</v>
      </c>
      <c r="G23" s="16">
        <v>9</v>
      </c>
      <c r="H23" s="14">
        <v>2075</v>
      </c>
      <c r="I23" s="15">
        <v>3</v>
      </c>
      <c r="J23" s="40">
        <v>5</v>
      </c>
      <c r="K23" s="47">
        <v>2083</v>
      </c>
      <c r="M23" s="96">
        <v>-12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5000</v>
      </c>
      <c r="C24" s="15">
        <v>54</v>
      </c>
      <c r="D24" s="15">
        <v>5477</v>
      </c>
      <c r="E24" s="40">
        <v>60</v>
      </c>
      <c r="F24" s="36">
        <v>10477</v>
      </c>
      <c r="G24" s="16">
        <v>114</v>
      </c>
      <c r="H24" s="14">
        <v>4957</v>
      </c>
      <c r="I24" s="15">
        <v>103</v>
      </c>
      <c r="J24" s="40">
        <v>10</v>
      </c>
      <c r="K24" s="47">
        <v>5070</v>
      </c>
      <c r="M24" s="96">
        <v>6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5478</v>
      </c>
      <c r="C25" s="15">
        <v>82</v>
      </c>
      <c r="D25" s="15">
        <v>5305</v>
      </c>
      <c r="E25" s="40">
        <v>82</v>
      </c>
      <c r="F25" s="36">
        <v>10783</v>
      </c>
      <c r="G25" s="16">
        <v>164</v>
      </c>
      <c r="H25" s="14">
        <v>5543</v>
      </c>
      <c r="I25" s="15">
        <v>152</v>
      </c>
      <c r="J25" s="40">
        <v>6</v>
      </c>
      <c r="K25" s="47">
        <v>5701</v>
      </c>
      <c r="M25" s="96">
        <v>-9</v>
      </c>
      <c r="N25" s="96">
        <v>-2</v>
      </c>
    </row>
    <row r="26" spans="1:14" s="93" customFormat="1" ht="24.75" customHeight="1" x14ac:dyDescent="0.15">
      <c r="A26" s="13" t="s">
        <v>19</v>
      </c>
      <c r="B26" s="14">
        <v>1542</v>
      </c>
      <c r="C26" s="15">
        <v>19</v>
      </c>
      <c r="D26" s="15">
        <v>1662</v>
      </c>
      <c r="E26" s="40">
        <v>15</v>
      </c>
      <c r="F26" s="36">
        <v>3204</v>
      </c>
      <c r="G26" s="16">
        <v>34</v>
      </c>
      <c r="H26" s="14">
        <v>1655</v>
      </c>
      <c r="I26" s="15">
        <v>32</v>
      </c>
      <c r="J26" s="40">
        <v>0</v>
      </c>
      <c r="K26" s="47">
        <v>1687</v>
      </c>
      <c r="M26" s="96">
        <v>-12</v>
      </c>
      <c r="N26" s="96">
        <v>1</v>
      </c>
    </row>
    <row r="27" spans="1:14" s="93" customFormat="1" ht="24.75" customHeight="1" x14ac:dyDescent="0.15">
      <c r="A27" s="13" t="s">
        <v>20</v>
      </c>
      <c r="B27" s="14">
        <v>676</v>
      </c>
      <c r="C27" s="15">
        <v>1</v>
      </c>
      <c r="D27" s="15">
        <v>735</v>
      </c>
      <c r="E27" s="40">
        <v>1</v>
      </c>
      <c r="F27" s="36">
        <v>1411</v>
      </c>
      <c r="G27" s="16">
        <v>2</v>
      </c>
      <c r="H27" s="14">
        <v>702</v>
      </c>
      <c r="I27" s="15">
        <v>0</v>
      </c>
      <c r="J27" s="40">
        <v>2</v>
      </c>
      <c r="K27" s="47">
        <v>704</v>
      </c>
      <c r="M27" s="96">
        <v>-2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8749</v>
      </c>
      <c r="C28" s="15">
        <v>61</v>
      </c>
      <c r="D28" s="15">
        <v>9562</v>
      </c>
      <c r="E28" s="40">
        <v>44</v>
      </c>
      <c r="F28" s="36">
        <v>18311</v>
      </c>
      <c r="G28" s="16">
        <v>105</v>
      </c>
      <c r="H28" s="14">
        <v>9343</v>
      </c>
      <c r="I28" s="15">
        <v>74</v>
      </c>
      <c r="J28" s="40">
        <v>24</v>
      </c>
      <c r="K28" s="47">
        <v>9441</v>
      </c>
      <c r="M28" s="96">
        <v>-1</v>
      </c>
      <c r="N28" s="96">
        <v>5</v>
      </c>
    </row>
    <row r="29" spans="1:14" s="93" customFormat="1" ht="24.75" customHeight="1" x14ac:dyDescent="0.15">
      <c r="A29" s="13" t="s">
        <v>15</v>
      </c>
      <c r="B29" s="14">
        <v>11753</v>
      </c>
      <c r="C29" s="15">
        <v>123</v>
      </c>
      <c r="D29" s="15">
        <v>12332</v>
      </c>
      <c r="E29" s="40">
        <v>127</v>
      </c>
      <c r="F29" s="36">
        <v>24085</v>
      </c>
      <c r="G29" s="16">
        <v>250</v>
      </c>
      <c r="H29" s="14">
        <v>12284</v>
      </c>
      <c r="I29" s="15">
        <v>200</v>
      </c>
      <c r="J29" s="40">
        <v>27</v>
      </c>
      <c r="K29" s="47">
        <v>12511</v>
      </c>
      <c r="M29" s="96">
        <v>-22</v>
      </c>
      <c r="N29" s="96">
        <v>-2</v>
      </c>
    </row>
    <row r="30" spans="1:14" s="93" customFormat="1" ht="24.75" customHeight="1" x14ac:dyDescent="0.15">
      <c r="A30" s="7" t="s">
        <v>22</v>
      </c>
      <c r="B30" s="19">
        <v>1130</v>
      </c>
      <c r="C30" s="20">
        <v>4</v>
      </c>
      <c r="D30" s="20">
        <v>1173</v>
      </c>
      <c r="E30" s="42">
        <v>3</v>
      </c>
      <c r="F30" s="36">
        <v>2303</v>
      </c>
      <c r="G30" s="16">
        <v>7</v>
      </c>
      <c r="H30" s="14">
        <v>1152</v>
      </c>
      <c r="I30" s="15">
        <v>4</v>
      </c>
      <c r="J30" s="40">
        <v>3</v>
      </c>
      <c r="K30" s="47">
        <v>1159</v>
      </c>
      <c r="M30" s="96">
        <v>-2</v>
      </c>
      <c r="N30" s="96">
        <v>-1</v>
      </c>
    </row>
    <row r="31" spans="1:14" s="93" customFormat="1" ht="24.75" customHeight="1" x14ac:dyDescent="0.15">
      <c r="A31" s="33" t="s">
        <v>27</v>
      </c>
      <c r="B31" s="21">
        <v>730</v>
      </c>
      <c r="C31" s="22">
        <v>0</v>
      </c>
      <c r="D31" s="22">
        <v>768</v>
      </c>
      <c r="E31" s="43">
        <v>3</v>
      </c>
      <c r="F31" s="36">
        <v>1498</v>
      </c>
      <c r="G31" s="16">
        <v>3</v>
      </c>
      <c r="H31" s="21">
        <v>711</v>
      </c>
      <c r="I31" s="22">
        <v>0</v>
      </c>
      <c r="J31" s="43">
        <v>3</v>
      </c>
      <c r="K31" s="47">
        <v>714</v>
      </c>
      <c r="M31" s="96">
        <v>-3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48373</v>
      </c>
      <c r="C32" s="26">
        <v>438</v>
      </c>
      <c r="D32" s="26">
        <v>51698</v>
      </c>
      <c r="E32" s="44">
        <v>427</v>
      </c>
      <c r="F32" s="38">
        <v>100071</v>
      </c>
      <c r="G32" s="95">
        <v>865</v>
      </c>
      <c r="H32" s="94">
        <v>50985</v>
      </c>
      <c r="I32" s="27">
        <v>713</v>
      </c>
      <c r="J32" s="44">
        <v>100</v>
      </c>
      <c r="K32" s="49">
        <v>51798</v>
      </c>
      <c r="M32" s="96">
        <v>-87</v>
      </c>
      <c r="N32" s="96">
        <v>-7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-41</v>
      </c>
      <c r="D33" s="45" t="s">
        <v>39</v>
      </c>
      <c r="E33" s="52">
        <v>-53</v>
      </c>
      <c r="F33" s="1" t="s">
        <v>39</v>
      </c>
      <c r="G33" s="51">
        <v>-94</v>
      </c>
      <c r="H33" s="66"/>
      <c r="I33" s="67"/>
      <c r="J33" s="2" t="s">
        <v>39</v>
      </c>
      <c r="K33" s="54">
        <v>-25</v>
      </c>
      <c r="M33" s="96"/>
      <c r="N33" s="96"/>
    </row>
    <row r="34" spans="1:14" s="93" customFormat="1" ht="21" customHeight="1" x14ac:dyDescent="0.15">
      <c r="A34" s="106" t="s">
        <v>23</v>
      </c>
      <c r="B34" s="107"/>
      <c r="C34" s="107"/>
      <c r="D34" s="107"/>
      <c r="E34" s="107"/>
      <c r="F34" s="107"/>
      <c r="G34" s="107"/>
      <c r="H34" s="107"/>
      <c r="I34" s="107"/>
      <c r="J34" s="108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09" t="s">
        <v>0</v>
      </c>
      <c r="C35" s="110"/>
      <c r="D35" s="111" t="s">
        <v>1</v>
      </c>
      <c r="E35" s="110"/>
      <c r="F35" s="109" t="s">
        <v>2</v>
      </c>
      <c r="G35" s="112"/>
      <c r="H35" s="113" t="s">
        <v>36</v>
      </c>
      <c r="I35" s="114"/>
      <c r="J35" s="115"/>
      <c r="K35" s="83"/>
      <c r="M35" s="96">
        <v>-166</v>
      </c>
      <c r="N35" s="96">
        <v>-17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100461</v>
      </c>
      <c r="C37" s="76">
        <v>1143</v>
      </c>
      <c r="D37" s="77">
        <v>109503</v>
      </c>
      <c r="E37" s="78">
        <v>799</v>
      </c>
      <c r="F37" s="76">
        <v>209964</v>
      </c>
      <c r="G37" s="79">
        <v>1942</v>
      </c>
      <c r="H37" s="80">
        <v>108081</v>
      </c>
      <c r="I37" s="77">
        <v>1529</v>
      </c>
      <c r="J37" s="79">
        <v>257</v>
      </c>
      <c r="K37" s="83"/>
    </row>
    <row r="38" spans="1:14" s="93" customFormat="1" ht="24.75" customHeight="1" x14ac:dyDescent="0.15">
      <c r="A38" s="34"/>
      <c r="B38" s="116">
        <v>101604</v>
      </c>
      <c r="C38" s="117"/>
      <c r="D38" s="118">
        <v>110302</v>
      </c>
      <c r="E38" s="119"/>
      <c r="F38" s="116">
        <v>211906</v>
      </c>
      <c r="G38" s="120"/>
      <c r="H38" s="121">
        <v>109867</v>
      </c>
      <c r="I38" s="122"/>
      <c r="J38" s="123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-95</v>
      </c>
      <c r="D39" s="72" t="s">
        <v>39</v>
      </c>
      <c r="E39" s="71">
        <v>-88</v>
      </c>
      <c r="F39" s="70" t="s">
        <v>39</v>
      </c>
      <c r="G39" s="73">
        <v>-183</v>
      </c>
      <c r="H39" s="74"/>
      <c r="I39" s="75" t="s">
        <v>39</v>
      </c>
      <c r="J39" s="73">
        <v>-50</v>
      </c>
      <c r="K39" s="84"/>
    </row>
    <row r="40" spans="1:14" s="93" customFormat="1" ht="24.75" customHeight="1" thickBot="1" x14ac:dyDescent="0.2">
      <c r="A40" s="92" t="s">
        <v>38</v>
      </c>
      <c r="B40" s="100">
        <v>2022</v>
      </c>
      <c r="C40" s="101"/>
      <c r="D40" s="102">
        <v>2089</v>
      </c>
      <c r="E40" s="100"/>
      <c r="F40" s="100">
        <v>4111</v>
      </c>
      <c r="G40" s="103"/>
      <c r="H40" s="68"/>
      <c r="I40" s="104">
        <v>2037</v>
      </c>
      <c r="J40" s="105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59" priority="4" stopIfTrue="1">
      <formula>C18=0</formula>
    </cfRule>
  </conditionalFormatting>
  <conditionalFormatting sqref="B33 D33">
    <cfRule type="expression" dxfId="58" priority="3" stopIfTrue="1">
      <formula>C33=0</formula>
    </cfRule>
  </conditionalFormatting>
  <conditionalFormatting sqref="F33">
    <cfRule type="expression" dxfId="57" priority="1" stopIfTrue="1">
      <formula>G33=0</formula>
    </cfRule>
  </conditionalFormatting>
  <conditionalFormatting sqref="I18 I33">
    <cfRule type="expression" dxfId="56" priority="5" stopIfTrue="1">
      <formula>L18=0</formula>
    </cfRule>
  </conditionalFormatting>
  <conditionalFormatting sqref="J33">
    <cfRule type="expression" dxfId="55" priority="2" stopIfTrue="1">
      <formula>K33=0</formula>
    </cfRule>
  </conditionalFormatting>
  <dataValidations count="1">
    <dataValidation imeMode="off" allowBlank="1" showInputMessage="1" showErrorMessage="1" sqref="E2:G2 I2:K2" xr:uid="{3F22F5E6-8927-4F18-907C-D1831DEE78CC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B764F-DE95-48E1-B943-289ABB2B882E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8" t="s">
        <v>32</v>
      </c>
      <c r="B1" s="138"/>
      <c r="C1" s="138"/>
      <c r="D1" s="138"/>
      <c r="E1" s="138"/>
      <c r="F1" s="138"/>
      <c r="G1" s="138"/>
      <c r="H1" s="139"/>
      <c r="I1" s="139"/>
      <c r="J1" s="139"/>
      <c r="K1" s="13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0">
        <v>46053</v>
      </c>
      <c r="J2" s="140"/>
      <c r="K2" s="140"/>
    </row>
    <row r="3" spans="1:14" s="93" customFormat="1" ht="18" customHeight="1" x14ac:dyDescent="0.15">
      <c r="A3" s="124" t="s">
        <v>37</v>
      </c>
      <c r="B3" s="126" t="s">
        <v>34</v>
      </c>
      <c r="C3" s="127"/>
      <c r="D3" s="127"/>
      <c r="E3" s="127"/>
      <c r="F3" s="127"/>
      <c r="G3" s="128"/>
      <c r="H3" s="126" t="s">
        <v>33</v>
      </c>
      <c r="I3" s="127"/>
      <c r="J3" s="127"/>
      <c r="K3" s="129"/>
    </row>
    <row r="4" spans="1:14" s="93" customFormat="1" ht="18" customHeight="1" x14ac:dyDescent="0.15">
      <c r="A4" s="125"/>
      <c r="B4" s="133" t="s">
        <v>0</v>
      </c>
      <c r="C4" s="134"/>
      <c r="D4" s="135" t="s">
        <v>1</v>
      </c>
      <c r="E4" s="136"/>
      <c r="F4" s="134" t="s">
        <v>2</v>
      </c>
      <c r="G4" s="137"/>
      <c r="H4" s="130"/>
      <c r="I4" s="131"/>
      <c r="J4" s="131"/>
      <c r="K4" s="132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5465</v>
      </c>
      <c r="C6" s="9">
        <v>142</v>
      </c>
      <c r="D6" s="9">
        <v>5807</v>
      </c>
      <c r="E6" s="39">
        <v>45</v>
      </c>
      <c r="F6" s="35">
        <v>11272</v>
      </c>
      <c r="G6" s="10">
        <v>187</v>
      </c>
      <c r="H6" s="11">
        <v>6273</v>
      </c>
      <c r="I6" s="12">
        <v>154</v>
      </c>
      <c r="J6" s="50">
        <v>26</v>
      </c>
      <c r="K6" s="46">
        <v>6453</v>
      </c>
      <c r="M6" s="96">
        <v>8</v>
      </c>
      <c r="N6" s="96">
        <v>2</v>
      </c>
    </row>
    <row r="7" spans="1:14" s="93" customFormat="1" ht="24.75" customHeight="1" x14ac:dyDescent="0.15">
      <c r="A7" s="13" t="s">
        <v>4</v>
      </c>
      <c r="B7" s="14">
        <v>4435</v>
      </c>
      <c r="C7" s="15">
        <v>53</v>
      </c>
      <c r="D7" s="15">
        <v>5000</v>
      </c>
      <c r="E7" s="40">
        <v>29</v>
      </c>
      <c r="F7" s="36">
        <v>9435</v>
      </c>
      <c r="G7" s="16">
        <v>82</v>
      </c>
      <c r="H7" s="14">
        <v>5151</v>
      </c>
      <c r="I7" s="15">
        <v>51</v>
      </c>
      <c r="J7" s="40">
        <v>17</v>
      </c>
      <c r="K7" s="47">
        <v>5219</v>
      </c>
      <c r="M7" s="96">
        <v>-20</v>
      </c>
      <c r="N7" s="96">
        <v>1</v>
      </c>
    </row>
    <row r="8" spans="1:14" s="93" customFormat="1" ht="24.75" customHeight="1" x14ac:dyDescent="0.15">
      <c r="A8" s="13" t="s">
        <v>5</v>
      </c>
      <c r="B8" s="14">
        <v>7408</v>
      </c>
      <c r="C8" s="15">
        <v>45</v>
      </c>
      <c r="D8" s="15">
        <v>8465</v>
      </c>
      <c r="E8" s="40">
        <v>48</v>
      </c>
      <c r="F8" s="36">
        <v>15873</v>
      </c>
      <c r="G8" s="16">
        <v>93</v>
      </c>
      <c r="H8" s="14">
        <v>8072</v>
      </c>
      <c r="I8" s="15">
        <v>52</v>
      </c>
      <c r="J8" s="40">
        <v>22</v>
      </c>
      <c r="K8" s="47">
        <v>8146</v>
      </c>
      <c r="M8" s="96">
        <v>-31</v>
      </c>
      <c r="N8" s="96">
        <v>1</v>
      </c>
    </row>
    <row r="9" spans="1:14" s="93" customFormat="1" ht="24.75" customHeight="1" x14ac:dyDescent="0.15">
      <c r="A9" s="13" t="s">
        <v>6</v>
      </c>
      <c r="B9" s="14">
        <v>4935</v>
      </c>
      <c r="C9" s="15">
        <v>32</v>
      </c>
      <c r="D9" s="15">
        <v>5649</v>
      </c>
      <c r="E9" s="40">
        <v>40</v>
      </c>
      <c r="F9" s="36">
        <v>10584</v>
      </c>
      <c r="G9" s="16">
        <v>72</v>
      </c>
      <c r="H9" s="14">
        <v>5643</v>
      </c>
      <c r="I9" s="15">
        <v>42</v>
      </c>
      <c r="J9" s="40">
        <v>10</v>
      </c>
      <c r="K9" s="47">
        <v>5695</v>
      </c>
      <c r="M9" s="96">
        <v>-14</v>
      </c>
      <c r="N9" s="96">
        <v>2</v>
      </c>
    </row>
    <row r="10" spans="1:14" s="93" customFormat="1" ht="24.75" customHeight="1" x14ac:dyDescent="0.15">
      <c r="A10" s="13" t="s">
        <v>7</v>
      </c>
      <c r="B10" s="14">
        <v>6004</v>
      </c>
      <c r="C10" s="15">
        <v>297</v>
      </c>
      <c r="D10" s="15">
        <v>6607</v>
      </c>
      <c r="E10" s="40">
        <v>47</v>
      </c>
      <c r="F10" s="36">
        <v>12611</v>
      </c>
      <c r="G10" s="16">
        <v>344</v>
      </c>
      <c r="H10" s="14">
        <v>6871</v>
      </c>
      <c r="I10" s="15">
        <v>313</v>
      </c>
      <c r="J10" s="40">
        <v>17</v>
      </c>
      <c r="K10" s="47">
        <v>7201</v>
      </c>
      <c r="M10" s="96">
        <v>6</v>
      </c>
      <c r="N10" s="96">
        <v>-1</v>
      </c>
    </row>
    <row r="11" spans="1:14" s="93" customFormat="1" ht="24.75" customHeight="1" x14ac:dyDescent="0.15">
      <c r="A11" s="13" t="s">
        <v>8</v>
      </c>
      <c r="B11" s="14">
        <v>7184</v>
      </c>
      <c r="C11" s="15">
        <v>77</v>
      </c>
      <c r="D11" s="15">
        <v>7880</v>
      </c>
      <c r="E11" s="40">
        <v>55</v>
      </c>
      <c r="F11" s="36">
        <v>15064</v>
      </c>
      <c r="G11" s="16">
        <v>132</v>
      </c>
      <c r="H11" s="14">
        <v>7862</v>
      </c>
      <c r="I11" s="15">
        <v>111</v>
      </c>
      <c r="J11" s="40">
        <v>16</v>
      </c>
      <c r="K11" s="47">
        <v>7989</v>
      </c>
      <c r="M11" s="96">
        <v>-26</v>
      </c>
      <c r="N11" s="96">
        <v>-5</v>
      </c>
    </row>
    <row r="12" spans="1:14" s="93" customFormat="1" ht="24.75" customHeight="1" x14ac:dyDescent="0.15">
      <c r="A12" s="13" t="s">
        <v>10</v>
      </c>
      <c r="B12" s="14">
        <v>2908</v>
      </c>
      <c r="C12" s="15">
        <v>9</v>
      </c>
      <c r="D12" s="15">
        <v>3196</v>
      </c>
      <c r="E12" s="40">
        <v>17</v>
      </c>
      <c r="F12" s="36">
        <v>6104</v>
      </c>
      <c r="G12" s="16">
        <v>26</v>
      </c>
      <c r="H12" s="14">
        <v>3196</v>
      </c>
      <c r="I12" s="15">
        <v>13</v>
      </c>
      <c r="J12" s="40">
        <v>8</v>
      </c>
      <c r="K12" s="47">
        <v>3217</v>
      </c>
      <c r="M12" s="96">
        <v>-8</v>
      </c>
      <c r="N12" s="96">
        <v>0</v>
      </c>
    </row>
    <row r="13" spans="1:14" s="93" customFormat="1" ht="24.75" customHeight="1" x14ac:dyDescent="0.15">
      <c r="A13" s="13" t="s">
        <v>11</v>
      </c>
      <c r="B13" s="17">
        <v>12499</v>
      </c>
      <c r="C13" s="18">
        <v>59</v>
      </c>
      <c r="D13" s="18">
        <v>13924</v>
      </c>
      <c r="E13" s="41">
        <v>84</v>
      </c>
      <c r="F13" s="36">
        <v>26423</v>
      </c>
      <c r="G13" s="16">
        <v>143</v>
      </c>
      <c r="H13" s="14">
        <v>12727</v>
      </c>
      <c r="I13" s="15">
        <v>86</v>
      </c>
      <c r="J13" s="40">
        <v>37</v>
      </c>
      <c r="K13" s="47">
        <v>12850</v>
      </c>
      <c r="M13" s="96">
        <v>-11</v>
      </c>
      <c r="N13" s="96">
        <v>-1</v>
      </c>
    </row>
    <row r="14" spans="1:14" s="93" customFormat="1" ht="24.75" customHeight="1" x14ac:dyDescent="0.15">
      <c r="A14" s="7" t="s">
        <v>12</v>
      </c>
      <c r="B14" s="14">
        <v>224</v>
      </c>
      <c r="C14" s="15">
        <v>0</v>
      </c>
      <c r="D14" s="15">
        <v>192</v>
      </c>
      <c r="E14" s="40">
        <v>1</v>
      </c>
      <c r="F14" s="36">
        <v>416</v>
      </c>
      <c r="G14" s="16">
        <v>1</v>
      </c>
      <c r="H14" s="14">
        <v>216</v>
      </c>
      <c r="I14" s="15">
        <v>0</v>
      </c>
      <c r="J14" s="40">
        <v>1</v>
      </c>
      <c r="K14" s="47">
        <v>217</v>
      </c>
      <c r="M14" s="96">
        <v>-4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797</v>
      </c>
      <c r="C15" s="20">
        <v>1</v>
      </c>
      <c r="D15" s="20">
        <v>859</v>
      </c>
      <c r="E15" s="42">
        <v>5</v>
      </c>
      <c r="F15" s="36">
        <v>1656</v>
      </c>
      <c r="G15" s="16">
        <v>6</v>
      </c>
      <c r="H15" s="14">
        <v>842</v>
      </c>
      <c r="I15" s="15">
        <v>4</v>
      </c>
      <c r="J15" s="40">
        <v>2</v>
      </c>
      <c r="K15" s="47">
        <v>848</v>
      </c>
      <c r="M15" s="96">
        <v>-9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273</v>
      </c>
      <c r="C16" s="22">
        <v>0</v>
      </c>
      <c r="D16" s="22">
        <v>261</v>
      </c>
      <c r="E16" s="43">
        <v>1</v>
      </c>
      <c r="F16" s="37">
        <v>534</v>
      </c>
      <c r="G16" s="23">
        <v>1</v>
      </c>
      <c r="H16" s="21">
        <v>258</v>
      </c>
      <c r="I16" s="22">
        <v>0</v>
      </c>
      <c r="J16" s="43">
        <v>1</v>
      </c>
      <c r="K16" s="48">
        <v>259</v>
      </c>
      <c r="M16" s="96">
        <v>-1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52132</v>
      </c>
      <c r="C17" s="26">
        <v>715</v>
      </c>
      <c r="D17" s="26">
        <v>57840</v>
      </c>
      <c r="E17" s="44">
        <v>372</v>
      </c>
      <c r="F17" s="38">
        <v>109972</v>
      </c>
      <c r="G17" s="95">
        <v>1087</v>
      </c>
      <c r="H17" s="94">
        <v>57111</v>
      </c>
      <c r="I17" s="27">
        <v>826</v>
      </c>
      <c r="J17" s="44">
        <v>157</v>
      </c>
      <c r="K17" s="49">
        <v>58094</v>
      </c>
      <c r="M17" s="96">
        <v>-110</v>
      </c>
      <c r="N17" s="96">
        <v>-1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-120</v>
      </c>
      <c r="D18" s="45" t="s">
        <v>39</v>
      </c>
      <c r="E18" s="52">
        <v>-130</v>
      </c>
      <c r="F18" s="1" t="s">
        <v>39</v>
      </c>
      <c r="G18" s="51">
        <v>-250</v>
      </c>
      <c r="H18" s="29"/>
      <c r="I18" s="2"/>
      <c r="J18" s="2" t="s">
        <v>39</v>
      </c>
      <c r="K18" s="54">
        <v>-126</v>
      </c>
    </row>
    <row r="19" spans="1:14" s="93" customFormat="1" ht="18" customHeight="1" x14ac:dyDescent="0.15">
      <c r="A19" s="124" t="s">
        <v>35</v>
      </c>
      <c r="B19" s="126"/>
      <c r="C19" s="127"/>
      <c r="D19" s="127"/>
      <c r="E19" s="127"/>
      <c r="F19" s="127"/>
      <c r="G19" s="128"/>
      <c r="H19" s="126" t="s">
        <v>33</v>
      </c>
      <c r="I19" s="127"/>
      <c r="J19" s="127"/>
      <c r="K19" s="129"/>
    </row>
    <row r="20" spans="1:14" s="93" customFormat="1" ht="18" customHeight="1" x14ac:dyDescent="0.15">
      <c r="A20" s="125"/>
      <c r="B20" s="133" t="s">
        <v>0</v>
      </c>
      <c r="C20" s="134"/>
      <c r="D20" s="135" t="s">
        <v>1</v>
      </c>
      <c r="E20" s="136"/>
      <c r="F20" s="134" t="s">
        <v>2</v>
      </c>
      <c r="G20" s="137"/>
      <c r="H20" s="130"/>
      <c r="I20" s="131"/>
      <c r="J20" s="131"/>
      <c r="K20" s="132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11490</v>
      </c>
      <c r="C22" s="32">
        <v>95</v>
      </c>
      <c r="D22" s="32">
        <v>12638</v>
      </c>
      <c r="E22" s="39">
        <v>90</v>
      </c>
      <c r="F22" s="36">
        <v>24128</v>
      </c>
      <c r="G22" s="16">
        <v>185</v>
      </c>
      <c r="H22" s="11">
        <v>12579</v>
      </c>
      <c r="I22" s="12">
        <v>153</v>
      </c>
      <c r="J22" s="50">
        <v>20</v>
      </c>
      <c r="K22" s="47">
        <v>12752</v>
      </c>
      <c r="M22" s="96">
        <v>-23</v>
      </c>
      <c r="N22" s="96">
        <v>0</v>
      </c>
    </row>
    <row r="23" spans="1:14" s="93" customFormat="1" ht="24.75" customHeight="1" x14ac:dyDescent="0.15">
      <c r="A23" s="13" t="s">
        <v>16</v>
      </c>
      <c r="B23" s="14">
        <v>1842</v>
      </c>
      <c r="C23" s="15">
        <v>1</v>
      </c>
      <c r="D23" s="15">
        <v>2071</v>
      </c>
      <c r="E23" s="40">
        <v>8</v>
      </c>
      <c r="F23" s="36">
        <v>3913</v>
      </c>
      <c r="G23" s="16">
        <v>9</v>
      </c>
      <c r="H23" s="14">
        <v>2078</v>
      </c>
      <c r="I23" s="15">
        <v>3</v>
      </c>
      <c r="J23" s="40">
        <v>5</v>
      </c>
      <c r="K23" s="47">
        <v>2086</v>
      </c>
      <c r="M23" s="96">
        <v>-14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5000</v>
      </c>
      <c r="C24" s="15">
        <v>55</v>
      </c>
      <c r="D24" s="15">
        <v>5471</v>
      </c>
      <c r="E24" s="40">
        <v>59</v>
      </c>
      <c r="F24" s="36">
        <v>10471</v>
      </c>
      <c r="G24" s="16">
        <v>114</v>
      </c>
      <c r="H24" s="14">
        <v>4957</v>
      </c>
      <c r="I24" s="15">
        <v>103</v>
      </c>
      <c r="J24" s="40">
        <v>10</v>
      </c>
      <c r="K24" s="47">
        <v>5070</v>
      </c>
      <c r="M24" s="96">
        <v>6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5489</v>
      </c>
      <c r="C25" s="15">
        <v>84</v>
      </c>
      <c r="D25" s="15">
        <v>5303</v>
      </c>
      <c r="E25" s="40">
        <v>82</v>
      </c>
      <c r="F25" s="36">
        <v>10792</v>
      </c>
      <c r="G25" s="16">
        <v>166</v>
      </c>
      <c r="H25" s="14">
        <v>5545</v>
      </c>
      <c r="I25" s="15">
        <v>154</v>
      </c>
      <c r="J25" s="40">
        <v>6</v>
      </c>
      <c r="K25" s="47">
        <v>5705</v>
      </c>
      <c r="M25" s="96">
        <v>13</v>
      </c>
      <c r="N25" s="96">
        <v>-3</v>
      </c>
    </row>
    <row r="26" spans="1:14" s="93" customFormat="1" ht="24.75" customHeight="1" x14ac:dyDescent="0.15">
      <c r="A26" s="13" t="s">
        <v>19</v>
      </c>
      <c r="B26" s="14">
        <v>1544</v>
      </c>
      <c r="C26" s="15">
        <v>18</v>
      </c>
      <c r="D26" s="15">
        <v>1672</v>
      </c>
      <c r="E26" s="40">
        <v>15</v>
      </c>
      <c r="F26" s="36">
        <v>3216</v>
      </c>
      <c r="G26" s="16">
        <v>33</v>
      </c>
      <c r="H26" s="14">
        <v>1658</v>
      </c>
      <c r="I26" s="15">
        <v>31</v>
      </c>
      <c r="J26" s="40">
        <v>0</v>
      </c>
      <c r="K26" s="47">
        <v>1689</v>
      </c>
      <c r="M26" s="96">
        <v>-14</v>
      </c>
      <c r="N26" s="96">
        <v>0</v>
      </c>
    </row>
    <row r="27" spans="1:14" s="93" customFormat="1" ht="24.75" customHeight="1" x14ac:dyDescent="0.15">
      <c r="A27" s="13" t="s">
        <v>20</v>
      </c>
      <c r="B27" s="14">
        <v>675</v>
      </c>
      <c r="C27" s="15">
        <v>1</v>
      </c>
      <c r="D27" s="15">
        <v>738</v>
      </c>
      <c r="E27" s="40">
        <v>1</v>
      </c>
      <c r="F27" s="36">
        <v>1413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>
        <v>-7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8742</v>
      </c>
      <c r="C28" s="15">
        <v>60</v>
      </c>
      <c r="D28" s="15">
        <v>9570</v>
      </c>
      <c r="E28" s="40">
        <v>40</v>
      </c>
      <c r="F28" s="36">
        <v>18312</v>
      </c>
      <c r="G28" s="16">
        <v>100</v>
      </c>
      <c r="H28" s="14">
        <v>9337</v>
      </c>
      <c r="I28" s="15">
        <v>69</v>
      </c>
      <c r="J28" s="40">
        <v>24</v>
      </c>
      <c r="K28" s="47">
        <v>9430</v>
      </c>
      <c r="M28" s="96">
        <v>3</v>
      </c>
      <c r="N28" s="96">
        <v>1</v>
      </c>
    </row>
    <row r="29" spans="1:14" s="93" customFormat="1" ht="24.75" customHeight="1" x14ac:dyDescent="0.15">
      <c r="A29" s="13" t="s">
        <v>15</v>
      </c>
      <c r="B29" s="14">
        <v>11766</v>
      </c>
      <c r="C29" s="15">
        <v>125</v>
      </c>
      <c r="D29" s="15">
        <v>12341</v>
      </c>
      <c r="E29" s="40">
        <v>127</v>
      </c>
      <c r="F29" s="36">
        <v>24107</v>
      </c>
      <c r="G29" s="16">
        <v>252</v>
      </c>
      <c r="H29" s="14">
        <v>12288</v>
      </c>
      <c r="I29" s="15">
        <v>202</v>
      </c>
      <c r="J29" s="40">
        <v>27</v>
      </c>
      <c r="K29" s="47">
        <v>12517</v>
      </c>
      <c r="M29" s="96">
        <v>-35</v>
      </c>
      <c r="N29" s="96">
        <v>-3</v>
      </c>
    </row>
    <row r="30" spans="1:14" s="93" customFormat="1" ht="24.75" customHeight="1" x14ac:dyDescent="0.15">
      <c r="A30" s="7" t="s">
        <v>22</v>
      </c>
      <c r="B30" s="19">
        <v>1130</v>
      </c>
      <c r="C30" s="20">
        <v>5</v>
      </c>
      <c r="D30" s="20">
        <v>1175</v>
      </c>
      <c r="E30" s="42">
        <v>3</v>
      </c>
      <c r="F30" s="36">
        <v>2305</v>
      </c>
      <c r="G30" s="16">
        <v>8</v>
      </c>
      <c r="H30" s="14">
        <v>1151</v>
      </c>
      <c r="I30" s="15">
        <v>5</v>
      </c>
      <c r="J30" s="40">
        <v>3</v>
      </c>
      <c r="K30" s="47">
        <v>1159</v>
      </c>
      <c r="M30" s="96">
        <v>0</v>
      </c>
      <c r="N30" s="96">
        <v>-2</v>
      </c>
    </row>
    <row r="31" spans="1:14" s="93" customFormat="1" ht="24.75" customHeight="1" x14ac:dyDescent="0.15">
      <c r="A31" s="33" t="s">
        <v>27</v>
      </c>
      <c r="B31" s="21">
        <v>730</v>
      </c>
      <c r="C31" s="22">
        <v>0</v>
      </c>
      <c r="D31" s="22">
        <v>771</v>
      </c>
      <c r="E31" s="43">
        <v>3</v>
      </c>
      <c r="F31" s="36">
        <v>1501</v>
      </c>
      <c r="G31" s="16">
        <v>3</v>
      </c>
      <c r="H31" s="21">
        <v>710</v>
      </c>
      <c r="I31" s="22">
        <v>0</v>
      </c>
      <c r="J31" s="43">
        <v>3</v>
      </c>
      <c r="K31" s="47">
        <v>713</v>
      </c>
      <c r="M31" s="96">
        <v>-1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48408</v>
      </c>
      <c r="C32" s="26">
        <v>444</v>
      </c>
      <c r="D32" s="26">
        <v>51750</v>
      </c>
      <c r="E32" s="44">
        <v>428</v>
      </c>
      <c r="F32" s="38">
        <v>100158</v>
      </c>
      <c r="G32" s="95">
        <v>872</v>
      </c>
      <c r="H32" s="94">
        <v>51003</v>
      </c>
      <c r="I32" s="27">
        <v>720</v>
      </c>
      <c r="J32" s="44">
        <v>100</v>
      </c>
      <c r="K32" s="49">
        <v>51823</v>
      </c>
      <c r="M32" s="96">
        <v>-72</v>
      </c>
      <c r="N32" s="96">
        <v>-7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-54</v>
      </c>
      <c r="D33" s="45" t="s">
        <v>39</v>
      </c>
      <c r="E33" s="52">
        <v>-25</v>
      </c>
      <c r="F33" s="1" t="s">
        <v>39</v>
      </c>
      <c r="G33" s="51">
        <v>-79</v>
      </c>
      <c r="H33" s="66"/>
      <c r="I33" s="67"/>
      <c r="J33" s="2" t="s">
        <v>39</v>
      </c>
      <c r="K33" s="54">
        <v>-25</v>
      </c>
      <c r="M33" s="96"/>
      <c r="N33" s="96"/>
    </row>
    <row r="34" spans="1:14" s="93" customFormat="1" ht="21" customHeight="1" x14ac:dyDescent="0.15">
      <c r="A34" s="106" t="s">
        <v>23</v>
      </c>
      <c r="B34" s="107"/>
      <c r="C34" s="107"/>
      <c r="D34" s="107"/>
      <c r="E34" s="107"/>
      <c r="F34" s="107"/>
      <c r="G34" s="107"/>
      <c r="H34" s="107"/>
      <c r="I34" s="107"/>
      <c r="J34" s="108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09" t="s">
        <v>0</v>
      </c>
      <c r="C35" s="110"/>
      <c r="D35" s="111" t="s">
        <v>1</v>
      </c>
      <c r="E35" s="110"/>
      <c r="F35" s="109" t="s">
        <v>2</v>
      </c>
      <c r="G35" s="112"/>
      <c r="H35" s="113" t="s">
        <v>36</v>
      </c>
      <c r="I35" s="114"/>
      <c r="J35" s="115"/>
      <c r="K35" s="83"/>
      <c r="M35" s="96">
        <v>-182</v>
      </c>
      <c r="N35" s="96">
        <v>-8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100540</v>
      </c>
      <c r="C37" s="76">
        <v>1159</v>
      </c>
      <c r="D37" s="77">
        <v>109590</v>
      </c>
      <c r="E37" s="78">
        <v>800</v>
      </c>
      <c r="F37" s="76">
        <v>210130</v>
      </c>
      <c r="G37" s="79">
        <v>1959</v>
      </c>
      <c r="H37" s="80">
        <v>108114</v>
      </c>
      <c r="I37" s="77">
        <v>1546</v>
      </c>
      <c r="J37" s="79">
        <v>257</v>
      </c>
      <c r="K37" s="83"/>
    </row>
    <row r="38" spans="1:14" s="93" customFormat="1" ht="24.75" customHeight="1" x14ac:dyDescent="0.15">
      <c r="A38" s="34"/>
      <c r="B38" s="116">
        <v>101699</v>
      </c>
      <c r="C38" s="117"/>
      <c r="D38" s="118">
        <v>110390</v>
      </c>
      <c r="E38" s="119"/>
      <c r="F38" s="116">
        <v>212089</v>
      </c>
      <c r="G38" s="120"/>
      <c r="H38" s="121">
        <v>109917</v>
      </c>
      <c r="I38" s="122"/>
      <c r="J38" s="123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-102</v>
      </c>
      <c r="D39" s="72" t="s">
        <v>39</v>
      </c>
      <c r="E39" s="71">
        <v>-88</v>
      </c>
      <c r="F39" s="70" t="s">
        <v>39</v>
      </c>
      <c r="G39" s="73">
        <v>-190</v>
      </c>
      <c r="H39" s="74"/>
      <c r="I39" s="75" t="s">
        <v>39</v>
      </c>
      <c r="J39" s="73">
        <v>-70</v>
      </c>
      <c r="K39" s="84"/>
    </row>
    <row r="40" spans="1:14" s="93" customFormat="1" ht="24.75" customHeight="1" thickBot="1" x14ac:dyDescent="0.2">
      <c r="A40" s="92" t="s">
        <v>38</v>
      </c>
      <c r="B40" s="100">
        <v>2025</v>
      </c>
      <c r="C40" s="101"/>
      <c r="D40" s="102">
        <v>2093</v>
      </c>
      <c r="E40" s="100"/>
      <c r="F40" s="100">
        <v>4118</v>
      </c>
      <c r="G40" s="103"/>
      <c r="H40" s="68"/>
      <c r="I40" s="104">
        <v>2037</v>
      </c>
      <c r="J40" s="105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54" priority="4" stopIfTrue="1">
      <formula>C18=0</formula>
    </cfRule>
  </conditionalFormatting>
  <conditionalFormatting sqref="B33 D33">
    <cfRule type="expression" dxfId="53" priority="3" stopIfTrue="1">
      <formula>C33=0</formula>
    </cfRule>
  </conditionalFormatting>
  <conditionalFormatting sqref="F33">
    <cfRule type="expression" dxfId="52" priority="1" stopIfTrue="1">
      <formula>G33=0</formula>
    </cfRule>
  </conditionalFormatting>
  <conditionalFormatting sqref="I18 I33">
    <cfRule type="expression" dxfId="51" priority="5" stopIfTrue="1">
      <formula>L18=0</formula>
    </cfRule>
  </conditionalFormatting>
  <conditionalFormatting sqref="J33">
    <cfRule type="expression" dxfId="50" priority="2" stopIfTrue="1">
      <formula>K33=0</formula>
    </cfRule>
  </conditionalFormatting>
  <dataValidations count="1">
    <dataValidation imeMode="off" allowBlank="1" showInputMessage="1" showErrorMessage="1" sqref="E2:G2 I2:K2" xr:uid="{7559ABB9-DCCE-48D3-B8CA-68C8C6EEE4FC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FD0ED-6BE6-410F-820D-7A17E86D0377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8" t="s">
        <v>32</v>
      </c>
      <c r="B1" s="138"/>
      <c r="C1" s="138"/>
      <c r="D1" s="138"/>
      <c r="E1" s="138"/>
      <c r="F1" s="138"/>
      <c r="G1" s="138"/>
      <c r="H1" s="139"/>
      <c r="I1" s="139"/>
      <c r="J1" s="139"/>
      <c r="K1" s="13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0">
        <v>46022</v>
      </c>
      <c r="J2" s="140"/>
      <c r="K2" s="140"/>
    </row>
    <row r="3" spans="1:14" s="93" customFormat="1" ht="18" customHeight="1" x14ac:dyDescent="0.15">
      <c r="A3" s="124" t="s">
        <v>37</v>
      </c>
      <c r="B3" s="126" t="s">
        <v>34</v>
      </c>
      <c r="C3" s="127"/>
      <c r="D3" s="127"/>
      <c r="E3" s="127"/>
      <c r="F3" s="127"/>
      <c r="G3" s="128"/>
      <c r="H3" s="126" t="s">
        <v>33</v>
      </c>
      <c r="I3" s="127"/>
      <c r="J3" s="127"/>
      <c r="K3" s="129"/>
    </row>
    <row r="4" spans="1:14" s="93" customFormat="1" ht="18" customHeight="1" x14ac:dyDescent="0.15">
      <c r="A4" s="125"/>
      <c r="B4" s="133" t="s">
        <v>0</v>
      </c>
      <c r="C4" s="134"/>
      <c r="D4" s="135" t="s">
        <v>1</v>
      </c>
      <c r="E4" s="136"/>
      <c r="F4" s="134" t="s">
        <v>2</v>
      </c>
      <c r="G4" s="137"/>
      <c r="H4" s="130"/>
      <c r="I4" s="131"/>
      <c r="J4" s="131"/>
      <c r="K4" s="132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5459</v>
      </c>
      <c r="C6" s="9">
        <v>140</v>
      </c>
      <c r="D6" s="9">
        <v>5805</v>
      </c>
      <c r="E6" s="39">
        <v>45</v>
      </c>
      <c r="F6" s="35">
        <v>11264</v>
      </c>
      <c r="G6" s="10">
        <v>185</v>
      </c>
      <c r="H6" s="11">
        <v>6266</v>
      </c>
      <c r="I6" s="12">
        <v>152</v>
      </c>
      <c r="J6" s="50">
        <v>26</v>
      </c>
      <c r="K6" s="46">
        <v>6444</v>
      </c>
      <c r="M6" s="96">
        <v>-40</v>
      </c>
      <c r="N6" s="96">
        <v>0</v>
      </c>
    </row>
    <row r="7" spans="1:14" s="93" customFormat="1" ht="24.75" customHeight="1" x14ac:dyDescent="0.15">
      <c r="A7" s="13" t="s">
        <v>4</v>
      </c>
      <c r="B7" s="14">
        <v>4447</v>
      </c>
      <c r="C7" s="15">
        <v>53</v>
      </c>
      <c r="D7" s="15">
        <v>5008</v>
      </c>
      <c r="E7" s="40">
        <v>28</v>
      </c>
      <c r="F7" s="36">
        <v>9455</v>
      </c>
      <c r="G7" s="16">
        <v>81</v>
      </c>
      <c r="H7" s="14">
        <v>5165</v>
      </c>
      <c r="I7" s="15">
        <v>52</v>
      </c>
      <c r="J7" s="40">
        <v>15</v>
      </c>
      <c r="K7" s="47">
        <v>5232</v>
      </c>
      <c r="M7" s="96">
        <v>5</v>
      </c>
      <c r="N7" s="96">
        <v>-4</v>
      </c>
    </row>
    <row r="8" spans="1:14" s="93" customFormat="1" ht="24.75" customHeight="1" x14ac:dyDescent="0.15">
      <c r="A8" s="13" t="s">
        <v>5</v>
      </c>
      <c r="B8" s="14">
        <v>7418</v>
      </c>
      <c r="C8" s="15">
        <v>44</v>
      </c>
      <c r="D8" s="15">
        <v>8486</v>
      </c>
      <c r="E8" s="40">
        <v>48</v>
      </c>
      <c r="F8" s="36">
        <v>15904</v>
      </c>
      <c r="G8" s="16">
        <v>92</v>
      </c>
      <c r="H8" s="14">
        <v>8083</v>
      </c>
      <c r="I8" s="15">
        <v>51</v>
      </c>
      <c r="J8" s="40">
        <v>22</v>
      </c>
      <c r="K8" s="47">
        <v>8156</v>
      </c>
      <c r="M8" s="96">
        <v>-9</v>
      </c>
      <c r="N8" s="96">
        <v>0</v>
      </c>
    </row>
    <row r="9" spans="1:14" s="93" customFormat="1" ht="24.75" customHeight="1" x14ac:dyDescent="0.15">
      <c r="A9" s="13" t="s">
        <v>6</v>
      </c>
      <c r="B9" s="14">
        <v>4944</v>
      </c>
      <c r="C9" s="15">
        <v>33</v>
      </c>
      <c r="D9" s="15">
        <v>5654</v>
      </c>
      <c r="E9" s="40">
        <v>37</v>
      </c>
      <c r="F9" s="36">
        <v>10598</v>
      </c>
      <c r="G9" s="16">
        <v>70</v>
      </c>
      <c r="H9" s="14">
        <v>5647</v>
      </c>
      <c r="I9" s="15">
        <v>42</v>
      </c>
      <c r="J9" s="40">
        <v>10</v>
      </c>
      <c r="K9" s="47">
        <v>5699</v>
      </c>
      <c r="M9" s="96">
        <v>12</v>
      </c>
      <c r="N9" s="96">
        <v>3</v>
      </c>
    </row>
    <row r="10" spans="1:14" s="93" customFormat="1" ht="24.75" customHeight="1" x14ac:dyDescent="0.15">
      <c r="A10" s="13" t="s">
        <v>7</v>
      </c>
      <c r="B10" s="14">
        <v>6002</v>
      </c>
      <c r="C10" s="15">
        <v>298</v>
      </c>
      <c r="D10" s="15">
        <v>6603</v>
      </c>
      <c r="E10" s="40">
        <v>47</v>
      </c>
      <c r="F10" s="36">
        <v>12605</v>
      </c>
      <c r="G10" s="16">
        <v>345</v>
      </c>
      <c r="H10" s="14">
        <v>6868</v>
      </c>
      <c r="I10" s="15">
        <v>315</v>
      </c>
      <c r="J10" s="40">
        <v>17</v>
      </c>
      <c r="K10" s="47">
        <v>7200</v>
      </c>
      <c r="M10" s="96">
        <v>-29</v>
      </c>
      <c r="N10" s="96">
        <v>-8</v>
      </c>
    </row>
    <row r="11" spans="1:14" s="93" customFormat="1" ht="24.75" customHeight="1" x14ac:dyDescent="0.15">
      <c r="A11" s="13" t="s">
        <v>8</v>
      </c>
      <c r="B11" s="14">
        <v>7193</v>
      </c>
      <c r="C11" s="15">
        <v>78</v>
      </c>
      <c r="D11" s="15">
        <v>7897</v>
      </c>
      <c r="E11" s="40">
        <v>59</v>
      </c>
      <c r="F11" s="36">
        <v>15090</v>
      </c>
      <c r="G11" s="16">
        <v>137</v>
      </c>
      <c r="H11" s="14">
        <v>7867</v>
      </c>
      <c r="I11" s="15">
        <v>116</v>
      </c>
      <c r="J11" s="40">
        <v>16</v>
      </c>
      <c r="K11" s="47">
        <v>7999</v>
      </c>
      <c r="M11" s="96">
        <v>-10</v>
      </c>
      <c r="N11" s="96">
        <v>1</v>
      </c>
    </row>
    <row r="12" spans="1:14" s="93" customFormat="1" ht="24.75" customHeight="1" x14ac:dyDescent="0.15">
      <c r="A12" s="13" t="s">
        <v>10</v>
      </c>
      <c r="B12" s="14">
        <v>2910</v>
      </c>
      <c r="C12" s="15">
        <v>9</v>
      </c>
      <c r="D12" s="15">
        <v>3202</v>
      </c>
      <c r="E12" s="40">
        <v>17</v>
      </c>
      <c r="F12" s="36">
        <v>6112</v>
      </c>
      <c r="G12" s="16">
        <v>26</v>
      </c>
      <c r="H12" s="14">
        <v>3197</v>
      </c>
      <c r="I12" s="15">
        <v>13</v>
      </c>
      <c r="J12" s="40">
        <v>8</v>
      </c>
      <c r="K12" s="47">
        <v>3218</v>
      </c>
      <c r="M12" s="96">
        <v>-9</v>
      </c>
      <c r="N12" s="96">
        <v>0</v>
      </c>
    </row>
    <row r="13" spans="1:14" s="93" customFormat="1" ht="24.75" customHeight="1" x14ac:dyDescent="0.15">
      <c r="A13" s="13" t="s">
        <v>11</v>
      </c>
      <c r="B13" s="17">
        <v>12507</v>
      </c>
      <c r="C13" s="18">
        <v>59</v>
      </c>
      <c r="D13" s="18">
        <v>13927</v>
      </c>
      <c r="E13" s="41">
        <v>85</v>
      </c>
      <c r="F13" s="36">
        <v>26434</v>
      </c>
      <c r="G13" s="16">
        <v>144</v>
      </c>
      <c r="H13" s="14">
        <v>12739</v>
      </c>
      <c r="I13" s="15">
        <v>86</v>
      </c>
      <c r="J13" s="40">
        <v>37</v>
      </c>
      <c r="K13" s="47">
        <v>12862</v>
      </c>
      <c r="M13" s="96">
        <v>-47</v>
      </c>
      <c r="N13" s="96">
        <v>1</v>
      </c>
    </row>
    <row r="14" spans="1:14" s="93" customFormat="1" ht="24.75" customHeight="1" x14ac:dyDescent="0.15">
      <c r="A14" s="7" t="s">
        <v>12</v>
      </c>
      <c r="B14" s="14">
        <v>226</v>
      </c>
      <c r="C14" s="15">
        <v>0</v>
      </c>
      <c r="D14" s="15">
        <v>194</v>
      </c>
      <c r="E14" s="40">
        <v>1</v>
      </c>
      <c r="F14" s="36">
        <v>420</v>
      </c>
      <c r="G14" s="16">
        <v>1</v>
      </c>
      <c r="H14" s="14">
        <v>217</v>
      </c>
      <c r="I14" s="15">
        <v>0</v>
      </c>
      <c r="J14" s="40">
        <v>1</v>
      </c>
      <c r="K14" s="47">
        <v>218</v>
      </c>
      <c r="M14" s="96">
        <v>-3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800</v>
      </c>
      <c r="C15" s="20">
        <v>1</v>
      </c>
      <c r="D15" s="20">
        <v>865</v>
      </c>
      <c r="E15" s="42">
        <v>5</v>
      </c>
      <c r="F15" s="36">
        <v>1665</v>
      </c>
      <c r="G15" s="16">
        <v>6</v>
      </c>
      <c r="H15" s="14">
        <v>847</v>
      </c>
      <c r="I15" s="15">
        <v>4</v>
      </c>
      <c r="J15" s="40">
        <v>2</v>
      </c>
      <c r="K15" s="47">
        <v>853</v>
      </c>
      <c r="M15" s="96">
        <v>-3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274</v>
      </c>
      <c r="C16" s="22">
        <v>0</v>
      </c>
      <c r="D16" s="22">
        <v>261</v>
      </c>
      <c r="E16" s="43">
        <v>1</v>
      </c>
      <c r="F16" s="37">
        <v>535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>
        <v>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52180</v>
      </c>
      <c r="C17" s="26">
        <v>715</v>
      </c>
      <c r="D17" s="26">
        <v>57902</v>
      </c>
      <c r="E17" s="44">
        <v>373</v>
      </c>
      <c r="F17" s="38">
        <v>110082</v>
      </c>
      <c r="G17" s="95">
        <v>1088</v>
      </c>
      <c r="H17" s="94">
        <v>57153</v>
      </c>
      <c r="I17" s="27">
        <v>831</v>
      </c>
      <c r="J17" s="44">
        <v>155</v>
      </c>
      <c r="K17" s="49">
        <v>58139</v>
      </c>
      <c r="M17" s="96">
        <v>-132</v>
      </c>
      <c r="N17" s="96">
        <v>-7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-72</v>
      </c>
      <c r="D18" s="45" t="s">
        <v>39</v>
      </c>
      <c r="E18" s="52">
        <v>-67</v>
      </c>
      <c r="F18" s="1" t="s">
        <v>39</v>
      </c>
      <c r="G18" s="51">
        <v>-139</v>
      </c>
      <c r="H18" s="29"/>
      <c r="I18" s="2"/>
      <c r="J18" s="2" t="s">
        <v>39</v>
      </c>
      <c r="K18" s="54">
        <v>-81</v>
      </c>
    </row>
    <row r="19" spans="1:14" s="93" customFormat="1" ht="18" customHeight="1" x14ac:dyDescent="0.15">
      <c r="A19" s="124" t="s">
        <v>35</v>
      </c>
      <c r="B19" s="126"/>
      <c r="C19" s="127"/>
      <c r="D19" s="127"/>
      <c r="E19" s="127"/>
      <c r="F19" s="127"/>
      <c r="G19" s="128"/>
      <c r="H19" s="126" t="s">
        <v>33</v>
      </c>
      <c r="I19" s="127"/>
      <c r="J19" s="127"/>
      <c r="K19" s="129"/>
    </row>
    <row r="20" spans="1:14" s="93" customFormat="1" ht="18" customHeight="1" x14ac:dyDescent="0.15">
      <c r="A20" s="125"/>
      <c r="B20" s="133" t="s">
        <v>0</v>
      </c>
      <c r="C20" s="134"/>
      <c r="D20" s="135" t="s">
        <v>1</v>
      </c>
      <c r="E20" s="136"/>
      <c r="F20" s="134" t="s">
        <v>2</v>
      </c>
      <c r="G20" s="137"/>
      <c r="H20" s="130"/>
      <c r="I20" s="131"/>
      <c r="J20" s="131"/>
      <c r="K20" s="132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11508</v>
      </c>
      <c r="C22" s="32">
        <v>97</v>
      </c>
      <c r="D22" s="32">
        <v>12643</v>
      </c>
      <c r="E22" s="39">
        <v>88</v>
      </c>
      <c r="F22" s="36">
        <v>24151</v>
      </c>
      <c r="G22" s="16">
        <v>185</v>
      </c>
      <c r="H22" s="11">
        <v>12585</v>
      </c>
      <c r="I22" s="12">
        <v>154</v>
      </c>
      <c r="J22" s="50">
        <v>20</v>
      </c>
      <c r="K22" s="47">
        <v>12759</v>
      </c>
      <c r="M22" s="96">
        <v>-32</v>
      </c>
      <c r="N22" s="96">
        <v>-2</v>
      </c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2075</v>
      </c>
      <c r="E23" s="40">
        <v>8</v>
      </c>
      <c r="F23" s="36">
        <v>3927</v>
      </c>
      <c r="G23" s="16">
        <v>9</v>
      </c>
      <c r="H23" s="14">
        <v>2084</v>
      </c>
      <c r="I23" s="15">
        <v>3</v>
      </c>
      <c r="J23" s="40">
        <v>5</v>
      </c>
      <c r="K23" s="47">
        <v>2092</v>
      </c>
      <c r="M23" s="96">
        <v>0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4994</v>
      </c>
      <c r="C24" s="15">
        <v>54</v>
      </c>
      <c r="D24" s="15">
        <v>5471</v>
      </c>
      <c r="E24" s="40">
        <v>60</v>
      </c>
      <c r="F24" s="36">
        <v>10465</v>
      </c>
      <c r="G24" s="16">
        <v>114</v>
      </c>
      <c r="H24" s="14">
        <v>4957</v>
      </c>
      <c r="I24" s="15">
        <v>103</v>
      </c>
      <c r="J24" s="40">
        <v>10</v>
      </c>
      <c r="K24" s="47">
        <v>5070</v>
      </c>
      <c r="M24" s="96">
        <v>4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5478</v>
      </c>
      <c r="C25" s="15">
        <v>87</v>
      </c>
      <c r="D25" s="15">
        <v>5301</v>
      </c>
      <c r="E25" s="40">
        <v>82</v>
      </c>
      <c r="F25" s="36">
        <v>10779</v>
      </c>
      <c r="G25" s="16">
        <v>169</v>
      </c>
      <c r="H25" s="14">
        <v>5525</v>
      </c>
      <c r="I25" s="15">
        <v>159</v>
      </c>
      <c r="J25" s="40">
        <v>6</v>
      </c>
      <c r="K25" s="47">
        <v>5690</v>
      </c>
      <c r="M25" s="96">
        <v>-22</v>
      </c>
      <c r="N25" s="96">
        <v>-3</v>
      </c>
    </row>
    <row r="26" spans="1:14" s="93" customFormat="1" ht="24.75" customHeight="1" x14ac:dyDescent="0.15">
      <c r="A26" s="13" t="s">
        <v>19</v>
      </c>
      <c r="B26" s="14">
        <v>1551</v>
      </c>
      <c r="C26" s="15">
        <v>18</v>
      </c>
      <c r="D26" s="15">
        <v>1679</v>
      </c>
      <c r="E26" s="40">
        <v>15</v>
      </c>
      <c r="F26" s="36">
        <v>3230</v>
      </c>
      <c r="G26" s="16">
        <v>33</v>
      </c>
      <c r="H26" s="14">
        <v>1667</v>
      </c>
      <c r="I26" s="15">
        <v>31</v>
      </c>
      <c r="J26" s="40">
        <v>0</v>
      </c>
      <c r="K26" s="47">
        <v>1698</v>
      </c>
      <c r="M26" s="96">
        <v>-8</v>
      </c>
      <c r="N26" s="96">
        <v>3</v>
      </c>
    </row>
    <row r="27" spans="1:14" s="93" customFormat="1" ht="24.75" customHeight="1" x14ac:dyDescent="0.15">
      <c r="A27" s="13" t="s">
        <v>20</v>
      </c>
      <c r="B27" s="14">
        <v>680</v>
      </c>
      <c r="C27" s="15">
        <v>1</v>
      </c>
      <c r="D27" s="15">
        <v>740</v>
      </c>
      <c r="E27" s="40">
        <v>1</v>
      </c>
      <c r="F27" s="36">
        <v>1420</v>
      </c>
      <c r="G27" s="16">
        <v>2</v>
      </c>
      <c r="H27" s="14">
        <v>703</v>
      </c>
      <c r="I27" s="15">
        <v>0</v>
      </c>
      <c r="J27" s="40">
        <v>2</v>
      </c>
      <c r="K27" s="47">
        <v>705</v>
      </c>
      <c r="M27" s="96">
        <v>1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8747</v>
      </c>
      <c r="C28" s="15">
        <v>60</v>
      </c>
      <c r="D28" s="15">
        <v>9562</v>
      </c>
      <c r="E28" s="40">
        <v>39</v>
      </c>
      <c r="F28" s="36">
        <v>18309</v>
      </c>
      <c r="G28" s="16">
        <v>99</v>
      </c>
      <c r="H28" s="14">
        <v>9330</v>
      </c>
      <c r="I28" s="15">
        <v>68</v>
      </c>
      <c r="J28" s="40">
        <v>24</v>
      </c>
      <c r="K28" s="47">
        <v>9422</v>
      </c>
      <c r="M28" s="96">
        <v>-9</v>
      </c>
      <c r="N28" s="96">
        <v>-1</v>
      </c>
    </row>
    <row r="29" spans="1:14" s="93" customFormat="1" ht="24.75" customHeight="1" x14ac:dyDescent="0.15">
      <c r="A29" s="13" t="s">
        <v>15</v>
      </c>
      <c r="B29" s="14">
        <v>11787</v>
      </c>
      <c r="C29" s="15">
        <v>124</v>
      </c>
      <c r="D29" s="15">
        <v>12355</v>
      </c>
      <c r="E29" s="40">
        <v>131</v>
      </c>
      <c r="F29" s="36">
        <v>24142</v>
      </c>
      <c r="G29" s="16">
        <v>255</v>
      </c>
      <c r="H29" s="14">
        <v>12308</v>
      </c>
      <c r="I29" s="15">
        <v>202</v>
      </c>
      <c r="J29" s="40">
        <v>29</v>
      </c>
      <c r="K29" s="47">
        <v>12539</v>
      </c>
      <c r="M29" s="96">
        <v>-8</v>
      </c>
      <c r="N29" s="96">
        <v>7</v>
      </c>
    </row>
    <row r="30" spans="1:14" s="93" customFormat="1" ht="24.75" customHeight="1" x14ac:dyDescent="0.15">
      <c r="A30" s="7" t="s">
        <v>22</v>
      </c>
      <c r="B30" s="19">
        <v>1130</v>
      </c>
      <c r="C30" s="20">
        <v>6</v>
      </c>
      <c r="D30" s="20">
        <v>1175</v>
      </c>
      <c r="E30" s="42">
        <v>4</v>
      </c>
      <c r="F30" s="36">
        <v>2305</v>
      </c>
      <c r="G30" s="16">
        <v>10</v>
      </c>
      <c r="H30" s="14">
        <v>1151</v>
      </c>
      <c r="I30" s="15">
        <v>7</v>
      </c>
      <c r="J30" s="40">
        <v>3</v>
      </c>
      <c r="K30" s="47">
        <v>1161</v>
      </c>
      <c r="M30" s="96">
        <v>-8</v>
      </c>
      <c r="N30" s="96">
        <v>-3</v>
      </c>
    </row>
    <row r="31" spans="1:14" s="93" customFormat="1" ht="24.75" customHeight="1" x14ac:dyDescent="0.15">
      <c r="A31" s="33" t="s">
        <v>27</v>
      </c>
      <c r="B31" s="21">
        <v>731</v>
      </c>
      <c r="C31" s="22">
        <v>0</v>
      </c>
      <c r="D31" s="22">
        <v>771</v>
      </c>
      <c r="E31" s="43">
        <v>3</v>
      </c>
      <c r="F31" s="36">
        <v>1502</v>
      </c>
      <c r="G31" s="16">
        <v>3</v>
      </c>
      <c r="H31" s="21">
        <v>709</v>
      </c>
      <c r="I31" s="22">
        <v>0</v>
      </c>
      <c r="J31" s="43">
        <v>3</v>
      </c>
      <c r="K31" s="47">
        <v>712</v>
      </c>
      <c r="M31" s="96">
        <v>-1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48458</v>
      </c>
      <c r="C32" s="26">
        <v>448</v>
      </c>
      <c r="D32" s="26">
        <v>51772</v>
      </c>
      <c r="E32" s="44">
        <v>431</v>
      </c>
      <c r="F32" s="38">
        <v>100230</v>
      </c>
      <c r="G32" s="95">
        <v>879</v>
      </c>
      <c r="H32" s="94">
        <v>51019</v>
      </c>
      <c r="I32" s="27">
        <v>727</v>
      </c>
      <c r="J32" s="44">
        <v>102</v>
      </c>
      <c r="K32" s="49">
        <v>51848</v>
      </c>
      <c r="M32" s="96">
        <v>-83</v>
      </c>
      <c r="N32" s="96">
        <v>1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-47</v>
      </c>
      <c r="D33" s="45" t="s">
        <v>39</v>
      </c>
      <c r="E33" s="52">
        <v>-35</v>
      </c>
      <c r="F33" s="1" t="s">
        <v>39</v>
      </c>
      <c r="G33" s="51">
        <v>-82</v>
      </c>
      <c r="H33" s="66"/>
      <c r="I33" s="67"/>
      <c r="J33" s="2" t="s">
        <v>40</v>
      </c>
      <c r="K33" s="54">
        <v>1</v>
      </c>
      <c r="M33" s="96"/>
      <c r="N33" s="96"/>
    </row>
    <row r="34" spans="1:14" s="93" customFormat="1" ht="21" customHeight="1" x14ac:dyDescent="0.15">
      <c r="A34" s="106" t="s">
        <v>23</v>
      </c>
      <c r="B34" s="107"/>
      <c r="C34" s="107"/>
      <c r="D34" s="107"/>
      <c r="E34" s="107"/>
      <c r="F34" s="107"/>
      <c r="G34" s="107"/>
      <c r="H34" s="107"/>
      <c r="I34" s="107"/>
      <c r="J34" s="108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09" t="s">
        <v>0</v>
      </c>
      <c r="C35" s="110"/>
      <c r="D35" s="111" t="s">
        <v>1</v>
      </c>
      <c r="E35" s="110"/>
      <c r="F35" s="109" t="s">
        <v>2</v>
      </c>
      <c r="G35" s="112"/>
      <c r="H35" s="113" t="s">
        <v>36</v>
      </c>
      <c r="I35" s="114"/>
      <c r="J35" s="115"/>
      <c r="K35" s="83"/>
      <c r="M35" s="96">
        <v>-215</v>
      </c>
      <c r="N35" s="96">
        <v>-6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100638</v>
      </c>
      <c r="C37" s="76">
        <v>1163</v>
      </c>
      <c r="D37" s="77">
        <v>109674</v>
      </c>
      <c r="E37" s="78">
        <v>804</v>
      </c>
      <c r="F37" s="76">
        <v>210312</v>
      </c>
      <c r="G37" s="79">
        <v>1967</v>
      </c>
      <c r="H37" s="80">
        <v>108172</v>
      </c>
      <c r="I37" s="77">
        <v>1558</v>
      </c>
      <c r="J37" s="79">
        <v>257</v>
      </c>
      <c r="K37" s="83"/>
    </row>
    <row r="38" spans="1:14" s="93" customFormat="1" ht="24.75" customHeight="1" x14ac:dyDescent="0.15">
      <c r="A38" s="34"/>
      <c r="B38" s="116">
        <v>101801</v>
      </c>
      <c r="C38" s="117"/>
      <c r="D38" s="118">
        <v>110478</v>
      </c>
      <c r="E38" s="119"/>
      <c r="F38" s="116">
        <v>212279</v>
      </c>
      <c r="G38" s="120"/>
      <c r="H38" s="121">
        <v>109987</v>
      </c>
      <c r="I38" s="122"/>
      <c r="J38" s="123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-119</v>
      </c>
      <c r="D39" s="72" t="s">
        <v>39</v>
      </c>
      <c r="E39" s="71">
        <v>-102</v>
      </c>
      <c r="F39" s="70" t="s">
        <v>39</v>
      </c>
      <c r="G39" s="73">
        <v>-221</v>
      </c>
      <c r="H39" s="74"/>
      <c r="I39" s="75" t="s">
        <v>39</v>
      </c>
      <c r="J39" s="73">
        <v>-80</v>
      </c>
      <c r="K39" s="84"/>
    </row>
    <row r="40" spans="1:14" s="93" customFormat="1" ht="24.75" customHeight="1" thickBot="1" x14ac:dyDescent="0.2">
      <c r="A40" s="92" t="s">
        <v>38</v>
      </c>
      <c r="B40" s="100">
        <v>2032</v>
      </c>
      <c r="C40" s="101"/>
      <c r="D40" s="102">
        <v>2101</v>
      </c>
      <c r="E40" s="100"/>
      <c r="F40" s="100">
        <v>4133</v>
      </c>
      <c r="G40" s="103"/>
      <c r="H40" s="68"/>
      <c r="I40" s="104">
        <v>2041</v>
      </c>
      <c r="J40" s="105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49" priority="4" stopIfTrue="1">
      <formula>C18=0</formula>
    </cfRule>
  </conditionalFormatting>
  <conditionalFormatting sqref="B33 D33">
    <cfRule type="expression" dxfId="48" priority="3" stopIfTrue="1">
      <formula>C33=0</formula>
    </cfRule>
  </conditionalFormatting>
  <conditionalFormatting sqref="F33">
    <cfRule type="expression" dxfId="47" priority="1" stopIfTrue="1">
      <formula>G33=0</formula>
    </cfRule>
  </conditionalFormatting>
  <conditionalFormatting sqref="I18 I33">
    <cfRule type="expression" dxfId="46" priority="5" stopIfTrue="1">
      <formula>L18=0</formula>
    </cfRule>
  </conditionalFormatting>
  <conditionalFormatting sqref="J33">
    <cfRule type="expression" dxfId="45" priority="2" stopIfTrue="1">
      <formula>K33=0</formula>
    </cfRule>
  </conditionalFormatting>
  <dataValidations count="1">
    <dataValidation imeMode="off" allowBlank="1" showInputMessage="1" showErrorMessage="1" sqref="E2:G2 I2:K2" xr:uid="{4C622C6C-7E9D-4D44-8EC0-8E5B6653D02B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023D-09FE-4CDD-B564-D40F6F7EC2FB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8" t="s">
        <v>32</v>
      </c>
      <c r="B1" s="138"/>
      <c r="C1" s="138"/>
      <c r="D1" s="138"/>
      <c r="E1" s="138"/>
      <c r="F1" s="138"/>
      <c r="G1" s="138"/>
      <c r="H1" s="139"/>
      <c r="I1" s="139"/>
      <c r="J1" s="139"/>
      <c r="K1" s="13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0">
        <v>45991</v>
      </c>
      <c r="J2" s="140"/>
      <c r="K2" s="140"/>
    </row>
    <row r="3" spans="1:14" s="93" customFormat="1" ht="18" customHeight="1" x14ac:dyDescent="0.15">
      <c r="A3" s="124" t="s">
        <v>37</v>
      </c>
      <c r="B3" s="126" t="s">
        <v>34</v>
      </c>
      <c r="C3" s="127"/>
      <c r="D3" s="127"/>
      <c r="E3" s="127"/>
      <c r="F3" s="127"/>
      <c r="G3" s="128"/>
      <c r="H3" s="126" t="s">
        <v>33</v>
      </c>
      <c r="I3" s="127"/>
      <c r="J3" s="127"/>
      <c r="K3" s="129"/>
    </row>
    <row r="4" spans="1:14" s="93" customFormat="1" ht="18" customHeight="1" x14ac:dyDescent="0.15">
      <c r="A4" s="125"/>
      <c r="B4" s="133" t="s">
        <v>0</v>
      </c>
      <c r="C4" s="134"/>
      <c r="D4" s="135" t="s">
        <v>1</v>
      </c>
      <c r="E4" s="136"/>
      <c r="F4" s="134" t="s">
        <v>2</v>
      </c>
      <c r="G4" s="137"/>
      <c r="H4" s="130"/>
      <c r="I4" s="131"/>
      <c r="J4" s="131"/>
      <c r="K4" s="132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5478</v>
      </c>
      <c r="C6" s="9">
        <v>139</v>
      </c>
      <c r="D6" s="9">
        <v>5826</v>
      </c>
      <c r="E6" s="39">
        <v>46</v>
      </c>
      <c r="F6" s="35">
        <v>11304</v>
      </c>
      <c r="G6" s="10">
        <v>185</v>
      </c>
      <c r="H6" s="11">
        <v>6289</v>
      </c>
      <c r="I6" s="12">
        <v>152</v>
      </c>
      <c r="J6" s="50">
        <v>26</v>
      </c>
      <c r="K6" s="46">
        <v>6467</v>
      </c>
      <c r="M6" s="96">
        <v>-11</v>
      </c>
      <c r="N6" s="96">
        <v>6</v>
      </c>
    </row>
    <row r="7" spans="1:14" s="93" customFormat="1" ht="24.75" customHeight="1" x14ac:dyDescent="0.15">
      <c r="A7" s="13" t="s">
        <v>4</v>
      </c>
      <c r="B7" s="14">
        <v>4446</v>
      </c>
      <c r="C7" s="15">
        <v>56</v>
      </c>
      <c r="D7" s="15">
        <v>5004</v>
      </c>
      <c r="E7" s="40">
        <v>29</v>
      </c>
      <c r="F7" s="36">
        <v>9450</v>
      </c>
      <c r="G7" s="16">
        <v>85</v>
      </c>
      <c r="H7" s="14">
        <v>5158</v>
      </c>
      <c r="I7" s="15">
        <v>56</v>
      </c>
      <c r="J7" s="40">
        <v>14</v>
      </c>
      <c r="K7" s="47">
        <v>5228</v>
      </c>
      <c r="M7" s="96">
        <v>-18</v>
      </c>
      <c r="N7" s="96">
        <v>-3</v>
      </c>
    </row>
    <row r="8" spans="1:14" s="93" customFormat="1" ht="24.75" customHeight="1" x14ac:dyDescent="0.15">
      <c r="A8" s="13" t="s">
        <v>5</v>
      </c>
      <c r="B8" s="14">
        <v>7421</v>
      </c>
      <c r="C8" s="15">
        <v>45</v>
      </c>
      <c r="D8" s="15">
        <v>8492</v>
      </c>
      <c r="E8" s="40">
        <v>47</v>
      </c>
      <c r="F8" s="36">
        <v>15913</v>
      </c>
      <c r="G8" s="16">
        <v>92</v>
      </c>
      <c r="H8" s="14">
        <v>8088</v>
      </c>
      <c r="I8" s="15">
        <v>52</v>
      </c>
      <c r="J8" s="40">
        <v>22</v>
      </c>
      <c r="K8" s="47">
        <v>8162</v>
      </c>
      <c r="M8" s="96">
        <v>-30</v>
      </c>
      <c r="N8" s="96">
        <v>1</v>
      </c>
    </row>
    <row r="9" spans="1:14" s="93" customFormat="1" ht="24.75" customHeight="1" x14ac:dyDescent="0.15">
      <c r="A9" s="13" t="s">
        <v>6</v>
      </c>
      <c r="B9" s="14">
        <v>4939</v>
      </c>
      <c r="C9" s="15">
        <v>31</v>
      </c>
      <c r="D9" s="15">
        <v>5647</v>
      </c>
      <c r="E9" s="40">
        <v>36</v>
      </c>
      <c r="F9" s="36">
        <v>10586</v>
      </c>
      <c r="G9" s="16">
        <v>67</v>
      </c>
      <c r="H9" s="14">
        <v>5642</v>
      </c>
      <c r="I9" s="15">
        <v>39</v>
      </c>
      <c r="J9" s="40">
        <v>10</v>
      </c>
      <c r="K9" s="47">
        <v>5691</v>
      </c>
      <c r="M9" s="96">
        <v>-7</v>
      </c>
      <c r="N9" s="96">
        <v>1</v>
      </c>
    </row>
    <row r="10" spans="1:14" s="93" customFormat="1" ht="24.75" customHeight="1" x14ac:dyDescent="0.15">
      <c r="A10" s="13" t="s">
        <v>7</v>
      </c>
      <c r="B10" s="14">
        <v>6023</v>
      </c>
      <c r="C10" s="15">
        <v>306</v>
      </c>
      <c r="D10" s="15">
        <v>6611</v>
      </c>
      <c r="E10" s="40">
        <v>47</v>
      </c>
      <c r="F10" s="36">
        <v>12634</v>
      </c>
      <c r="G10" s="16">
        <v>353</v>
      </c>
      <c r="H10" s="14">
        <v>6887</v>
      </c>
      <c r="I10" s="15">
        <v>323</v>
      </c>
      <c r="J10" s="40">
        <v>17</v>
      </c>
      <c r="K10" s="47">
        <v>7227</v>
      </c>
      <c r="M10" s="96">
        <v>0</v>
      </c>
      <c r="N10" s="96">
        <v>5</v>
      </c>
    </row>
    <row r="11" spans="1:14" s="93" customFormat="1" ht="24.75" customHeight="1" x14ac:dyDescent="0.15">
      <c r="A11" s="13" t="s">
        <v>8</v>
      </c>
      <c r="B11" s="14">
        <v>7196</v>
      </c>
      <c r="C11" s="15">
        <v>77</v>
      </c>
      <c r="D11" s="15">
        <v>7904</v>
      </c>
      <c r="E11" s="40">
        <v>59</v>
      </c>
      <c r="F11" s="36">
        <v>15100</v>
      </c>
      <c r="G11" s="16">
        <v>136</v>
      </c>
      <c r="H11" s="14">
        <v>7882</v>
      </c>
      <c r="I11" s="15">
        <v>115</v>
      </c>
      <c r="J11" s="40">
        <v>16</v>
      </c>
      <c r="K11" s="47">
        <v>8013</v>
      </c>
      <c r="M11" s="96">
        <v>-35</v>
      </c>
      <c r="N11" s="96">
        <v>0</v>
      </c>
    </row>
    <row r="12" spans="1:14" s="93" customFormat="1" ht="24.75" customHeight="1" x14ac:dyDescent="0.15">
      <c r="A12" s="13" t="s">
        <v>10</v>
      </c>
      <c r="B12" s="14">
        <v>2914</v>
      </c>
      <c r="C12" s="15">
        <v>9</v>
      </c>
      <c r="D12" s="15">
        <v>3207</v>
      </c>
      <c r="E12" s="40">
        <v>17</v>
      </c>
      <c r="F12" s="36">
        <v>6121</v>
      </c>
      <c r="G12" s="16">
        <v>26</v>
      </c>
      <c r="H12" s="14">
        <v>3205</v>
      </c>
      <c r="I12" s="15">
        <v>13</v>
      </c>
      <c r="J12" s="40">
        <v>8</v>
      </c>
      <c r="K12" s="47">
        <v>3226</v>
      </c>
      <c r="M12" s="96">
        <v>-11</v>
      </c>
      <c r="N12" s="96">
        <v>1</v>
      </c>
    </row>
    <row r="13" spans="1:14" s="93" customFormat="1" ht="24.75" customHeight="1" x14ac:dyDescent="0.15">
      <c r="A13" s="13" t="s">
        <v>11</v>
      </c>
      <c r="B13" s="17">
        <v>12522</v>
      </c>
      <c r="C13" s="18">
        <v>60</v>
      </c>
      <c r="D13" s="18">
        <v>13959</v>
      </c>
      <c r="E13" s="41">
        <v>83</v>
      </c>
      <c r="F13" s="36">
        <v>26481</v>
      </c>
      <c r="G13" s="16">
        <v>143</v>
      </c>
      <c r="H13" s="14">
        <v>12754</v>
      </c>
      <c r="I13" s="15">
        <v>86</v>
      </c>
      <c r="J13" s="40">
        <v>36</v>
      </c>
      <c r="K13" s="47">
        <v>12876</v>
      </c>
      <c r="M13" s="96">
        <v>-18</v>
      </c>
      <c r="N13" s="96">
        <v>2</v>
      </c>
    </row>
    <row r="14" spans="1:14" s="93" customFormat="1" ht="24.75" customHeight="1" x14ac:dyDescent="0.15">
      <c r="A14" s="7" t="s">
        <v>12</v>
      </c>
      <c r="B14" s="14">
        <v>226</v>
      </c>
      <c r="C14" s="15">
        <v>0</v>
      </c>
      <c r="D14" s="15">
        <v>197</v>
      </c>
      <c r="E14" s="40">
        <v>1</v>
      </c>
      <c r="F14" s="36">
        <v>423</v>
      </c>
      <c r="G14" s="16">
        <v>1</v>
      </c>
      <c r="H14" s="14">
        <v>220</v>
      </c>
      <c r="I14" s="15">
        <v>0</v>
      </c>
      <c r="J14" s="40">
        <v>1</v>
      </c>
      <c r="K14" s="47">
        <v>221</v>
      </c>
      <c r="M14" s="96">
        <v>-4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803</v>
      </c>
      <c r="C15" s="20">
        <v>1</v>
      </c>
      <c r="D15" s="20">
        <v>865</v>
      </c>
      <c r="E15" s="42">
        <v>5</v>
      </c>
      <c r="F15" s="36">
        <v>1668</v>
      </c>
      <c r="G15" s="16">
        <v>6</v>
      </c>
      <c r="H15" s="14">
        <v>846</v>
      </c>
      <c r="I15" s="15">
        <v>4</v>
      </c>
      <c r="J15" s="40">
        <v>2</v>
      </c>
      <c r="K15" s="47">
        <v>852</v>
      </c>
      <c r="M15" s="96">
        <v>3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259</v>
      </c>
      <c r="E16" s="43">
        <v>1</v>
      </c>
      <c r="F16" s="37">
        <v>534</v>
      </c>
      <c r="G16" s="23">
        <v>1</v>
      </c>
      <c r="H16" s="21">
        <v>256</v>
      </c>
      <c r="I16" s="22">
        <v>0</v>
      </c>
      <c r="J16" s="43">
        <v>1</v>
      </c>
      <c r="K16" s="48">
        <v>257</v>
      </c>
      <c r="M16" s="96">
        <v>-1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52243</v>
      </c>
      <c r="C17" s="26">
        <v>724</v>
      </c>
      <c r="D17" s="26">
        <v>57971</v>
      </c>
      <c r="E17" s="44">
        <v>371</v>
      </c>
      <c r="F17" s="38">
        <v>110214</v>
      </c>
      <c r="G17" s="95">
        <v>1095</v>
      </c>
      <c r="H17" s="94">
        <v>57227</v>
      </c>
      <c r="I17" s="27">
        <v>840</v>
      </c>
      <c r="J17" s="44">
        <v>153</v>
      </c>
      <c r="K17" s="49">
        <v>58220</v>
      </c>
      <c r="M17" s="96">
        <v>-132</v>
      </c>
      <c r="N17" s="96">
        <v>13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-52</v>
      </c>
      <c r="D18" s="45" t="s">
        <v>39</v>
      </c>
      <c r="E18" s="52">
        <v>-67</v>
      </c>
      <c r="F18" s="1" t="s">
        <v>39</v>
      </c>
      <c r="G18" s="51">
        <v>-119</v>
      </c>
      <c r="H18" s="29"/>
      <c r="I18" s="2"/>
      <c r="J18" s="2" t="s">
        <v>39</v>
      </c>
      <c r="K18" s="54">
        <v>-33</v>
      </c>
    </row>
    <row r="19" spans="1:14" s="93" customFormat="1" ht="18" customHeight="1" x14ac:dyDescent="0.15">
      <c r="A19" s="124" t="s">
        <v>35</v>
      </c>
      <c r="B19" s="126"/>
      <c r="C19" s="127"/>
      <c r="D19" s="127"/>
      <c r="E19" s="127"/>
      <c r="F19" s="127"/>
      <c r="G19" s="128"/>
      <c r="H19" s="126" t="s">
        <v>33</v>
      </c>
      <c r="I19" s="127"/>
      <c r="J19" s="127"/>
      <c r="K19" s="129"/>
    </row>
    <row r="20" spans="1:14" s="93" customFormat="1" ht="18" customHeight="1" x14ac:dyDescent="0.15">
      <c r="A20" s="125"/>
      <c r="B20" s="133" t="s">
        <v>0</v>
      </c>
      <c r="C20" s="134"/>
      <c r="D20" s="135" t="s">
        <v>1</v>
      </c>
      <c r="E20" s="136"/>
      <c r="F20" s="134" t="s">
        <v>2</v>
      </c>
      <c r="G20" s="137"/>
      <c r="H20" s="130"/>
      <c r="I20" s="131"/>
      <c r="J20" s="131"/>
      <c r="K20" s="132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11537</v>
      </c>
      <c r="C22" s="32">
        <v>97</v>
      </c>
      <c r="D22" s="32">
        <v>12646</v>
      </c>
      <c r="E22" s="39">
        <v>90</v>
      </c>
      <c r="F22" s="36">
        <v>24183</v>
      </c>
      <c r="G22" s="16">
        <v>187</v>
      </c>
      <c r="H22" s="11">
        <v>12588</v>
      </c>
      <c r="I22" s="12">
        <v>157</v>
      </c>
      <c r="J22" s="50">
        <v>19</v>
      </c>
      <c r="K22" s="47">
        <v>12764</v>
      </c>
      <c r="M22" s="96">
        <v>-22</v>
      </c>
      <c r="N22" s="96">
        <v>-3</v>
      </c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2075</v>
      </c>
      <c r="E23" s="40">
        <v>8</v>
      </c>
      <c r="F23" s="36">
        <v>3927</v>
      </c>
      <c r="G23" s="16">
        <v>9</v>
      </c>
      <c r="H23" s="14">
        <v>2081</v>
      </c>
      <c r="I23" s="15">
        <v>3</v>
      </c>
      <c r="J23" s="40">
        <v>5</v>
      </c>
      <c r="K23" s="47">
        <v>2089</v>
      </c>
      <c r="M23" s="96">
        <v>-15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4996</v>
      </c>
      <c r="C24" s="15">
        <v>54</v>
      </c>
      <c r="D24" s="15">
        <v>5465</v>
      </c>
      <c r="E24" s="40">
        <v>60</v>
      </c>
      <c r="F24" s="36">
        <v>10461</v>
      </c>
      <c r="G24" s="16">
        <v>114</v>
      </c>
      <c r="H24" s="14">
        <v>4949</v>
      </c>
      <c r="I24" s="15">
        <v>103</v>
      </c>
      <c r="J24" s="40">
        <v>10</v>
      </c>
      <c r="K24" s="47">
        <v>5062</v>
      </c>
      <c r="M24" s="96">
        <v>-11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5489</v>
      </c>
      <c r="C25" s="15">
        <v>91</v>
      </c>
      <c r="D25" s="15">
        <v>5312</v>
      </c>
      <c r="E25" s="40">
        <v>81</v>
      </c>
      <c r="F25" s="36">
        <v>10801</v>
      </c>
      <c r="G25" s="16">
        <v>172</v>
      </c>
      <c r="H25" s="14">
        <v>5533</v>
      </c>
      <c r="I25" s="15">
        <v>162</v>
      </c>
      <c r="J25" s="40">
        <v>6</v>
      </c>
      <c r="K25" s="47">
        <v>5701</v>
      </c>
      <c r="M25" s="96">
        <v>-5</v>
      </c>
      <c r="N25" s="96">
        <v>-2</v>
      </c>
    </row>
    <row r="26" spans="1:14" s="93" customFormat="1" ht="24.75" customHeight="1" x14ac:dyDescent="0.15">
      <c r="A26" s="13" t="s">
        <v>19</v>
      </c>
      <c r="B26" s="14">
        <v>1555</v>
      </c>
      <c r="C26" s="15">
        <v>18</v>
      </c>
      <c r="D26" s="15">
        <v>1683</v>
      </c>
      <c r="E26" s="40">
        <v>12</v>
      </c>
      <c r="F26" s="36">
        <v>3238</v>
      </c>
      <c r="G26" s="16">
        <v>30</v>
      </c>
      <c r="H26" s="14">
        <v>1672</v>
      </c>
      <c r="I26" s="15">
        <v>28</v>
      </c>
      <c r="J26" s="40">
        <v>0</v>
      </c>
      <c r="K26" s="47">
        <v>1700</v>
      </c>
      <c r="M26" s="96">
        <v>-3</v>
      </c>
      <c r="N26" s="96">
        <v>0</v>
      </c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738</v>
      </c>
      <c r="E27" s="40">
        <v>1</v>
      </c>
      <c r="F27" s="36">
        <v>1419</v>
      </c>
      <c r="G27" s="16">
        <v>2</v>
      </c>
      <c r="H27" s="14">
        <v>702</v>
      </c>
      <c r="I27" s="15">
        <v>0</v>
      </c>
      <c r="J27" s="40">
        <v>2</v>
      </c>
      <c r="K27" s="47">
        <v>704</v>
      </c>
      <c r="M27" s="96">
        <v>1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8736</v>
      </c>
      <c r="C28" s="15">
        <v>60</v>
      </c>
      <c r="D28" s="15">
        <v>9582</v>
      </c>
      <c r="E28" s="40">
        <v>40</v>
      </c>
      <c r="F28" s="36">
        <v>18318</v>
      </c>
      <c r="G28" s="16">
        <v>100</v>
      </c>
      <c r="H28" s="14">
        <v>9332</v>
      </c>
      <c r="I28" s="15">
        <v>67</v>
      </c>
      <c r="J28" s="40">
        <v>25</v>
      </c>
      <c r="K28" s="47">
        <v>9424</v>
      </c>
      <c r="M28" s="96">
        <v>-4</v>
      </c>
      <c r="N28" s="96">
        <v>0</v>
      </c>
    </row>
    <row r="29" spans="1:14" s="93" customFormat="1" ht="24.75" customHeight="1" x14ac:dyDescent="0.15">
      <c r="A29" s="13" t="s">
        <v>15</v>
      </c>
      <c r="B29" s="14">
        <v>11792</v>
      </c>
      <c r="C29" s="15">
        <v>123</v>
      </c>
      <c r="D29" s="15">
        <v>12358</v>
      </c>
      <c r="E29" s="40">
        <v>125</v>
      </c>
      <c r="F29" s="36">
        <v>24150</v>
      </c>
      <c r="G29" s="16">
        <v>248</v>
      </c>
      <c r="H29" s="14">
        <v>12300</v>
      </c>
      <c r="I29" s="15">
        <v>195</v>
      </c>
      <c r="J29" s="40">
        <v>29</v>
      </c>
      <c r="K29" s="47">
        <v>12524</v>
      </c>
      <c r="M29" s="96">
        <v>-22</v>
      </c>
      <c r="N29" s="96">
        <v>-5</v>
      </c>
    </row>
    <row r="30" spans="1:14" s="93" customFormat="1" ht="24.75" customHeight="1" x14ac:dyDescent="0.15">
      <c r="A30" s="7" t="s">
        <v>22</v>
      </c>
      <c r="B30" s="19">
        <v>1132</v>
      </c>
      <c r="C30" s="20">
        <v>6</v>
      </c>
      <c r="D30" s="20">
        <v>1181</v>
      </c>
      <c r="E30" s="42">
        <v>7</v>
      </c>
      <c r="F30" s="36">
        <v>2313</v>
      </c>
      <c r="G30" s="16">
        <v>13</v>
      </c>
      <c r="H30" s="14">
        <v>1154</v>
      </c>
      <c r="I30" s="15">
        <v>10</v>
      </c>
      <c r="J30" s="40">
        <v>3</v>
      </c>
      <c r="K30" s="47">
        <v>1167</v>
      </c>
      <c r="M30" s="96">
        <v>-2</v>
      </c>
      <c r="N30" s="96">
        <v>-1</v>
      </c>
    </row>
    <row r="31" spans="1:14" s="93" customFormat="1" ht="24.75" customHeight="1" x14ac:dyDescent="0.15">
      <c r="A31" s="33" t="s">
        <v>27</v>
      </c>
      <c r="B31" s="21">
        <v>732</v>
      </c>
      <c r="C31" s="22">
        <v>0</v>
      </c>
      <c r="D31" s="22">
        <v>771</v>
      </c>
      <c r="E31" s="43">
        <v>3</v>
      </c>
      <c r="F31" s="36">
        <v>1503</v>
      </c>
      <c r="G31" s="16">
        <v>3</v>
      </c>
      <c r="H31" s="21">
        <v>709</v>
      </c>
      <c r="I31" s="22">
        <v>0</v>
      </c>
      <c r="J31" s="43">
        <v>3</v>
      </c>
      <c r="K31" s="47">
        <v>712</v>
      </c>
      <c r="M31" s="96">
        <v>-3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48502</v>
      </c>
      <c r="C32" s="26">
        <v>451</v>
      </c>
      <c r="D32" s="26">
        <v>51811</v>
      </c>
      <c r="E32" s="44">
        <v>427</v>
      </c>
      <c r="F32" s="38">
        <v>100313</v>
      </c>
      <c r="G32" s="95">
        <v>878</v>
      </c>
      <c r="H32" s="94">
        <v>51020</v>
      </c>
      <c r="I32" s="27">
        <v>725</v>
      </c>
      <c r="J32" s="44">
        <v>102</v>
      </c>
      <c r="K32" s="49">
        <v>51847</v>
      </c>
      <c r="M32" s="96">
        <v>-86</v>
      </c>
      <c r="N32" s="96">
        <v>-11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-38</v>
      </c>
      <c r="D33" s="45" t="s">
        <v>39</v>
      </c>
      <c r="E33" s="52">
        <v>-59</v>
      </c>
      <c r="F33" s="1" t="s">
        <v>39</v>
      </c>
      <c r="G33" s="51">
        <v>-97</v>
      </c>
      <c r="H33" s="66"/>
      <c r="I33" s="67"/>
      <c r="J33" s="2" t="s">
        <v>39</v>
      </c>
      <c r="K33" s="54">
        <v>-44</v>
      </c>
      <c r="M33" s="96"/>
      <c r="N33" s="96"/>
    </row>
    <row r="34" spans="1:14" s="93" customFormat="1" ht="21" customHeight="1" x14ac:dyDescent="0.15">
      <c r="A34" s="106" t="s">
        <v>23</v>
      </c>
      <c r="B34" s="107"/>
      <c r="C34" s="107"/>
      <c r="D34" s="107"/>
      <c r="E34" s="107"/>
      <c r="F34" s="107"/>
      <c r="G34" s="107"/>
      <c r="H34" s="107"/>
      <c r="I34" s="107"/>
      <c r="J34" s="108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09" t="s">
        <v>0</v>
      </c>
      <c r="C35" s="110"/>
      <c r="D35" s="111" t="s">
        <v>1</v>
      </c>
      <c r="E35" s="110"/>
      <c r="F35" s="109" t="s">
        <v>2</v>
      </c>
      <c r="G35" s="112"/>
      <c r="H35" s="113" t="s">
        <v>36</v>
      </c>
      <c r="I35" s="114"/>
      <c r="J35" s="115"/>
      <c r="K35" s="83"/>
      <c r="M35" s="96">
        <v>-218</v>
      </c>
      <c r="N35" s="96">
        <v>2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100745</v>
      </c>
      <c r="C37" s="76">
        <v>1175</v>
      </c>
      <c r="D37" s="77">
        <v>109782</v>
      </c>
      <c r="E37" s="78">
        <v>798</v>
      </c>
      <c r="F37" s="76">
        <v>210527</v>
      </c>
      <c r="G37" s="79">
        <v>1973</v>
      </c>
      <c r="H37" s="80">
        <v>108247</v>
      </c>
      <c r="I37" s="77">
        <v>1565</v>
      </c>
      <c r="J37" s="79">
        <v>255</v>
      </c>
      <c r="K37" s="83"/>
    </row>
    <row r="38" spans="1:14" s="93" customFormat="1" ht="24.75" customHeight="1" x14ac:dyDescent="0.15">
      <c r="A38" s="34"/>
      <c r="B38" s="116">
        <v>101920</v>
      </c>
      <c r="C38" s="117"/>
      <c r="D38" s="118">
        <v>110580</v>
      </c>
      <c r="E38" s="119"/>
      <c r="F38" s="116">
        <v>212500</v>
      </c>
      <c r="G38" s="120"/>
      <c r="H38" s="121">
        <v>110067</v>
      </c>
      <c r="I38" s="122"/>
      <c r="J38" s="123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-90</v>
      </c>
      <c r="D39" s="72" t="s">
        <v>39</v>
      </c>
      <c r="E39" s="71">
        <v>-126</v>
      </c>
      <c r="F39" s="70" t="s">
        <v>39</v>
      </c>
      <c r="G39" s="73">
        <v>-216</v>
      </c>
      <c r="H39" s="74"/>
      <c r="I39" s="75" t="s">
        <v>39</v>
      </c>
      <c r="J39" s="73">
        <v>-77</v>
      </c>
      <c r="K39" s="84"/>
    </row>
    <row r="40" spans="1:14" s="93" customFormat="1" ht="24.75" customHeight="1" thickBot="1" x14ac:dyDescent="0.2">
      <c r="A40" s="92" t="s">
        <v>38</v>
      </c>
      <c r="B40" s="100">
        <v>2037</v>
      </c>
      <c r="C40" s="101"/>
      <c r="D40" s="102">
        <v>2102</v>
      </c>
      <c r="E40" s="100"/>
      <c r="F40" s="100">
        <v>4139</v>
      </c>
      <c r="G40" s="103"/>
      <c r="H40" s="68"/>
      <c r="I40" s="104">
        <v>2042</v>
      </c>
      <c r="J40" s="105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44" priority="4" stopIfTrue="1">
      <formula>C18=0</formula>
    </cfRule>
  </conditionalFormatting>
  <conditionalFormatting sqref="B33 D33">
    <cfRule type="expression" dxfId="43" priority="3" stopIfTrue="1">
      <formula>C33=0</formula>
    </cfRule>
  </conditionalFormatting>
  <conditionalFormatting sqref="F33">
    <cfRule type="expression" dxfId="42" priority="1" stopIfTrue="1">
      <formula>G33=0</formula>
    </cfRule>
  </conditionalFormatting>
  <conditionalFormatting sqref="I18 I33">
    <cfRule type="expression" dxfId="41" priority="5" stopIfTrue="1">
      <formula>L18=0</formula>
    </cfRule>
  </conditionalFormatting>
  <conditionalFormatting sqref="J33">
    <cfRule type="expression" dxfId="40" priority="2" stopIfTrue="1">
      <formula>K33=0</formula>
    </cfRule>
  </conditionalFormatting>
  <dataValidations count="1">
    <dataValidation imeMode="off" allowBlank="1" showInputMessage="1" showErrorMessage="1" sqref="E2:G2 I2:K2" xr:uid="{2AA9E0CD-1B32-46AC-AB01-411D677491EF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E13D-83C2-4943-A8AD-B2BE1F35FDF0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8" t="s">
        <v>32</v>
      </c>
      <c r="B1" s="138"/>
      <c r="C1" s="138"/>
      <c r="D1" s="138"/>
      <c r="E1" s="138"/>
      <c r="F1" s="138"/>
      <c r="G1" s="138"/>
      <c r="H1" s="139"/>
      <c r="I1" s="139"/>
      <c r="J1" s="139"/>
      <c r="K1" s="13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0">
        <v>45961</v>
      </c>
      <c r="J2" s="140"/>
      <c r="K2" s="140"/>
    </row>
    <row r="3" spans="1:14" s="93" customFormat="1" ht="18" customHeight="1" x14ac:dyDescent="0.15">
      <c r="A3" s="124" t="s">
        <v>37</v>
      </c>
      <c r="B3" s="126" t="s">
        <v>34</v>
      </c>
      <c r="C3" s="127"/>
      <c r="D3" s="127"/>
      <c r="E3" s="127"/>
      <c r="F3" s="127"/>
      <c r="G3" s="128"/>
      <c r="H3" s="126" t="s">
        <v>33</v>
      </c>
      <c r="I3" s="127"/>
      <c r="J3" s="127"/>
      <c r="K3" s="129"/>
    </row>
    <row r="4" spans="1:14" s="93" customFormat="1" ht="18" customHeight="1" x14ac:dyDescent="0.15">
      <c r="A4" s="125"/>
      <c r="B4" s="133" t="s">
        <v>0</v>
      </c>
      <c r="C4" s="134"/>
      <c r="D4" s="135" t="s">
        <v>1</v>
      </c>
      <c r="E4" s="136"/>
      <c r="F4" s="134" t="s">
        <v>2</v>
      </c>
      <c r="G4" s="137"/>
      <c r="H4" s="130"/>
      <c r="I4" s="131"/>
      <c r="J4" s="131"/>
      <c r="K4" s="132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5483</v>
      </c>
      <c r="C6" s="9">
        <v>133</v>
      </c>
      <c r="D6" s="9">
        <v>5832</v>
      </c>
      <c r="E6" s="39">
        <v>46</v>
      </c>
      <c r="F6" s="35">
        <v>11315</v>
      </c>
      <c r="G6" s="10">
        <v>179</v>
      </c>
      <c r="H6" s="11">
        <v>6288</v>
      </c>
      <c r="I6" s="12">
        <v>145</v>
      </c>
      <c r="J6" s="50">
        <v>27</v>
      </c>
      <c r="K6" s="46">
        <v>6460</v>
      </c>
      <c r="M6" s="96"/>
      <c r="N6" s="96"/>
    </row>
    <row r="7" spans="1:14" s="93" customFormat="1" ht="24.75" customHeight="1" x14ac:dyDescent="0.15">
      <c r="A7" s="13" t="s">
        <v>4</v>
      </c>
      <c r="B7" s="14">
        <v>4454</v>
      </c>
      <c r="C7" s="15">
        <v>58</v>
      </c>
      <c r="D7" s="15">
        <v>5014</v>
      </c>
      <c r="E7" s="40">
        <v>30</v>
      </c>
      <c r="F7" s="36">
        <v>9468</v>
      </c>
      <c r="G7" s="16">
        <v>88</v>
      </c>
      <c r="H7" s="14">
        <v>5175</v>
      </c>
      <c r="I7" s="15">
        <v>59</v>
      </c>
      <c r="J7" s="40">
        <v>14</v>
      </c>
      <c r="K7" s="47">
        <v>5248</v>
      </c>
      <c r="M7" s="96"/>
      <c r="N7" s="96"/>
    </row>
    <row r="8" spans="1:14" s="93" customFormat="1" ht="24.75" customHeight="1" x14ac:dyDescent="0.15">
      <c r="A8" s="13" t="s">
        <v>5</v>
      </c>
      <c r="B8" s="14">
        <v>7429</v>
      </c>
      <c r="C8" s="15">
        <v>43</v>
      </c>
      <c r="D8" s="15">
        <v>8514</v>
      </c>
      <c r="E8" s="40">
        <v>48</v>
      </c>
      <c r="F8" s="36">
        <v>15943</v>
      </c>
      <c r="G8" s="16">
        <v>91</v>
      </c>
      <c r="H8" s="14">
        <v>8095</v>
      </c>
      <c r="I8" s="15">
        <v>51</v>
      </c>
      <c r="J8" s="40">
        <v>22</v>
      </c>
      <c r="K8" s="47">
        <v>8168</v>
      </c>
      <c r="M8" s="96"/>
      <c r="N8" s="96"/>
    </row>
    <row r="9" spans="1:14" s="93" customFormat="1" ht="24.75" customHeight="1" x14ac:dyDescent="0.15">
      <c r="A9" s="13" t="s">
        <v>6</v>
      </c>
      <c r="B9" s="14">
        <v>4947</v>
      </c>
      <c r="C9" s="15">
        <v>31</v>
      </c>
      <c r="D9" s="15">
        <v>5646</v>
      </c>
      <c r="E9" s="40">
        <v>35</v>
      </c>
      <c r="F9" s="36">
        <v>10593</v>
      </c>
      <c r="G9" s="16">
        <v>66</v>
      </c>
      <c r="H9" s="14">
        <v>5639</v>
      </c>
      <c r="I9" s="15">
        <v>38</v>
      </c>
      <c r="J9" s="40">
        <v>10</v>
      </c>
      <c r="K9" s="47">
        <v>5687</v>
      </c>
      <c r="M9" s="96"/>
      <c r="N9" s="96"/>
    </row>
    <row r="10" spans="1:14" s="93" customFormat="1" ht="24.75" customHeight="1" x14ac:dyDescent="0.15">
      <c r="A10" s="13" t="s">
        <v>7</v>
      </c>
      <c r="B10" s="14">
        <v>6028</v>
      </c>
      <c r="C10" s="15">
        <v>301</v>
      </c>
      <c r="D10" s="15">
        <v>6606</v>
      </c>
      <c r="E10" s="40">
        <v>47</v>
      </c>
      <c r="F10" s="36">
        <v>12634</v>
      </c>
      <c r="G10" s="16">
        <v>348</v>
      </c>
      <c r="H10" s="14">
        <v>6885</v>
      </c>
      <c r="I10" s="15">
        <v>320</v>
      </c>
      <c r="J10" s="40">
        <v>17</v>
      </c>
      <c r="K10" s="47">
        <v>7222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7217</v>
      </c>
      <c r="C11" s="15">
        <v>76</v>
      </c>
      <c r="D11" s="15">
        <v>7918</v>
      </c>
      <c r="E11" s="40">
        <v>60</v>
      </c>
      <c r="F11" s="36">
        <v>15135</v>
      </c>
      <c r="G11" s="16">
        <v>136</v>
      </c>
      <c r="H11" s="14">
        <v>7899</v>
      </c>
      <c r="I11" s="15">
        <v>115</v>
      </c>
      <c r="J11" s="40">
        <v>16</v>
      </c>
      <c r="K11" s="47">
        <v>8030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2920</v>
      </c>
      <c r="C12" s="15">
        <v>9</v>
      </c>
      <c r="D12" s="15">
        <v>3212</v>
      </c>
      <c r="E12" s="40">
        <v>16</v>
      </c>
      <c r="F12" s="36">
        <v>6132</v>
      </c>
      <c r="G12" s="16">
        <v>25</v>
      </c>
      <c r="H12" s="14">
        <v>3211</v>
      </c>
      <c r="I12" s="15">
        <v>13</v>
      </c>
      <c r="J12" s="40">
        <v>7</v>
      </c>
      <c r="K12" s="47">
        <v>3231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12525</v>
      </c>
      <c r="C13" s="18">
        <v>61</v>
      </c>
      <c r="D13" s="18">
        <v>13974</v>
      </c>
      <c r="E13" s="41">
        <v>80</v>
      </c>
      <c r="F13" s="36">
        <v>26499</v>
      </c>
      <c r="G13" s="16">
        <v>141</v>
      </c>
      <c r="H13" s="14">
        <v>12758</v>
      </c>
      <c r="I13" s="15">
        <v>85</v>
      </c>
      <c r="J13" s="40">
        <v>36</v>
      </c>
      <c r="K13" s="47">
        <v>12879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227</v>
      </c>
      <c r="C14" s="15">
        <v>0</v>
      </c>
      <c r="D14" s="15">
        <v>200</v>
      </c>
      <c r="E14" s="40">
        <v>1</v>
      </c>
      <c r="F14" s="36">
        <v>427</v>
      </c>
      <c r="G14" s="16">
        <v>1</v>
      </c>
      <c r="H14" s="14">
        <v>220</v>
      </c>
      <c r="I14" s="15">
        <v>0</v>
      </c>
      <c r="J14" s="40">
        <v>1</v>
      </c>
      <c r="K14" s="47">
        <v>221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801</v>
      </c>
      <c r="C15" s="20">
        <v>1</v>
      </c>
      <c r="D15" s="20">
        <v>864</v>
      </c>
      <c r="E15" s="42">
        <v>5</v>
      </c>
      <c r="F15" s="36">
        <v>1665</v>
      </c>
      <c r="G15" s="16">
        <v>6</v>
      </c>
      <c r="H15" s="14">
        <v>845</v>
      </c>
      <c r="I15" s="15">
        <v>4</v>
      </c>
      <c r="J15" s="40">
        <v>2</v>
      </c>
      <c r="K15" s="47">
        <v>851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260</v>
      </c>
      <c r="E16" s="43">
        <v>1</v>
      </c>
      <c r="F16" s="37">
        <v>535</v>
      </c>
      <c r="G16" s="23">
        <v>1</v>
      </c>
      <c r="H16" s="21">
        <v>255</v>
      </c>
      <c r="I16" s="22">
        <v>0</v>
      </c>
      <c r="J16" s="43">
        <v>1</v>
      </c>
      <c r="K16" s="48">
        <v>256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52306</v>
      </c>
      <c r="C17" s="26">
        <v>713</v>
      </c>
      <c r="D17" s="26">
        <v>58040</v>
      </c>
      <c r="E17" s="44">
        <v>369</v>
      </c>
      <c r="F17" s="38">
        <v>110346</v>
      </c>
      <c r="G17" s="95">
        <v>1082</v>
      </c>
      <c r="H17" s="94">
        <v>57270</v>
      </c>
      <c r="I17" s="27">
        <v>830</v>
      </c>
      <c r="J17" s="44">
        <v>153</v>
      </c>
      <c r="K17" s="49">
        <v>58253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-6</v>
      </c>
      <c r="D18" s="45" t="s">
        <v>39</v>
      </c>
      <c r="E18" s="52">
        <v>-20</v>
      </c>
      <c r="F18" s="1" t="s">
        <v>39</v>
      </c>
      <c r="G18" s="51">
        <v>-26</v>
      </c>
      <c r="H18" s="29"/>
      <c r="I18" s="2"/>
      <c r="J18" s="2" t="s">
        <v>40</v>
      </c>
      <c r="K18" s="54">
        <v>1</v>
      </c>
    </row>
    <row r="19" spans="1:14" s="93" customFormat="1" ht="18" customHeight="1" x14ac:dyDescent="0.15">
      <c r="A19" s="124" t="s">
        <v>35</v>
      </c>
      <c r="B19" s="126"/>
      <c r="C19" s="127"/>
      <c r="D19" s="127"/>
      <c r="E19" s="127"/>
      <c r="F19" s="127"/>
      <c r="G19" s="128"/>
      <c r="H19" s="126" t="s">
        <v>33</v>
      </c>
      <c r="I19" s="127"/>
      <c r="J19" s="127"/>
      <c r="K19" s="129"/>
    </row>
    <row r="20" spans="1:14" s="93" customFormat="1" ht="18" customHeight="1" x14ac:dyDescent="0.15">
      <c r="A20" s="125"/>
      <c r="B20" s="133" t="s">
        <v>0</v>
      </c>
      <c r="C20" s="134"/>
      <c r="D20" s="135" t="s">
        <v>1</v>
      </c>
      <c r="E20" s="136"/>
      <c r="F20" s="134" t="s">
        <v>2</v>
      </c>
      <c r="G20" s="137"/>
      <c r="H20" s="130"/>
      <c r="I20" s="131"/>
      <c r="J20" s="131"/>
      <c r="K20" s="132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11551</v>
      </c>
      <c r="C22" s="32">
        <v>99</v>
      </c>
      <c r="D22" s="32">
        <v>12654</v>
      </c>
      <c r="E22" s="39">
        <v>91</v>
      </c>
      <c r="F22" s="36">
        <v>24205</v>
      </c>
      <c r="G22" s="16">
        <v>190</v>
      </c>
      <c r="H22" s="11">
        <v>12601</v>
      </c>
      <c r="I22" s="12">
        <v>160</v>
      </c>
      <c r="J22" s="50">
        <v>19</v>
      </c>
      <c r="K22" s="47">
        <v>12780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2090</v>
      </c>
      <c r="E23" s="40">
        <v>8</v>
      </c>
      <c r="F23" s="36">
        <v>3942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4999</v>
      </c>
      <c r="C24" s="15">
        <v>54</v>
      </c>
      <c r="D24" s="15">
        <v>5473</v>
      </c>
      <c r="E24" s="40">
        <v>60</v>
      </c>
      <c r="F24" s="36">
        <v>10472</v>
      </c>
      <c r="G24" s="16">
        <v>114</v>
      </c>
      <c r="H24" s="14">
        <v>4953</v>
      </c>
      <c r="I24" s="15">
        <v>103</v>
      </c>
      <c r="J24" s="40">
        <v>10</v>
      </c>
      <c r="K24" s="47">
        <v>5066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5487</v>
      </c>
      <c r="C25" s="15">
        <v>93</v>
      </c>
      <c r="D25" s="15">
        <v>5319</v>
      </c>
      <c r="E25" s="40">
        <v>81</v>
      </c>
      <c r="F25" s="36">
        <v>10806</v>
      </c>
      <c r="G25" s="16">
        <v>174</v>
      </c>
      <c r="H25" s="14">
        <v>5530</v>
      </c>
      <c r="I25" s="15">
        <v>165</v>
      </c>
      <c r="J25" s="40">
        <v>5</v>
      </c>
      <c r="K25" s="47">
        <v>5700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1558</v>
      </c>
      <c r="C26" s="15">
        <v>18</v>
      </c>
      <c r="D26" s="15">
        <v>1683</v>
      </c>
      <c r="E26" s="40">
        <v>12</v>
      </c>
      <c r="F26" s="36">
        <v>3241</v>
      </c>
      <c r="G26" s="16">
        <v>30</v>
      </c>
      <c r="H26" s="14">
        <v>1672</v>
      </c>
      <c r="I26" s="15">
        <v>28</v>
      </c>
      <c r="J26" s="40">
        <v>0</v>
      </c>
      <c r="K26" s="47">
        <v>1700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737</v>
      </c>
      <c r="E27" s="40">
        <v>1</v>
      </c>
      <c r="F27" s="36">
        <v>1418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8739</v>
      </c>
      <c r="C28" s="15">
        <v>60</v>
      </c>
      <c r="D28" s="15">
        <v>9583</v>
      </c>
      <c r="E28" s="40">
        <v>40</v>
      </c>
      <c r="F28" s="36">
        <v>18322</v>
      </c>
      <c r="G28" s="16">
        <v>100</v>
      </c>
      <c r="H28" s="14">
        <v>9333</v>
      </c>
      <c r="I28" s="15">
        <v>67</v>
      </c>
      <c r="J28" s="40">
        <v>24</v>
      </c>
      <c r="K28" s="47">
        <v>9424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11796</v>
      </c>
      <c r="C29" s="15">
        <v>129</v>
      </c>
      <c r="D29" s="15">
        <v>12376</v>
      </c>
      <c r="E29" s="40">
        <v>124</v>
      </c>
      <c r="F29" s="36">
        <v>24172</v>
      </c>
      <c r="G29" s="16">
        <v>253</v>
      </c>
      <c r="H29" s="14">
        <v>12308</v>
      </c>
      <c r="I29" s="15">
        <v>201</v>
      </c>
      <c r="J29" s="40">
        <v>29</v>
      </c>
      <c r="K29" s="47">
        <v>12538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1181</v>
      </c>
      <c r="E30" s="42">
        <v>8</v>
      </c>
      <c r="F30" s="36">
        <v>2315</v>
      </c>
      <c r="G30" s="16">
        <v>14</v>
      </c>
      <c r="H30" s="14">
        <v>1156</v>
      </c>
      <c r="I30" s="15">
        <v>11</v>
      </c>
      <c r="J30" s="40">
        <v>3</v>
      </c>
      <c r="K30" s="47">
        <v>1170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733</v>
      </c>
      <c r="C31" s="22">
        <v>0</v>
      </c>
      <c r="D31" s="22">
        <v>773</v>
      </c>
      <c r="E31" s="43">
        <v>3</v>
      </c>
      <c r="F31" s="36">
        <v>1506</v>
      </c>
      <c r="G31" s="16">
        <v>3</v>
      </c>
      <c r="H31" s="21">
        <v>710</v>
      </c>
      <c r="I31" s="22">
        <v>0</v>
      </c>
      <c r="J31" s="43">
        <v>3</v>
      </c>
      <c r="K31" s="47">
        <v>713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48530</v>
      </c>
      <c r="C32" s="26">
        <v>461</v>
      </c>
      <c r="D32" s="26">
        <v>51869</v>
      </c>
      <c r="E32" s="44">
        <v>428</v>
      </c>
      <c r="F32" s="38">
        <v>100399</v>
      </c>
      <c r="G32" s="95">
        <v>889</v>
      </c>
      <c r="H32" s="94">
        <v>51053</v>
      </c>
      <c r="I32" s="27">
        <v>738</v>
      </c>
      <c r="J32" s="44">
        <v>100</v>
      </c>
      <c r="K32" s="49">
        <v>51891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-4</v>
      </c>
      <c r="D33" s="45" t="s">
        <v>39</v>
      </c>
      <c r="E33" s="52">
        <v>-85</v>
      </c>
      <c r="F33" s="1" t="s">
        <v>39</v>
      </c>
      <c r="G33" s="51">
        <v>-89</v>
      </c>
      <c r="H33" s="66"/>
      <c r="I33" s="67"/>
      <c r="J33" s="2" t="s">
        <v>39</v>
      </c>
      <c r="K33" s="54">
        <v>-14</v>
      </c>
      <c r="M33" s="96"/>
      <c r="N33" s="96"/>
    </row>
    <row r="34" spans="1:14" s="93" customFormat="1" ht="21" customHeight="1" x14ac:dyDescent="0.15">
      <c r="A34" s="106" t="s">
        <v>23</v>
      </c>
      <c r="B34" s="107"/>
      <c r="C34" s="107"/>
      <c r="D34" s="107"/>
      <c r="E34" s="107"/>
      <c r="F34" s="107"/>
      <c r="G34" s="107"/>
      <c r="H34" s="107"/>
      <c r="I34" s="107"/>
      <c r="J34" s="108"/>
      <c r="K34" s="82"/>
      <c r="M34" s="97"/>
      <c r="N34" s="97"/>
    </row>
    <row r="35" spans="1:14" s="93" customFormat="1" ht="21" customHeight="1" x14ac:dyDescent="0.15">
      <c r="A35" s="55" t="s">
        <v>24</v>
      </c>
      <c r="B35" s="109" t="s">
        <v>0</v>
      </c>
      <c r="C35" s="110"/>
      <c r="D35" s="111" t="s">
        <v>1</v>
      </c>
      <c r="E35" s="110"/>
      <c r="F35" s="109" t="s">
        <v>2</v>
      </c>
      <c r="G35" s="112"/>
      <c r="H35" s="113" t="s">
        <v>36</v>
      </c>
      <c r="I35" s="114"/>
      <c r="J35" s="115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100836</v>
      </c>
      <c r="C37" s="76">
        <v>1174</v>
      </c>
      <c r="D37" s="77">
        <v>109909</v>
      </c>
      <c r="E37" s="78">
        <v>797</v>
      </c>
      <c r="F37" s="76">
        <v>210745</v>
      </c>
      <c r="G37" s="79">
        <v>1971</v>
      </c>
      <c r="H37" s="80">
        <v>108323</v>
      </c>
      <c r="I37" s="77">
        <v>1568</v>
      </c>
      <c r="J37" s="79">
        <v>253</v>
      </c>
      <c r="K37" s="83"/>
    </row>
    <row r="38" spans="1:14" s="93" customFormat="1" ht="24.75" customHeight="1" x14ac:dyDescent="0.15">
      <c r="A38" s="34"/>
      <c r="B38" s="116">
        <v>102010</v>
      </c>
      <c r="C38" s="117"/>
      <c r="D38" s="118">
        <v>110706</v>
      </c>
      <c r="E38" s="119"/>
      <c r="F38" s="116">
        <v>212716</v>
      </c>
      <c r="G38" s="120"/>
      <c r="H38" s="121">
        <v>110144</v>
      </c>
      <c r="I38" s="122"/>
      <c r="J38" s="123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</v>
      </c>
      <c r="D39" s="72" t="s">
        <v>39</v>
      </c>
      <c r="E39" s="71">
        <v>-105</v>
      </c>
      <c r="F39" s="70" t="s">
        <v>39</v>
      </c>
      <c r="G39" s="73">
        <v>-115</v>
      </c>
      <c r="H39" s="74"/>
      <c r="I39" s="75" t="s">
        <v>39</v>
      </c>
      <c r="J39" s="73">
        <v>-13</v>
      </c>
      <c r="K39" s="84"/>
    </row>
    <row r="40" spans="1:14" s="93" customFormat="1" ht="24.75" customHeight="1" thickBot="1" x14ac:dyDescent="0.2">
      <c r="A40" s="92" t="s">
        <v>38</v>
      </c>
      <c r="B40" s="100">
        <v>2037</v>
      </c>
      <c r="C40" s="101"/>
      <c r="D40" s="102">
        <v>2107</v>
      </c>
      <c r="E40" s="100"/>
      <c r="F40" s="100">
        <v>4144</v>
      </c>
      <c r="G40" s="103"/>
      <c r="H40" s="68"/>
      <c r="I40" s="104">
        <v>2041</v>
      </c>
      <c r="J40" s="105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39" priority="4" stopIfTrue="1">
      <formula>C18=0</formula>
    </cfRule>
  </conditionalFormatting>
  <conditionalFormatting sqref="B33 D33">
    <cfRule type="expression" dxfId="38" priority="3" stopIfTrue="1">
      <formula>C33=0</formula>
    </cfRule>
  </conditionalFormatting>
  <conditionalFormatting sqref="F33">
    <cfRule type="expression" dxfId="37" priority="1" stopIfTrue="1">
      <formula>G33=0</formula>
    </cfRule>
  </conditionalFormatting>
  <conditionalFormatting sqref="I18 I33">
    <cfRule type="expression" dxfId="36" priority="5" stopIfTrue="1">
      <formula>L18=0</formula>
    </cfRule>
  </conditionalFormatting>
  <conditionalFormatting sqref="J33">
    <cfRule type="expression" dxfId="35" priority="2" stopIfTrue="1">
      <formula>K33=0</formula>
    </cfRule>
  </conditionalFormatting>
  <dataValidations count="1">
    <dataValidation imeMode="off" allowBlank="1" showInputMessage="1" showErrorMessage="1" sqref="E2:G2 I2:K2" xr:uid="{E5735997-353C-4139-8337-6932F098BC28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8" t="s">
        <v>32</v>
      </c>
      <c r="B1" s="138"/>
      <c r="C1" s="138"/>
      <c r="D1" s="138"/>
      <c r="E1" s="138"/>
      <c r="F1" s="138"/>
      <c r="G1" s="138"/>
      <c r="H1" s="139"/>
      <c r="I1" s="139"/>
      <c r="J1" s="139"/>
      <c r="K1" s="13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0">
        <v>45930</v>
      </c>
      <c r="J2" s="140"/>
      <c r="K2" s="140"/>
    </row>
    <row r="3" spans="1:14" s="93" customFormat="1" ht="18" customHeight="1" x14ac:dyDescent="0.15">
      <c r="A3" s="124" t="s">
        <v>37</v>
      </c>
      <c r="B3" s="126" t="s">
        <v>34</v>
      </c>
      <c r="C3" s="127"/>
      <c r="D3" s="127"/>
      <c r="E3" s="127"/>
      <c r="F3" s="127"/>
      <c r="G3" s="128"/>
      <c r="H3" s="126" t="s">
        <v>33</v>
      </c>
      <c r="I3" s="127"/>
      <c r="J3" s="127"/>
      <c r="K3" s="129"/>
    </row>
    <row r="4" spans="1:14" s="93" customFormat="1" ht="18" customHeight="1" x14ac:dyDescent="0.15">
      <c r="A4" s="125"/>
      <c r="B4" s="133" t="s">
        <v>0</v>
      </c>
      <c r="C4" s="134"/>
      <c r="D4" s="135" t="s">
        <v>1</v>
      </c>
      <c r="E4" s="136"/>
      <c r="F4" s="134" t="s">
        <v>2</v>
      </c>
      <c r="G4" s="137"/>
      <c r="H4" s="130"/>
      <c r="I4" s="131"/>
      <c r="J4" s="131"/>
      <c r="K4" s="132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5476</v>
      </c>
      <c r="C6" s="9">
        <v>118</v>
      </c>
      <c r="D6" s="9">
        <v>5809</v>
      </c>
      <c r="E6" s="39">
        <v>44</v>
      </c>
      <c r="F6" s="35">
        <v>11285</v>
      </c>
      <c r="G6" s="10">
        <v>162</v>
      </c>
      <c r="H6" s="11">
        <v>6272</v>
      </c>
      <c r="I6" s="12">
        <v>128</v>
      </c>
      <c r="J6" s="50">
        <v>27</v>
      </c>
      <c r="K6" s="46">
        <v>6427</v>
      </c>
      <c r="M6" s="96"/>
      <c r="N6" s="96"/>
    </row>
    <row r="7" spans="1:14" s="93" customFormat="1" ht="24.75" customHeight="1" x14ac:dyDescent="0.15">
      <c r="A7" s="13" t="s">
        <v>4</v>
      </c>
      <c r="B7" s="14">
        <v>4458</v>
      </c>
      <c r="C7" s="15">
        <v>59</v>
      </c>
      <c r="D7" s="15">
        <v>5024</v>
      </c>
      <c r="E7" s="40">
        <v>30</v>
      </c>
      <c r="F7" s="36">
        <v>9482</v>
      </c>
      <c r="G7" s="16">
        <v>89</v>
      </c>
      <c r="H7" s="14">
        <v>5181</v>
      </c>
      <c r="I7" s="15">
        <v>60</v>
      </c>
      <c r="J7" s="40">
        <v>14</v>
      </c>
      <c r="K7" s="47">
        <v>5255</v>
      </c>
      <c r="M7" s="96"/>
      <c r="N7" s="96"/>
    </row>
    <row r="8" spans="1:14" s="93" customFormat="1" ht="24.75" customHeight="1" x14ac:dyDescent="0.15">
      <c r="A8" s="13" t="s">
        <v>5</v>
      </c>
      <c r="B8" s="14">
        <v>7431</v>
      </c>
      <c r="C8" s="15">
        <v>43</v>
      </c>
      <c r="D8" s="15">
        <v>8525</v>
      </c>
      <c r="E8" s="40">
        <v>46</v>
      </c>
      <c r="F8" s="36">
        <v>15956</v>
      </c>
      <c r="G8" s="16">
        <v>89</v>
      </c>
      <c r="H8" s="14">
        <v>8098</v>
      </c>
      <c r="I8" s="15">
        <v>51</v>
      </c>
      <c r="J8" s="40">
        <v>23</v>
      </c>
      <c r="K8" s="47">
        <v>8172</v>
      </c>
      <c r="M8" s="96"/>
      <c r="N8" s="96"/>
    </row>
    <row r="9" spans="1:14" s="93" customFormat="1" ht="24.75" customHeight="1" x14ac:dyDescent="0.15">
      <c r="A9" s="13" t="s">
        <v>6</v>
      </c>
      <c r="B9" s="14">
        <v>4949</v>
      </c>
      <c r="C9" s="15">
        <v>31</v>
      </c>
      <c r="D9" s="15">
        <v>5642</v>
      </c>
      <c r="E9" s="40">
        <v>35</v>
      </c>
      <c r="F9" s="36">
        <v>10591</v>
      </c>
      <c r="G9" s="16">
        <v>66</v>
      </c>
      <c r="H9" s="14">
        <v>5642</v>
      </c>
      <c r="I9" s="15">
        <v>38</v>
      </c>
      <c r="J9" s="40">
        <v>10</v>
      </c>
      <c r="K9" s="47">
        <v>5690</v>
      </c>
      <c r="M9" s="96"/>
      <c r="N9" s="96"/>
    </row>
    <row r="10" spans="1:14" s="93" customFormat="1" ht="24.75" customHeight="1" x14ac:dyDescent="0.15">
      <c r="A10" s="13" t="s">
        <v>7</v>
      </c>
      <c r="B10" s="14">
        <v>6026</v>
      </c>
      <c r="C10" s="15">
        <v>304</v>
      </c>
      <c r="D10" s="15">
        <v>6598</v>
      </c>
      <c r="E10" s="40">
        <v>48</v>
      </c>
      <c r="F10" s="36">
        <v>12624</v>
      </c>
      <c r="G10" s="16">
        <v>352</v>
      </c>
      <c r="H10" s="14">
        <v>6875</v>
      </c>
      <c r="I10" s="15">
        <v>323</v>
      </c>
      <c r="J10" s="40">
        <v>17</v>
      </c>
      <c r="K10" s="47">
        <v>7215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7225</v>
      </c>
      <c r="C11" s="15">
        <v>78</v>
      </c>
      <c r="D11" s="15">
        <v>7930</v>
      </c>
      <c r="E11" s="40">
        <v>63</v>
      </c>
      <c r="F11" s="36">
        <v>15155</v>
      </c>
      <c r="G11" s="16">
        <v>141</v>
      </c>
      <c r="H11" s="14">
        <v>7907</v>
      </c>
      <c r="I11" s="15">
        <v>120</v>
      </c>
      <c r="J11" s="40">
        <v>16</v>
      </c>
      <c r="K11" s="47">
        <v>8043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2923</v>
      </c>
      <c r="C12" s="15">
        <v>11</v>
      </c>
      <c r="D12" s="15">
        <v>3222</v>
      </c>
      <c r="E12" s="40">
        <v>20</v>
      </c>
      <c r="F12" s="36">
        <v>6145</v>
      </c>
      <c r="G12" s="16">
        <v>31</v>
      </c>
      <c r="H12" s="14">
        <v>3219</v>
      </c>
      <c r="I12" s="15">
        <v>14</v>
      </c>
      <c r="J12" s="40">
        <v>7</v>
      </c>
      <c r="K12" s="47">
        <v>3240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12529</v>
      </c>
      <c r="C13" s="18">
        <v>62</v>
      </c>
      <c r="D13" s="18">
        <v>13982</v>
      </c>
      <c r="E13" s="41">
        <v>80</v>
      </c>
      <c r="F13" s="36">
        <v>26511</v>
      </c>
      <c r="G13" s="16">
        <v>142</v>
      </c>
      <c r="H13" s="14">
        <v>12757</v>
      </c>
      <c r="I13" s="15">
        <v>86</v>
      </c>
      <c r="J13" s="40">
        <v>36</v>
      </c>
      <c r="K13" s="47">
        <v>12879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227</v>
      </c>
      <c r="C14" s="15">
        <v>0</v>
      </c>
      <c r="D14" s="15">
        <v>201</v>
      </c>
      <c r="E14" s="40">
        <v>1</v>
      </c>
      <c r="F14" s="36">
        <v>428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799</v>
      </c>
      <c r="C15" s="20">
        <v>1</v>
      </c>
      <c r="D15" s="20">
        <v>864</v>
      </c>
      <c r="E15" s="42">
        <v>5</v>
      </c>
      <c r="F15" s="36">
        <v>1663</v>
      </c>
      <c r="G15" s="16">
        <v>6</v>
      </c>
      <c r="H15" s="14">
        <v>847</v>
      </c>
      <c r="I15" s="15">
        <v>4</v>
      </c>
      <c r="J15" s="40">
        <v>2</v>
      </c>
      <c r="K15" s="47">
        <v>853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259</v>
      </c>
      <c r="E16" s="43">
        <v>1</v>
      </c>
      <c r="F16" s="37">
        <v>534</v>
      </c>
      <c r="G16" s="23">
        <v>1</v>
      </c>
      <c r="H16" s="21">
        <v>255</v>
      </c>
      <c r="I16" s="22">
        <v>0</v>
      </c>
      <c r="J16" s="43">
        <v>1</v>
      </c>
      <c r="K16" s="48">
        <v>256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52318</v>
      </c>
      <c r="C17" s="26">
        <v>707</v>
      </c>
      <c r="D17" s="26">
        <v>58056</v>
      </c>
      <c r="E17" s="44">
        <v>373</v>
      </c>
      <c r="F17" s="38">
        <v>110374</v>
      </c>
      <c r="G17" s="95">
        <v>1080</v>
      </c>
      <c r="H17" s="94">
        <v>57274</v>
      </c>
      <c r="I17" s="27">
        <v>824</v>
      </c>
      <c r="J17" s="44">
        <v>154</v>
      </c>
      <c r="K17" s="49">
        <v>58252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-48</v>
      </c>
      <c r="D18" s="45" t="s">
        <v>39</v>
      </c>
      <c r="E18" s="52">
        <v>-80</v>
      </c>
      <c r="F18" s="1" t="s">
        <v>39</v>
      </c>
      <c r="G18" s="51">
        <v>-128</v>
      </c>
      <c r="H18" s="29"/>
      <c r="I18" s="2"/>
      <c r="J18" s="2" t="s">
        <v>40</v>
      </c>
      <c r="K18" s="54">
        <v>7</v>
      </c>
    </row>
    <row r="19" spans="1:14" s="93" customFormat="1" ht="18" customHeight="1" x14ac:dyDescent="0.15">
      <c r="A19" s="124" t="s">
        <v>35</v>
      </c>
      <c r="B19" s="126"/>
      <c r="C19" s="127"/>
      <c r="D19" s="127"/>
      <c r="E19" s="127"/>
      <c r="F19" s="127"/>
      <c r="G19" s="128"/>
      <c r="H19" s="126" t="s">
        <v>33</v>
      </c>
      <c r="I19" s="127"/>
      <c r="J19" s="127"/>
      <c r="K19" s="129"/>
    </row>
    <row r="20" spans="1:14" s="93" customFormat="1" ht="18" customHeight="1" x14ac:dyDescent="0.15">
      <c r="A20" s="125"/>
      <c r="B20" s="133" t="s">
        <v>0</v>
      </c>
      <c r="C20" s="134"/>
      <c r="D20" s="135" t="s">
        <v>1</v>
      </c>
      <c r="E20" s="136"/>
      <c r="F20" s="134" t="s">
        <v>2</v>
      </c>
      <c r="G20" s="137"/>
      <c r="H20" s="130"/>
      <c r="I20" s="131"/>
      <c r="J20" s="131"/>
      <c r="K20" s="132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11546</v>
      </c>
      <c r="C22" s="32">
        <v>90</v>
      </c>
      <c r="D22" s="32">
        <v>12668</v>
      </c>
      <c r="E22" s="39">
        <v>85</v>
      </c>
      <c r="F22" s="36">
        <v>24214</v>
      </c>
      <c r="G22" s="16">
        <v>175</v>
      </c>
      <c r="H22" s="11">
        <v>12589</v>
      </c>
      <c r="I22" s="12">
        <v>145</v>
      </c>
      <c r="J22" s="50">
        <v>19</v>
      </c>
      <c r="K22" s="47">
        <v>12753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1854</v>
      </c>
      <c r="C23" s="15">
        <v>1</v>
      </c>
      <c r="D23" s="15">
        <v>2081</v>
      </c>
      <c r="E23" s="40">
        <v>8</v>
      </c>
      <c r="F23" s="36">
        <v>3935</v>
      </c>
      <c r="G23" s="16">
        <v>9</v>
      </c>
      <c r="H23" s="14">
        <v>2087</v>
      </c>
      <c r="I23" s="15">
        <v>3</v>
      </c>
      <c r="J23" s="40">
        <v>5</v>
      </c>
      <c r="K23" s="47">
        <v>2095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4989</v>
      </c>
      <c r="C24" s="15">
        <v>55</v>
      </c>
      <c r="D24" s="15">
        <v>5476</v>
      </c>
      <c r="E24" s="40">
        <v>57</v>
      </c>
      <c r="F24" s="36">
        <v>10465</v>
      </c>
      <c r="G24" s="16">
        <v>112</v>
      </c>
      <c r="H24" s="14">
        <v>4950</v>
      </c>
      <c r="I24" s="15">
        <v>101</v>
      </c>
      <c r="J24" s="40">
        <v>10</v>
      </c>
      <c r="K24" s="47">
        <v>5061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5502</v>
      </c>
      <c r="C25" s="15">
        <v>93</v>
      </c>
      <c r="D25" s="15">
        <v>5339</v>
      </c>
      <c r="E25" s="40">
        <v>96</v>
      </c>
      <c r="F25" s="36">
        <v>10841</v>
      </c>
      <c r="G25" s="16">
        <v>189</v>
      </c>
      <c r="H25" s="14">
        <v>5548</v>
      </c>
      <c r="I25" s="15">
        <v>180</v>
      </c>
      <c r="J25" s="40">
        <v>5</v>
      </c>
      <c r="K25" s="47">
        <v>5733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1558</v>
      </c>
      <c r="C26" s="15">
        <v>18</v>
      </c>
      <c r="D26" s="15">
        <v>1694</v>
      </c>
      <c r="E26" s="40">
        <v>14</v>
      </c>
      <c r="F26" s="36">
        <v>3252</v>
      </c>
      <c r="G26" s="16">
        <v>32</v>
      </c>
      <c r="H26" s="14">
        <v>1676</v>
      </c>
      <c r="I26" s="15">
        <v>30</v>
      </c>
      <c r="J26" s="40">
        <v>0</v>
      </c>
      <c r="K26" s="47">
        <v>1706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739</v>
      </c>
      <c r="E27" s="40">
        <v>1</v>
      </c>
      <c r="F27" s="36">
        <v>1420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8746</v>
      </c>
      <c r="C28" s="15">
        <v>58</v>
      </c>
      <c r="D28" s="15">
        <v>9585</v>
      </c>
      <c r="E28" s="40">
        <v>41</v>
      </c>
      <c r="F28" s="36">
        <v>18331</v>
      </c>
      <c r="G28" s="16">
        <v>99</v>
      </c>
      <c r="H28" s="14">
        <v>9343</v>
      </c>
      <c r="I28" s="15">
        <v>66</v>
      </c>
      <c r="J28" s="40">
        <v>24</v>
      </c>
      <c r="K28" s="47">
        <v>9433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11821</v>
      </c>
      <c r="C29" s="15">
        <v>105</v>
      </c>
      <c r="D29" s="15">
        <v>12403</v>
      </c>
      <c r="E29" s="40">
        <v>125</v>
      </c>
      <c r="F29" s="36">
        <v>24224</v>
      </c>
      <c r="G29" s="16">
        <v>230</v>
      </c>
      <c r="H29" s="14">
        <v>12329</v>
      </c>
      <c r="I29" s="15">
        <v>183</v>
      </c>
      <c r="J29" s="40">
        <v>27</v>
      </c>
      <c r="K29" s="47">
        <v>12539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1181</v>
      </c>
      <c r="E30" s="42">
        <v>8</v>
      </c>
      <c r="F30" s="36">
        <v>2315</v>
      </c>
      <c r="G30" s="16">
        <v>14</v>
      </c>
      <c r="H30" s="14">
        <v>1155</v>
      </c>
      <c r="I30" s="15">
        <v>11</v>
      </c>
      <c r="J30" s="40">
        <v>3</v>
      </c>
      <c r="K30" s="47">
        <v>1169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737</v>
      </c>
      <c r="C31" s="22">
        <v>0</v>
      </c>
      <c r="D31" s="22">
        <v>778</v>
      </c>
      <c r="E31" s="43">
        <v>3</v>
      </c>
      <c r="F31" s="36">
        <v>1515</v>
      </c>
      <c r="G31" s="16">
        <v>3</v>
      </c>
      <c r="H31" s="21">
        <v>711</v>
      </c>
      <c r="I31" s="22">
        <v>0</v>
      </c>
      <c r="J31" s="43">
        <v>3</v>
      </c>
      <c r="K31" s="47">
        <v>714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48568</v>
      </c>
      <c r="C32" s="26">
        <v>427</v>
      </c>
      <c r="D32" s="26">
        <v>51944</v>
      </c>
      <c r="E32" s="44">
        <v>438</v>
      </c>
      <c r="F32" s="38">
        <v>100512</v>
      </c>
      <c r="G32" s="95">
        <v>865</v>
      </c>
      <c r="H32" s="94">
        <v>51088</v>
      </c>
      <c r="I32" s="27">
        <v>719</v>
      </c>
      <c r="J32" s="44">
        <v>98</v>
      </c>
      <c r="K32" s="49">
        <v>51905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40</v>
      </c>
      <c r="C33" s="51">
        <v>14</v>
      </c>
      <c r="D33" s="45" t="s">
        <v>39</v>
      </c>
      <c r="E33" s="52">
        <v>-16</v>
      </c>
      <c r="F33" s="1" t="s">
        <v>39</v>
      </c>
      <c r="G33" s="51">
        <v>-2</v>
      </c>
      <c r="H33" s="66"/>
      <c r="I33" s="67"/>
      <c r="J33" s="2" t="s">
        <v>40</v>
      </c>
      <c r="K33" s="54">
        <v>30</v>
      </c>
      <c r="M33" s="96"/>
      <c r="N33" s="96"/>
    </row>
    <row r="34" spans="1:14" s="93" customFormat="1" ht="21" customHeight="1" x14ac:dyDescent="0.15">
      <c r="A34" s="106" t="s">
        <v>23</v>
      </c>
      <c r="B34" s="107"/>
      <c r="C34" s="107"/>
      <c r="D34" s="107"/>
      <c r="E34" s="107"/>
      <c r="F34" s="107"/>
      <c r="G34" s="107"/>
      <c r="H34" s="107"/>
      <c r="I34" s="107"/>
      <c r="J34" s="108"/>
      <c r="K34" s="82"/>
      <c r="M34" s="97"/>
      <c r="N34" s="97"/>
    </row>
    <row r="35" spans="1:14" s="93" customFormat="1" ht="21" customHeight="1" x14ac:dyDescent="0.15">
      <c r="A35" s="55" t="s">
        <v>24</v>
      </c>
      <c r="B35" s="109" t="s">
        <v>0</v>
      </c>
      <c r="C35" s="110"/>
      <c r="D35" s="111" t="s">
        <v>1</v>
      </c>
      <c r="E35" s="110"/>
      <c r="F35" s="109" t="s">
        <v>2</v>
      </c>
      <c r="G35" s="112"/>
      <c r="H35" s="113" t="s">
        <v>36</v>
      </c>
      <c r="I35" s="114"/>
      <c r="J35" s="115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100886</v>
      </c>
      <c r="C37" s="76">
        <v>1134</v>
      </c>
      <c r="D37" s="77">
        <v>110000</v>
      </c>
      <c r="E37" s="78">
        <v>811</v>
      </c>
      <c r="F37" s="76">
        <v>210886</v>
      </c>
      <c r="G37" s="79">
        <v>1945</v>
      </c>
      <c r="H37" s="80">
        <v>108362</v>
      </c>
      <c r="I37" s="77">
        <v>1543</v>
      </c>
      <c r="J37" s="79">
        <v>252</v>
      </c>
      <c r="K37" s="83"/>
    </row>
    <row r="38" spans="1:14" s="93" customFormat="1" ht="24.75" customHeight="1" x14ac:dyDescent="0.15">
      <c r="A38" s="34"/>
      <c r="B38" s="116">
        <v>102020</v>
      </c>
      <c r="C38" s="117"/>
      <c r="D38" s="118">
        <v>110811</v>
      </c>
      <c r="E38" s="119"/>
      <c r="F38" s="116">
        <v>212831</v>
      </c>
      <c r="G38" s="120"/>
      <c r="H38" s="121">
        <v>110157</v>
      </c>
      <c r="I38" s="122"/>
      <c r="J38" s="123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-49</v>
      </c>
      <c r="D39" s="72" t="s">
        <v>39</v>
      </c>
      <c r="E39" s="71">
        <v>-78</v>
      </c>
      <c r="F39" s="70" t="s">
        <v>39</v>
      </c>
      <c r="G39" s="73">
        <v>-127</v>
      </c>
      <c r="H39" s="74"/>
      <c r="I39" s="75" t="s">
        <v>40</v>
      </c>
      <c r="J39" s="73">
        <v>20</v>
      </c>
      <c r="K39" s="84"/>
    </row>
    <row r="40" spans="1:14" s="93" customFormat="1" ht="24.75" customHeight="1" thickBot="1" x14ac:dyDescent="0.2">
      <c r="A40" s="92" t="s">
        <v>38</v>
      </c>
      <c r="B40" s="100">
        <v>2039</v>
      </c>
      <c r="C40" s="101"/>
      <c r="D40" s="102">
        <v>2112</v>
      </c>
      <c r="E40" s="100"/>
      <c r="F40" s="100">
        <v>4151</v>
      </c>
      <c r="G40" s="103"/>
      <c r="H40" s="68"/>
      <c r="I40" s="104">
        <v>2045</v>
      </c>
      <c r="J40" s="105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34" priority="4" stopIfTrue="1">
      <formula>C18=0</formula>
    </cfRule>
  </conditionalFormatting>
  <conditionalFormatting sqref="B33 D33">
    <cfRule type="expression" dxfId="33" priority="3" stopIfTrue="1">
      <formula>C33=0</formula>
    </cfRule>
  </conditionalFormatting>
  <conditionalFormatting sqref="F33">
    <cfRule type="expression" dxfId="32" priority="1" stopIfTrue="1">
      <formula>G33=0</formula>
    </cfRule>
  </conditionalFormatting>
  <conditionalFormatting sqref="I18 I33">
    <cfRule type="expression" dxfId="31" priority="5" stopIfTrue="1">
      <formula>L18=0</formula>
    </cfRule>
  </conditionalFormatting>
  <conditionalFormatting sqref="J33">
    <cfRule type="expression" dxfId="30" priority="2" stopIfTrue="1">
      <formula>K33=0</formula>
    </cfRule>
  </conditionalFormatting>
  <dataValidations count="1">
    <dataValidation imeMode="off" allowBlank="1" showInputMessage="1" showErrorMessage="1" sqref="E2:G2 I2:K2" xr:uid="{00000000-0002-0000-00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8" t="s">
        <v>32</v>
      </c>
      <c r="B1" s="138"/>
      <c r="C1" s="138"/>
      <c r="D1" s="138"/>
      <c r="E1" s="138"/>
      <c r="F1" s="138"/>
      <c r="G1" s="138"/>
      <c r="H1" s="139"/>
      <c r="I1" s="139"/>
      <c r="J1" s="139"/>
      <c r="K1" s="13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0">
        <v>45900</v>
      </c>
      <c r="J2" s="140"/>
      <c r="K2" s="140"/>
    </row>
    <row r="3" spans="1:14" s="93" customFormat="1" ht="18" customHeight="1" x14ac:dyDescent="0.15">
      <c r="A3" s="124" t="s">
        <v>37</v>
      </c>
      <c r="B3" s="126" t="s">
        <v>34</v>
      </c>
      <c r="C3" s="127"/>
      <c r="D3" s="127"/>
      <c r="E3" s="127"/>
      <c r="F3" s="127"/>
      <c r="G3" s="128"/>
      <c r="H3" s="126" t="s">
        <v>33</v>
      </c>
      <c r="I3" s="127"/>
      <c r="J3" s="127"/>
      <c r="K3" s="129"/>
    </row>
    <row r="4" spans="1:14" s="93" customFormat="1" ht="18" customHeight="1" x14ac:dyDescent="0.15">
      <c r="A4" s="125"/>
      <c r="B4" s="133" t="s">
        <v>0</v>
      </c>
      <c r="C4" s="134"/>
      <c r="D4" s="135" t="s">
        <v>1</v>
      </c>
      <c r="E4" s="136"/>
      <c r="F4" s="134" t="s">
        <v>2</v>
      </c>
      <c r="G4" s="137"/>
      <c r="H4" s="130"/>
      <c r="I4" s="131"/>
      <c r="J4" s="131"/>
      <c r="K4" s="132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5474</v>
      </c>
      <c r="C6" s="9">
        <v>110</v>
      </c>
      <c r="D6" s="9">
        <v>5810</v>
      </c>
      <c r="E6" s="39">
        <v>45</v>
      </c>
      <c r="F6" s="35">
        <v>11284</v>
      </c>
      <c r="G6" s="10">
        <v>155</v>
      </c>
      <c r="H6" s="11">
        <v>6267</v>
      </c>
      <c r="I6" s="12">
        <v>121</v>
      </c>
      <c r="J6" s="50">
        <v>27</v>
      </c>
      <c r="K6" s="46">
        <v>6415</v>
      </c>
      <c r="M6" s="96"/>
      <c r="N6" s="96"/>
    </row>
    <row r="7" spans="1:14" s="93" customFormat="1" ht="24.75" customHeight="1" x14ac:dyDescent="0.15">
      <c r="A7" s="13" t="s">
        <v>4</v>
      </c>
      <c r="B7" s="14">
        <v>4464</v>
      </c>
      <c r="C7" s="15">
        <v>58</v>
      </c>
      <c r="D7" s="15">
        <v>5033</v>
      </c>
      <c r="E7" s="40">
        <v>32</v>
      </c>
      <c r="F7" s="36">
        <v>9497</v>
      </c>
      <c r="G7" s="16">
        <v>90</v>
      </c>
      <c r="H7" s="14">
        <v>5178</v>
      </c>
      <c r="I7" s="15">
        <v>60</v>
      </c>
      <c r="J7" s="40">
        <v>14</v>
      </c>
      <c r="K7" s="47">
        <v>5252</v>
      </c>
      <c r="M7" s="96"/>
      <c r="N7" s="96"/>
    </row>
    <row r="8" spans="1:14" s="93" customFormat="1" ht="24.75" customHeight="1" x14ac:dyDescent="0.15">
      <c r="A8" s="13" t="s">
        <v>5</v>
      </c>
      <c r="B8" s="14">
        <v>7440</v>
      </c>
      <c r="C8" s="15">
        <v>41</v>
      </c>
      <c r="D8" s="15">
        <v>8543</v>
      </c>
      <c r="E8" s="40">
        <v>45</v>
      </c>
      <c r="F8" s="36">
        <v>15983</v>
      </c>
      <c r="G8" s="16">
        <v>86</v>
      </c>
      <c r="H8" s="14">
        <v>8105</v>
      </c>
      <c r="I8" s="15">
        <v>51</v>
      </c>
      <c r="J8" s="40">
        <v>23</v>
      </c>
      <c r="K8" s="47">
        <v>8179</v>
      </c>
      <c r="M8" s="96"/>
      <c r="N8" s="96"/>
    </row>
    <row r="9" spans="1:14" s="93" customFormat="1" ht="24.75" customHeight="1" x14ac:dyDescent="0.15">
      <c r="A9" s="13" t="s">
        <v>6</v>
      </c>
      <c r="B9" s="14">
        <v>4956</v>
      </c>
      <c r="C9" s="15">
        <v>30</v>
      </c>
      <c r="D9" s="15">
        <v>5643</v>
      </c>
      <c r="E9" s="40">
        <v>35</v>
      </c>
      <c r="F9" s="36">
        <v>10599</v>
      </c>
      <c r="G9" s="16">
        <v>65</v>
      </c>
      <c r="H9" s="14">
        <v>5646</v>
      </c>
      <c r="I9" s="15">
        <v>37</v>
      </c>
      <c r="J9" s="40">
        <v>10</v>
      </c>
      <c r="K9" s="47">
        <v>5693</v>
      </c>
      <c r="M9" s="96"/>
      <c r="N9" s="96"/>
    </row>
    <row r="10" spans="1:14" s="93" customFormat="1" ht="24.75" customHeight="1" x14ac:dyDescent="0.15">
      <c r="A10" s="13" t="s">
        <v>7</v>
      </c>
      <c r="B10" s="14">
        <v>6035</v>
      </c>
      <c r="C10" s="15">
        <v>308</v>
      </c>
      <c r="D10" s="15">
        <v>6595</v>
      </c>
      <c r="E10" s="40">
        <v>49</v>
      </c>
      <c r="F10" s="36">
        <v>12630</v>
      </c>
      <c r="G10" s="16">
        <v>357</v>
      </c>
      <c r="H10" s="14">
        <v>6872</v>
      </c>
      <c r="I10" s="15">
        <v>328</v>
      </c>
      <c r="J10" s="40">
        <v>17</v>
      </c>
      <c r="K10" s="47">
        <v>7217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7230</v>
      </c>
      <c r="C11" s="15">
        <v>74</v>
      </c>
      <c r="D11" s="15">
        <v>7930</v>
      </c>
      <c r="E11" s="40">
        <v>63</v>
      </c>
      <c r="F11" s="36">
        <v>15160</v>
      </c>
      <c r="G11" s="16">
        <v>137</v>
      </c>
      <c r="H11" s="14">
        <v>7902</v>
      </c>
      <c r="I11" s="15">
        <v>116</v>
      </c>
      <c r="J11" s="40">
        <v>16</v>
      </c>
      <c r="K11" s="47">
        <v>8034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2927</v>
      </c>
      <c r="C12" s="15">
        <v>10</v>
      </c>
      <c r="D12" s="15">
        <v>3228</v>
      </c>
      <c r="E12" s="40">
        <v>19</v>
      </c>
      <c r="F12" s="36">
        <v>6155</v>
      </c>
      <c r="G12" s="16">
        <v>29</v>
      </c>
      <c r="H12" s="14">
        <v>3217</v>
      </c>
      <c r="I12" s="15">
        <v>13</v>
      </c>
      <c r="J12" s="40">
        <v>7</v>
      </c>
      <c r="K12" s="47">
        <v>3237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12561</v>
      </c>
      <c r="C13" s="18">
        <v>61</v>
      </c>
      <c r="D13" s="18">
        <v>14007</v>
      </c>
      <c r="E13" s="41">
        <v>80</v>
      </c>
      <c r="F13" s="36">
        <v>26568</v>
      </c>
      <c r="G13" s="16">
        <v>141</v>
      </c>
      <c r="H13" s="14">
        <v>12780</v>
      </c>
      <c r="I13" s="15">
        <v>84</v>
      </c>
      <c r="J13" s="40">
        <v>37</v>
      </c>
      <c r="K13" s="47">
        <v>12901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202</v>
      </c>
      <c r="E14" s="40">
        <v>1</v>
      </c>
      <c r="F14" s="36">
        <v>430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803</v>
      </c>
      <c r="C15" s="20">
        <v>1</v>
      </c>
      <c r="D15" s="20">
        <v>865</v>
      </c>
      <c r="E15" s="42">
        <v>5</v>
      </c>
      <c r="F15" s="36">
        <v>1668</v>
      </c>
      <c r="G15" s="16">
        <v>6</v>
      </c>
      <c r="H15" s="14">
        <v>849</v>
      </c>
      <c r="I15" s="15">
        <v>4</v>
      </c>
      <c r="J15" s="40">
        <v>2</v>
      </c>
      <c r="K15" s="47">
        <v>855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277</v>
      </c>
      <c r="C16" s="22">
        <v>0</v>
      </c>
      <c r="D16" s="22">
        <v>260</v>
      </c>
      <c r="E16" s="43">
        <v>1</v>
      </c>
      <c r="F16" s="37">
        <v>537</v>
      </c>
      <c r="G16" s="23">
        <v>1</v>
      </c>
      <c r="H16" s="21">
        <v>256</v>
      </c>
      <c r="I16" s="22">
        <v>0</v>
      </c>
      <c r="J16" s="43">
        <v>1</v>
      </c>
      <c r="K16" s="48">
        <v>257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52395</v>
      </c>
      <c r="C17" s="26">
        <v>693</v>
      </c>
      <c r="D17" s="26">
        <v>58116</v>
      </c>
      <c r="E17" s="44">
        <v>375</v>
      </c>
      <c r="F17" s="38">
        <v>110511</v>
      </c>
      <c r="G17" s="95">
        <v>1068</v>
      </c>
      <c r="H17" s="94">
        <v>57293</v>
      </c>
      <c r="I17" s="27">
        <v>814</v>
      </c>
      <c r="J17" s="44">
        <v>155</v>
      </c>
      <c r="K17" s="49">
        <v>58262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40</v>
      </c>
      <c r="C18" s="51">
        <v>15</v>
      </c>
      <c r="D18" s="45" t="s">
        <v>39</v>
      </c>
      <c r="E18" s="52">
        <v>-18</v>
      </c>
      <c r="F18" s="1" t="s">
        <v>39</v>
      </c>
      <c r="G18" s="51">
        <v>-3</v>
      </c>
      <c r="H18" s="29"/>
      <c r="I18" s="2"/>
      <c r="J18" s="2" t="s">
        <v>40</v>
      </c>
      <c r="K18" s="54">
        <v>17</v>
      </c>
    </row>
    <row r="19" spans="1:14" s="93" customFormat="1" ht="18" customHeight="1" x14ac:dyDescent="0.15">
      <c r="A19" s="124" t="s">
        <v>35</v>
      </c>
      <c r="B19" s="126"/>
      <c r="C19" s="127"/>
      <c r="D19" s="127"/>
      <c r="E19" s="127"/>
      <c r="F19" s="127"/>
      <c r="G19" s="128"/>
      <c r="H19" s="126" t="s">
        <v>33</v>
      </c>
      <c r="I19" s="127"/>
      <c r="J19" s="127"/>
      <c r="K19" s="129"/>
    </row>
    <row r="20" spans="1:14" s="93" customFormat="1" ht="18" customHeight="1" x14ac:dyDescent="0.15">
      <c r="A20" s="125"/>
      <c r="B20" s="133" t="s">
        <v>0</v>
      </c>
      <c r="C20" s="134"/>
      <c r="D20" s="135" t="s">
        <v>1</v>
      </c>
      <c r="E20" s="136"/>
      <c r="F20" s="134" t="s">
        <v>2</v>
      </c>
      <c r="G20" s="137"/>
      <c r="H20" s="130"/>
      <c r="I20" s="131"/>
      <c r="J20" s="131"/>
      <c r="K20" s="132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11565</v>
      </c>
      <c r="C22" s="32">
        <v>96</v>
      </c>
      <c r="D22" s="32">
        <v>12676</v>
      </c>
      <c r="E22" s="39">
        <v>84</v>
      </c>
      <c r="F22" s="36">
        <v>24241</v>
      </c>
      <c r="G22" s="16">
        <v>180</v>
      </c>
      <c r="H22" s="11">
        <v>12585</v>
      </c>
      <c r="I22" s="12">
        <v>150</v>
      </c>
      <c r="J22" s="50">
        <v>19</v>
      </c>
      <c r="K22" s="47">
        <v>12754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1851</v>
      </c>
      <c r="C23" s="15">
        <v>1</v>
      </c>
      <c r="D23" s="15">
        <v>2083</v>
      </c>
      <c r="E23" s="40">
        <v>8</v>
      </c>
      <c r="F23" s="36">
        <v>3934</v>
      </c>
      <c r="G23" s="16">
        <v>9</v>
      </c>
      <c r="H23" s="14">
        <v>2085</v>
      </c>
      <c r="I23" s="15">
        <v>3</v>
      </c>
      <c r="J23" s="40">
        <v>5</v>
      </c>
      <c r="K23" s="47">
        <v>2093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4993</v>
      </c>
      <c r="C24" s="15">
        <v>50</v>
      </c>
      <c r="D24" s="15">
        <v>5481</v>
      </c>
      <c r="E24" s="40">
        <v>56</v>
      </c>
      <c r="F24" s="36">
        <v>10474</v>
      </c>
      <c r="G24" s="16">
        <v>106</v>
      </c>
      <c r="H24" s="14">
        <v>4954</v>
      </c>
      <c r="I24" s="15">
        <v>95</v>
      </c>
      <c r="J24" s="40">
        <v>10</v>
      </c>
      <c r="K24" s="47">
        <v>5059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5505</v>
      </c>
      <c r="C25" s="15">
        <v>90</v>
      </c>
      <c r="D25" s="15">
        <v>5337</v>
      </c>
      <c r="E25" s="40">
        <v>95</v>
      </c>
      <c r="F25" s="36">
        <v>10842</v>
      </c>
      <c r="G25" s="16">
        <v>185</v>
      </c>
      <c r="H25" s="14">
        <v>5541</v>
      </c>
      <c r="I25" s="15">
        <v>177</v>
      </c>
      <c r="J25" s="40">
        <v>5</v>
      </c>
      <c r="K25" s="47">
        <v>5723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1566</v>
      </c>
      <c r="C26" s="15">
        <v>18</v>
      </c>
      <c r="D26" s="15">
        <v>1695</v>
      </c>
      <c r="E26" s="40">
        <v>14</v>
      </c>
      <c r="F26" s="36">
        <v>3261</v>
      </c>
      <c r="G26" s="16">
        <v>32</v>
      </c>
      <c r="H26" s="14">
        <v>1676</v>
      </c>
      <c r="I26" s="15">
        <v>30</v>
      </c>
      <c r="J26" s="40">
        <v>0</v>
      </c>
      <c r="K26" s="47">
        <v>1706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682</v>
      </c>
      <c r="C27" s="15">
        <v>1</v>
      </c>
      <c r="D27" s="15">
        <v>739</v>
      </c>
      <c r="E27" s="40">
        <v>1</v>
      </c>
      <c r="F27" s="36">
        <v>1421</v>
      </c>
      <c r="G27" s="16">
        <v>2</v>
      </c>
      <c r="H27" s="14">
        <v>701</v>
      </c>
      <c r="I27" s="15">
        <v>0</v>
      </c>
      <c r="J27" s="40">
        <v>2</v>
      </c>
      <c r="K27" s="47">
        <v>703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8724</v>
      </c>
      <c r="C28" s="15">
        <v>59</v>
      </c>
      <c r="D28" s="15">
        <v>9569</v>
      </c>
      <c r="E28" s="40">
        <v>39</v>
      </c>
      <c r="F28" s="36">
        <v>18293</v>
      </c>
      <c r="G28" s="16">
        <v>98</v>
      </c>
      <c r="H28" s="14">
        <v>9335</v>
      </c>
      <c r="I28" s="15">
        <v>66</v>
      </c>
      <c r="J28" s="40">
        <v>23</v>
      </c>
      <c r="K28" s="47">
        <v>9424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11799</v>
      </c>
      <c r="C29" s="15">
        <v>99</v>
      </c>
      <c r="D29" s="15">
        <v>12414</v>
      </c>
      <c r="E29" s="40">
        <v>131</v>
      </c>
      <c r="F29" s="36">
        <v>24213</v>
      </c>
      <c r="G29" s="16">
        <v>230</v>
      </c>
      <c r="H29" s="14">
        <v>12313</v>
      </c>
      <c r="I29" s="15">
        <v>183</v>
      </c>
      <c r="J29" s="40">
        <v>27</v>
      </c>
      <c r="K29" s="47">
        <v>12523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1184</v>
      </c>
      <c r="E30" s="42">
        <v>8</v>
      </c>
      <c r="F30" s="36">
        <v>2318</v>
      </c>
      <c r="G30" s="16">
        <v>14</v>
      </c>
      <c r="H30" s="14">
        <v>1158</v>
      </c>
      <c r="I30" s="15">
        <v>11</v>
      </c>
      <c r="J30" s="40">
        <v>3</v>
      </c>
      <c r="K30" s="47">
        <v>1172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742</v>
      </c>
      <c r="C31" s="22">
        <v>0</v>
      </c>
      <c r="D31" s="22">
        <v>780</v>
      </c>
      <c r="E31" s="43">
        <v>4</v>
      </c>
      <c r="F31" s="36">
        <v>1522</v>
      </c>
      <c r="G31" s="16">
        <v>4</v>
      </c>
      <c r="H31" s="21">
        <v>714</v>
      </c>
      <c r="I31" s="22">
        <v>1</v>
      </c>
      <c r="J31" s="43">
        <v>3</v>
      </c>
      <c r="K31" s="47">
        <v>718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48561</v>
      </c>
      <c r="C32" s="26">
        <v>420</v>
      </c>
      <c r="D32" s="26">
        <v>51958</v>
      </c>
      <c r="E32" s="44">
        <v>440</v>
      </c>
      <c r="F32" s="38">
        <v>100519</v>
      </c>
      <c r="G32" s="95">
        <v>860</v>
      </c>
      <c r="H32" s="94">
        <v>51062</v>
      </c>
      <c r="I32" s="27">
        <v>716</v>
      </c>
      <c r="J32" s="44">
        <v>97</v>
      </c>
      <c r="K32" s="49">
        <v>51875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-15</v>
      </c>
      <c r="D33" s="45" t="s">
        <v>39</v>
      </c>
      <c r="E33" s="52">
        <v>-12</v>
      </c>
      <c r="F33" s="1" t="s">
        <v>39</v>
      </c>
      <c r="G33" s="51">
        <v>-27</v>
      </c>
      <c r="H33" s="66"/>
      <c r="I33" s="67"/>
      <c r="J33" s="2" t="s">
        <v>40</v>
      </c>
      <c r="K33" s="54">
        <v>43</v>
      </c>
      <c r="M33" s="96"/>
      <c r="N33" s="96"/>
    </row>
    <row r="34" spans="1:14" s="93" customFormat="1" ht="21" customHeight="1" x14ac:dyDescent="0.15">
      <c r="A34" s="106" t="s">
        <v>23</v>
      </c>
      <c r="B34" s="107"/>
      <c r="C34" s="107"/>
      <c r="D34" s="107"/>
      <c r="E34" s="107"/>
      <c r="F34" s="107"/>
      <c r="G34" s="107"/>
      <c r="H34" s="107"/>
      <c r="I34" s="107"/>
      <c r="J34" s="108"/>
      <c r="K34" s="82"/>
      <c r="M34" s="97"/>
      <c r="N34" s="97"/>
    </row>
    <row r="35" spans="1:14" s="93" customFormat="1" ht="21" customHeight="1" x14ac:dyDescent="0.15">
      <c r="A35" s="55" t="s">
        <v>24</v>
      </c>
      <c r="B35" s="109" t="s">
        <v>0</v>
      </c>
      <c r="C35" s="110"/>
      <c r="D35" s="111" t="s">
        <v>1</v>
      </c>
      <c r="E35" s="110"/>
      <c r="F35" s="109" t="s">
        <v>2</v>
      </c>
      <c r="G35" s="112"/>
      <c r="H35" s="113" t="s">
        <v>36</v>
      </c>
      <c r="I35" s="114"/>
      <c r="J35" s="115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100956</v>
      </c>
      <c r="C37" s="76">
        <v>1113</v>
      </c>
      <c r="D37" s="77">
        <v>110074</v>
      </c>
      <c r="E37" s="78">
        <v>815</v>
      </c>
      <c r="F37" s="76">
        <v>211030</v>
      </c>
      <c r="G37" s="79">
        <v>1928</v>
      </c>
      <c r="H37" s="80">
        <v>108355</v>
      </c>
      <c r="I37" s="77">
        <v>1530</v>
      </c>
      <c r="J37" s="79">
        <v>252</v>
      </c>
      <c r="K37" s="83"/>
    </row>
    <row r="38" spans="1:14" s="93" customFormat="1" ht="24.75" customHeight="1" x14ac:dyDescent="0.15">
      <c r="A38" s="34"/>
      <c r="B38" s="116">
        <v>102069</v>
      </c>
      <c r="C38" s="117"/>
      <c r="D38" s="118">
        <v>110889</v>
      </c>
      <c r="E38" s="119"/>
      <c r="F38" s="116">
        <v>212958</v>
      </c>
      <c r="G38" s="120"/>
      <c r="H38" s="121">
        <v>110137</v>
      </c>
      <c r="I38" s="122"/>
      <c r="J38" s="123"/>
      <c r="K38" s="84"/>
    </row>
    <row r="39" spans="1:14" s="93" customFormat="1" ht="24.75" customHeight="1" thickBot="1" x14ac:dyDescent="0.2">
      <c r="A39" s="69" t="s">
        <v>14</v>
      </c>
      <c r="B39" s="70" t="s">
        <v>40</v>
      </c>
      <c r="C39" s="71">
        <v>0</v>
      </c>
      <c r="D39" s="72" t="s">
        <v>39</v>
      </c>
      <c r="E39" s="71">
        <v>-30</v>
      </c>
      <c r="F39" s="70" t="s">
        <v>39</v>
      </c>
      <c r="G39" s="73">
        <v>-30</v>
      </c>
      <c r="H39" s="74"/>
      <c r="I39" s="75" t="s">
        <v>40</v>
      </c>
      <c r="J39" s="73">
        <v>60</v>
      </c>
      <c r="K39" s="84"/>
    </row>
    <row r="40" spans="1:14" s="93" customFormat="1" ht="24.75" customHeight="1" thickBot="1" x14ac:dyDescent="0.2">
      <c r="A40" s="92" t="s">
        <v>38</v>
      </c>
      <c r="B40" s="100">
        <v>2051</v>
      </c>
      <c r="C40" s="101"/>
      <c r="D40" s="102">
        <v>2118</v>
      </c>
      <c r="E40" s="100"/>
      <c r="F40" s="100">
        <v>4169</v>
      </c>
      <c r="G40" s="103"/>
      <c r="H40" s="68"/>
      <c r="I40" s="104">
        <v>2052</v>
      </c>
      <c r="J40" s="105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29" priority="4" stopIfTrue="1">
      <formula>C18=0</formula>
    </cfRule>
  </conditionalFormatting>
  <conditionalFormatting sqref="B33 D33">
    <cfRule type="expression" dxfId="28" priority="3" stopIfTrue="1">
      <formula>C33=0</formula>
    </cfRule>
  </conditionalFormatting>
  <conditionalFormatting sqref="F33">
    <cfRule type="expression" dxfId="27" priority="1" stopIfTrue="1">
      <formula>G33=0</formula>
    </cfRule>
  </conditionalFormatting>
  <conditionalFormatting sqref="I18 I33">
    <cfRule type="expression" dxfId="26" priority="5" stopIfTrue="1">
      <formula>L18=0</formula>
    </cfRule>
  </conditionalFormatting>
  <conditionalFormatting sqref="J33">
    <cfRule type="expression" dxfId="25" priority="2" stopIfTrue="1">
      <formula>K33=0</formula>
    </cfRule>
  </conditionalFormatting>
  <dataValidations count="1">
    <dataValidation imeMode="off" allowBlank="1" showInputMessage="1" showErrorMessage="1" sqref="E2:G2 I2:K2" xr:uid="{00000000-0002-0000-01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集計表 (８年4月)</vt:lpstr>
      <vt:lpstr>集計表 (８年3月)</vt:lpstr>
      <vt:lpstr>集計表 (８年2月)</vt:lpstr>
      <vt:lpstr>集計表 (８年1月)</vt:lpstr>
      <vt:lpstr>集計表 (７年12月)</vt:lpstr>
      <vt:lpstr>集計表 (７年11月)</vt:lpstr>
      <vt:lpstr>集計表 (７年10月)</vt:lpstr>
      <vt:lpstr>集計表 (７年９月)</vt:lpstr>
      <vt:lpstr>集計表 (７年８月) </vt:lpstr>
      <vt:lpstr>集計表 (７年７月) </vt:lpstr>
      <vt:lpstr>集計表 (７年６月) </vt:lpstr>
      <vt:lpstr>集計表 (７年５月) </vt:lpstr>
      <vt:lpstr>集計表 (７年４月) </vt:lpstr>
      <vt:lpstr>'集計表 (７年10月)'!Print_Area</vt:lpstr>
      <vt:lpstr>'集計表 (７年11月)'!Print_Area</vt:lpstr>
      <vt:lpstr>'集計表 (７年12月)'!Print_Area</vt:lpstr>
      <vt:lpstr>'集計表 (７年４月) '!Print_Area</vt:lpstr>
      <vt:lpstr>'集計表 (７年５月) '!Print_Area</vt:lpstr>
      <vt:lpstr>'集計表 (７年６月) '!Print_Area</vt:lpstr>
      <vt:lpstr>'集計表 (７年７月) '!Print_Area</vt:lpstr>
      <vt:lpstr>'集計表 (７年８月) '!Print_Area</vt:lpstr>
      <vt:lpstr>'集計表 (７年９月)'!Print_Area</vt:lpstr>
      <vt:lpstr>'集計表 (８年1月)'!Print_Area</vt:lpstr>
      <vt:lpstr>'集計表 (８年2月)'!Print_Area</vt:lpstr>
      <vt:lpstr>'集計表 (８年3月)'!Print_Area</vt:lpstr>
      <vt:lpstr>'集計表 (８年4月)'!Print_Area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yuu_tenma</cp:lastModifiedBy>
  <cp:lastPrinted>2026-03-09T04:56:17Z</cp:lastPrinted>
  <dcterms:created xsi:type="dcterms:W3CDTF">2006-05-17T08:40:09Z</dcterms:created>
  <dcterms:modified xsi:type="dcterms:W3CDTF">2026-06-07T23:24:57Z</dcterms:modified>
</cp:coreProperties>
</file>