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go503\Desktop\"/>
    </mc:Choice>
  </mc:AlternateContent>
  <xr:revisionPtr revIDLastSave="0" documentId="13_ncr:1_{99A32DD3-D670-4F22-B5FF-A93B68309F08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申請書兼請求書 " sheetId="37" r:id="rId1"/>
    <sheet name="申請書兼請求書 【例】" sheetId="52" r:id="rId2"/>
    <sheet name="対象者名簿" sheetId="51" r:id="rId3"/>
    <sheet name="対象者名簿【例】" sheetId="47" r:id="rId4"/>
    <sheet name="市専用" sheetId="3" r:id="rId5"/>
  </sheets>
  <definedNames>
    <definedName name="_xlnm.Print_Area" localSheetId="0">'申請書兼請求書 '!$A$1:$AA$41</definedName>
    <definedName name="_xlnm.Print_Area" localSheetId="1">'申請書兼請求書 【例】'!$A$1:$AA$41</definedName>
    <definedName name="_xlnm.Print_Area" localSheetId="2">対象者名簿!$A$1:$H$14</definedName>
    <definedName name="_xlnm.Print_Area" localSheetId="3">対象者名簿【例】!$A$1:$H$14</definedName>
    <definedName name="_xlnm.Print_Titles" localSheetId="2">対象者名簿!$1:$3</definedName>
    <definedName name="_xlnm.Print_Titles" localSheetId="3">対象者名簿【例】!$1:$3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47" l="1"/>
  <c r="E6" i="47" s="1"/>
  <c r="D5" i="47"/>
  <c r="E5" i="47" s="1"/>
  <c r="D7" i="47"/>
  <c r="E7" i="47" s="1"/>
  <c r="D4" i="47"/>
  <c r="E4" i="47" s="1"/>
  <c r="E10" i="51"/>
  <c r="D4" i="51"/>
  <c r="E4" i="51" s="1"/>
  <c r="G4" i="51" s="1"/>
  <c r="H4" i="51" s="1"/>
  <c r="D5" i="51"/>
  <c r="E5" i="51" s="1"/>
  <c r="G5" i="51" s="1"/>
  <c r="H5" i="51" s="1"/>
  <c r="D6" i="51"/>
  <c r="D7" i="51"/>
  <c r="D8" i="51"/>
  <c r="E8" i="51" s="1"/>
  <c r="G8" i="51" s="1"/>
  <c r="H8" i="51" s="1"/>
  <c r="D9" i="51"/>
  <c r="E9" i="51" s="1"/>
  <c r="G9" i="51" s="1"/>
  <c r="H9" i="51" s="1"/>
  <c r="D10" i="51"/>
  <c r="D11" i="51"/>
  <c r="E11" i="51" s="1"/>
  <c r="G11" i="51" s="1"/>
  <c r="H11" i="51" s="1"/>
  <c r="D12" i="51"/>
  <c r="E12" i="51" s="1"/>
  <c r="D13" i="51"/>
  <c r="E13" i="51" s="1"/>
  <c r="G13" i="51" s="1"/>
  <c r="H13" i="51" s="1"/>
  <c r="G12" i="51"/>
  <c r="H12" i="51" s="1"/>
  <c r="E2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13" i="47"/>
  <c r="E13" i="47" s="1"/>
  <c r="D12" i="47"/>
  <c r="E12" i="47" s="1"/>
  <c r="D11" i="47"/>
  <c r="E11" i="47" s="1"/>
  <c r="D10" i="47"/>
  <c r="E10" i="47" s="1"/>
  <c r="D9" i="47"/>
  <c r="E9" i="47" s="1"/>
  <c r="D8" i="47"/>
  <c r="E8" i="47" s="1"/>
  <c r="G8" i="47" s="1"/>
  <c r="H8" i="47" s="1"/>
  <c r="G10" i="51" l="1"/>
  <c r="H10" i="51" s="1"/>
  <c r="E7" i="51"/>
  <c r="E6" i="51"/>
  <c r="G10" i="47"/>
  <c r="H10" i="47" s="1"/>
  <c r="G6" i="47"/>
  <c r="G7" i="47"/>
  <c r="H7" i="47" s="1"/>
  <c r="G12" i="47"/>
  <c r="H12" i="47" s="1"/>
  <c r="G4" i="47"/>
  <c r="H4" i="47" s="1"/>
  <c r="G13" i="47"/>
  <c r="H13" i="47" s="1"/>
  <c r="G9" i="47"/>
  <c r="H9" i="47" s="1"/>
  <c r="G5" i="47"/>
  <c r="H5" i="47" s="1"/>
  <c r="G11" i="47"/>
  <c r="H11" i="47" s="1"/>
  <c r="G7" i="51" l="1"/>
  <c r="H7" i="51" s="1"/>
  <c r="G6" i="51"/>
  <c r="H6" i="51" s="1"/>
  <c r="H14" i="47"/>
  <c r="C19" i="52" s="1"/>
  <c r="H14" i="51" l="1"/>
  <c r="C19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KAIGO417</author>
  </authors>
  <commentList>
    <comment ref="C1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対象者名簿を入力すると、自動的に反映
※直接入力しないでください。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KAIGO503</author>
    <author>KAIGO417</author>
  </authors>
  <commentList>
    <comment ref="D1" authorId="0" shapeId="0" xr:uid="{00000000-0006-0000-0300-000001000000}">
      <text>
        <r>
          <rPr>
            <b/>
            <sz val="11"/>
            <color indexed="81"/>
            <rFont val="MS P ゴシック"/>
            <family val="3"/>
            <charset val="128"/>
          </rPr>
          <t>事業所名を入力</t>
        </r>
      </text>
    </comment>
    <comment ref="B4" authorId="1" shapeId="0" xr:uid="{00000000-0006-0000-0300-000002000000}">
      <text>
        <r>
          <rPr>
            <b/>
            <sz val="12"/>
            <color indexed="81"/>
            <rFont val="MS P ゴシック"/>
            <family val="3"/>
            <charset val="128"/>
          </rPr>
          <t>受講者の氏名を入力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C4" authorId="1" shapeId="0" xr:uid="{00000000-0006-0000-0300-000003000000}">
      <text>
        <r>
          <rPr>
            <b/>
            <sz val="12"/>
            <color indexed="81"/>
            <rFont val="MS P ゴシック"/>
            <family val="3"/>
            <charset val="128"/>
          </rPr>
          <t>「市専用」のシートを確認し、該当する番号を選択</t>
        </r>
      </text>
    </comment>
    <comment ref="F4" authorId="1" shapeId="0" xr:uid="{00000000-0006-0000-0300-000004000000}">
      <text>
        <r>
          <rPr>
            <b/>
            <sz val="11"/>
            <color indexed="81"/>
            <rFont val="MS P ゴシック"/>
            <family val="3"/>
            <charset val="128"/>
          </rPr>
          <t>事業者から受講者に支払った額を入力</t>
        </r>
      </text>
    </comment>
  </commentList>
</comments>
</file>

<file path=xl/sharedStrings.xml><?xml version="1.0" encoding="utf-8"?>
<sst xmlns="http://schemas.openxmlformats.org/spreadsheetml/2006/main" count="199" uniqueCount="135">
  <si>
    <t>郵便番号</t>
    <rPh sb="0" eb="4">
      <t>ユウビンバンゴウ</t>
    </rPh>
    <phoneticPr fontId="2"/>
  </si>
  <si>
    <t>メールアドレス</t>
    <phoneticPr fontId="2"/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</si>
  <si>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</si>
  <si>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</si>
  <si>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</si>
  <si>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内訳は、別紙参照</t>
    <rPh sb="0" eb="2">
      <t>ウチワケ</t>
    </rPh>
    <rPh sb="4" eb="8">
      <t>ベッシサンショウ</t>
    </rPh>
    <phoneticPr fontId="2"/>
  </si>
  <si>
    <t>送付先住所</t>
    <rPh sb="0" eb="3">
      <t>ソウフサキ</t>
    </rPh>
    <rPh sb="3" eb="5">
      <t>ジュウショ</t>
    </rPh>
    <phoneticPr fontId="2"/>
  </si>
  <si>
    <t>２　支援金振込先</t>
    <rPh sb="2" eb="5">
      <t>シエンキン</t>
    </rPh>
    <rPh sb="5" eb="8">
      <t>フリコミサキ</t>
    </rPh>
    <phoneticPr fontId="2"/>
  </si>
  <si>
    <t>信用金庫</t>
    <rPh sb="0" eb="4">
      <t>シンヨウキンコ</t>
    </rPh>
    <phoneticPr fontId="2"/>
  </si>
  <si>
    <t>信用組合</t>
    <rPh sb="0" eb="4">
      <t>シンヨウクミアイ</t>
    </rPh>
    <phoneticPr fontId="2"/>
  </si>
  <si>
    <t>金融機関名</t>
    <rPh sb="0" eb="5">
      <t>キンユウキカンメイ</t>
    </rPh>
    <phoneticPr fontId="2"/>
  </si>
  <si>
    <t>出張所</t>
    <rPh sb="0" eb="3">
      <t>シュッチョウジョ</t>
    </rPh>
    <phoneticPr fontId="2"/>
  </si>
  <si>
    <t>本　店</t>
    <rPh sb="0" eb="1">
      <t>ホン</t>
    </rPh>
    <rPh sb="2" eb="3">
      <t>ミセ</t>
    </rPh>
    <phoneticPr fontId="2"/>
  </si>
  <si>
    <t>支　店</t>
    <rPh sb="0" eb="1">
      <t>シ</t>
    </rPh>
    <rPh sb="2" eb="3">
      <t>ミセ</t>
    </rPh>
    <phoneticPr fontId="2"/>
  </si>
  <si>
    <t>普通</t>
    <rPh sb="0" eb="2">
      <t>フツウ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</si>
  <si>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</si>
  <si>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</si>
  <si>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当座</t>
    <rPh sb="0" eb="2">
      <t>トウザ</t>
    </rPh>
    <phoneticPr fontId="2"/>
  </si>
  <si>
    <t>銀　行</t>
    <rPh sb="0" eb="1">
      <t>ギン</t>
    </rPh>
    <rPh sb="2" eb="3">
      <t>ギョウ</t>
    </rPh>
    <phoneticPr fontId="2"/>
  </si>
  <si>
    <t>農　協</t>
    <rPh sb="0" eb="1">
      <t>ノウ</t>
    </rPh>
    <rPh sb="2" eb="3">
      <t>キョウ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</si>
  <si>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</si>
  <si>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フリガナ</t>
    <phoneticPr fontId="2"/>
  </si>
  <si>
    <t>口座名義</t>
    <rPh sb="0" eb="1">
      <t>クチ</t>
    </rPh>
    <rPh sb="1" eb="2">
      <t>ザ</t>
    </rPh>
    <rPh sb="2" eb="3">
      <t>メイ</t>
    </rPh>
    <rPh sb="3" eb="4">
      <t>タダシ</t>
    </rPh>
    <phoneticPr fontId="2"/>
  </si>
  <si>
    <t>合計</t>
    <rPh sb="0" eb="2">
      <t>ゴウケイ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</si>
  <si>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</si>
  <si>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</si>
  <si>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</si>
  <si>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</si>
  <si>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交付決定通知を送付する住所を記入してください。</t>
    <rPh sb="0" eb="4">
      <t>コウフケッテイ</t>
    </rPh>
    <rPh sb="4" eb="6">
      <t>ツウチ</t>
    </rPh>
    <rPh sb="7" eb="9">
      <t>ソウフ</t>
    </rPh>
    <rPh sb="11" eb="13">
      <t>ジュウショ</t>
    </rPh>
    <rPh sb="14" eb="16">
      <t>キニュウ</t>
    </rPh>
    <phoneticPr fontId="2"/>
  </si>
  <si>
    <t>交付決定通知を送付する住所の郵便番号を記入してください。</t>
    <rPh sb="0" eb="4">
      <t>コウフケッテイ</t>
    </rPh>
    <rPh sb="4" eb="6">
      <t>ツウチ</t>
    </rPh>
    <rPh sb="7" eb="9">
      <t>ソウフ</t>
    </rPh>
    <rPh sb="11" eb="13">
      <t>ジュウショ</t>
    </rPh>
    <rPh sb="14" eb="18">
      <t>ユウビンバンゴウ</t>
    </rPh>
    <rPh sb="19" eb="21">
      <t>キニュウ</t>
    </rPh>
    <phoneticPr fontId="2"/>
  </si>
  <si>
    <t>代理店</t>
    <rPh sb="0" eb="3">
      <t>ダイリテン</t>
    </rPh>
    <phoneticPr fontId="2"/>
  </si>
  <si>
    <t>網掛け部分は入力しないでください。</t>
    <rPh sb="0" eb="2">
      <t>アミカ</t>
    </rPh>
    <rPh sb="3" eb="5">
      <t>ブブン</t>
    </rPh>
    <rPh sb="6" eb="8">
      <t>ニュウリョク</t>
    </rPh>
    <phoneticPr fontId="2"/>
  </si>
  <si>
    <t>セルを結合しないでください、</t>
    <rPh sb="3" eb="5">
      <t>ケツゴウ</t>
    </rPh>
    <phoneticPr fontId="2"/>
  </si>
  <si>
    <t>（あて先）八戸市長</t>
    <rPh sb="3" eb="4">
      <t>サキ</t>
    </rPh>
    <rPh sb="5" eb="7">
      <t>ハチノヘ</t>
    </rPh>
    <rPh sb="7" eb="8">
      <t>シ</t>
    </rPh>
    <rPh sb="8" eb="9">
      <t>チョウ</t>
    </rPh>
    <phoneticPr fontId="2"/>
  </si>
  <si>
    <t>１　支援金交付申請（請求）額</t>
    <rPh sb="2" eb="5">
      <t>シエンキン</t>
    </rPh>
    <rPh sb="5" eb="7">
      <t>コウフ</t>
    </rPh>
    <rPh sb="7" eb="9">
      <t>シンセイ</t>
    </rPh>
    <rPh sb="10" eb="12">
      <t>セイキュウ</t>
    </rPh>
    <rPh sb="13" eb="14">
      <t>ガク</t>
    </rPh>
    <phoneticPr fontId="2"/>
  </si>
  <si>
    <t>発行責任者
職・氏名</t>
    <rPh sb="0" eb="5">
      <t>ハッコウセキニンシャ</t>
    </rPh>
    <rPh sb="6" eb="7">
      <t>ショク</t>
    </rPh>
    <rPh sb="8" eb="10">
      <t>シメイ</t>
    </rPh>
    <phoneticPr fontId="2"/>
  </si>
  <si>
    <t>担当者
職・氏名</t>
    <rPh sb="0" eb="3">
      <t>タントウシャ</t>
    </rPh>
    <rPh sb="4" eb="5">
      <t>ショク</t>
    </rPh>
    <rPh sb="6" eb="8">
      <t>シメイ</t>
    </rPh>
    <phoneticPr fontId="2"/>
  </si>
  <si>
    <t>＜注意事項＞１.提出の際には、通帳のコピーを添付すること。</t>
    <rPh sb="1" eb="5">
      <t>チュウイジコウ</t>
    </rPh>
    <rPh sb="8" eb="10">
      <t>テイシュツ</t>
    </rPh>
    <rPh sb="11" eb="12">
      <t>サイ</t>
    </rPh>
    <rPh sb="15" eb="17">
      <t>ツウチョウ</t>
    </rPh>
    <rPh sb="22" eb="24">
      <t>テンプ</t>
    </rPh>
    <phoneticPr fontId="2"/>
  </si>
  <si>
    <t>連絡先</t>
    <rPh sb="0" eb="3">
      <t>レンラクサキ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</si>
  <si>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</si>
  <si>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受講者氏名</t>
    <rPh sb="0" eb="3">
      <t>ジュコウシャ</t>
    </rPh>
    <rPh sb="3" eb="5">
      <t>シメイ</t>
    </rPh>
    <phoneticPr fontId="2"/>
  </si>
  <si>
    <t>支援金対象者名簿</t>
    <rPh sb="0" eb="3">
      <t>シエンキン</t>
    </rPh>
    <rPh sb="3" eb="6">
      <t>タイショウシャ</t>
    </rPh>
    <rPh sb="6" eb="8">
      <t>メイボ</t>
    </rPh>
    <phoneticPr fontId="2"/>
  </si>
  <si>
    <t>研修名</t>
    <rPh sb="0" eb="2">
      <t>ケンシュウ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</si>
  <si>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</si>
  <si>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法人代表者の職名、氏名を記入してください、</t>
    <rPh sb="0" eb="2">
      <t>ホウジン</t>
    </rPh>
    <rPh sb="2" eb="5">
      <t>ダイヒョウシャ</t>
    </rPh>
    <rPh sb="6" eb="8">
      <t>ショクメイ</t>
    </rPh>
    <rPh sb="9" eb="11">
      <t>シメイ</t>
    </rPh>
    <rPh sb="12" eb="14">
      <t>キニュウ</t>
    </rPh>
    <phoneticPr fontId="2"/>
  </si>
  <si>
    <t>　　　　　　　　 ２.代表者氏名と口座名義が異なる場合は、委任状を添付すること。　</t>
    <rPh sb="11" eb="14">
      <t>ダイヒョウシャ</t>
    </rPh>
    <rPh sb="14" eb="16">
      <t>シメイ</t>
    </rPh>
    <rPh sb="17" eb="19">
      <t>コウザ</t>
    </rPh>
    <rPh sb="19" eb="21">
      <t>メイギ</t>
    </rPh>
    <rPh sb="22" eb="23">
      <t>コト</t>
    </rPh>
    <rPh sb="25" eb="27">
      <t>バアイ</t>
    </rPh>
    <rPh sb="29" eb="32">
      <t>イニンジョウ</t>
    </rPh>
    <rPh sb="33" eb="35">
      <t>テンプ</t>
    </rPh>
    <phoneticPr fontId="2"/>
  </si>
  <si>
    <t>　　　　　　     ３.発行責任者は請求書の発行部門の責任者、担当者は申請事務の担当者を記入</t>
    <rPh sb="13" eb="18">
      <t>ハッコウセキニンシャ</t>
    </rPh>
    <rPh sb="32" eb="35">
      <t>タントウシャ</t>
    </rPh>
    <rPh sb="36" eb="40">
      <t>シンセイジム</t>
    </rPh>
    <rPh sb="41" eb="44">
      <t>タントウシャ</t>
    </rPh>
    <rPh sb="45" eb="47">
      <t>キニュウ</t>
    </rPh>
    <phoneticPr fontId="2"/>
  </si>
  <si>
    <t>法人の主たる事務所の所在地を記入してください。</t>
    <rPh sb="0" eb="2">
      <t>ホウジン</t>
    </rPh>
    <rPh sb="3" eb="4">
      <t>シュ</t>
    </rPh>
    <rPh sb="6" eb="9">
      <t>ジムショ</t>
    </rPh>
    <rPh sb="10" eb="12">
      <t>ショザイ</t>
    </rPh>
    <rPh sb="12" eb="13">
      <t>チ</t>
    </rPh>
    <rPh sb="14" eb="16">
      <t>キニュウ</t>
    </rPh>
    <phoneticPr fontId="2"/>
  </si>
  <si>
    <t>法　人　名</t>
    <rPh sb="0" eb="1">
      <t>ホウ</t>
    </rPh>
    <rPh sb="2" eb="3">
      <t>ニン</t>
    </rPh>
    <rPh sb="4" eb="5">
      <t>メイ</t>
    </rPh>
    <phoneticPr fontId="2"/>
  </si>
  <si>
    <t xml:space="preserve">                     すること。</t>
    <phoneticPr fontId="2"/>
  </si>
  <si>
    <t>八戸市介護支援専門員資格取得・定着支援金交付申請書兼請求書</t>
    <rPh sb="0" eb="3">
      <t>ハチノヘシ</t>
    </rPh>
    <rPh sb="3" eb="7">
      <t>カイゴシエン</t>
    </rPh>
    <rPh sb="7" eb="10">
      <t>センモンイン</t>
    </rPh>
    <rPh sb="10" eb="14">
      <t>シカクシュトク</t>
    </rPh>
    <rPh sb="15" eb="19">
      <t>テイチャクシエン</t>
    </rPh>
    <rPh sb="19" eb="20">
      <t>キン</t>
    </rPh>
    <rPh sb="20" eb="22">
      <t>コウフ</t>
    </rPh>
    <rPh sb="22" eb="25">
      <t>シンセイショ</t>
    </rPh>
    <rPh sb="25" eb="26">
      <t>ケン</t>
    </rPh>
    <rPh sb="26" eb="29">
      <t>セイキュウショ</t>
    </rPh>
    <phoneticPr fontId="2"/>
  </si>
  <si>
    <t>研修名/書籍名</t>
    <rPh sb="0" eb="3">
      <t>ケンシュウメイ</t>
    </rPh>
    <rPh sb="4" eb="7">
      <t>ショセキメイ</t>
    </rPh>
    <phoneticPr fontId="2"/>
  </si>
  <si>
    <t>介護支援専門員専門研修課程Ⅰ　19,500円</t>
    <rPh sb="0" eb="7">
      <t>カイゴシエンセンモンイン</t>
    </rPh>
    <rPh sb="7" eb="11">
      <t>センモンケンシュウ</t>
    </rPh>
    <rPh sb="11" eb="13">
      <t>カテイ</t>
    </rPh>
    <rPh sb="21" eb="22">
      <t>エン</t>
    </rPh>
    <phoneticPr fontId="2"/>
  </si>
  <si>
    <t>介護支援専門員専門研修課程Ⅱ　14,500円</t>
    <rPh sb="0" eb="13">
      <t>カイゴシエンセンモンインセンモンケンシュウカテイ</t>
    </rPh>
    <rPh sb="21" eb="22">
      <t>エン</t>
    </rPh>
    <phoneticPr fontId="2"/>
  </si>
  <si>
    <t>介護支援専門員再研修　26,000円</t>
    <rPh sb="0" eb="7">
      <t>カイゴシエンセンモンイン</t>
    </rPh>
    <rPh sb="7" eb="10">
      <t>サイケンシュウ</t>
    </rPh>
    <rPh sb="17" eb="18">
      <t>エン</t>
    </rPh>
    <phoneticPr fontId="2"/>
  </si>
  <si>
    <t>主任介護支援専門員研修　39,500円</t>
    <rPh sb="0" eb="9">
      <t>シュニンカイゴシエンセンモンイン</t>
    </rPh>
    <rPh sb="9" eb="11">
      <t>ケンシュウ</t>
    </rPh>
    <rPh sb="18" eb="19">
      <t>エン</t>
    </rPh>
    <phoneticPr fontId="2"/>
  </si>
  <si>
    <t>主任介護支援専門員更新研修　37,000円</t>
    <rPh sb="0" eb="9">
      <t>シュニンカイゴシエンセンモンイン</t>
    </rPh>
    <rPh sb="9" eb="13">
      <t>コウシンケンシュウ</t>
    </rPh>
    <rPh sb="20" eb="21">
      <t>エン</t>
    </rPh>
    <phoneticPr fontId="2"/>
  </si>
  <si>
    <t>研修費用合計</t>
    <rPh sb="0" eb="2">
      <t>ケンシュウ</t>
    </rPh>
    <rPh sb="2" eb="4">
      <t>ヒヨウ</t>
    </rPh>
    <rPh sb="4" eb="6">
      <t>ゴウケイ</t>
    </rPh>
    <phoneticPr fontId="2"/>
  </si>
  <si>
    <t>事業所支払額</t>
    <rPh sb="0" eb="3">
      <t>ジギョウショ</t>
    </rPh>
    <rPh sb="3" eb="5">
      <t>シハラ</t>
    </rPh>
    <rPh sb="5" eb="6">
      <t>ガク</t>
    </rPh>
    <phoneticPr fontId="2"/>
  </si>
  <si>
    <t>支給金額</t>
    <rPh sb="0" eb="4">
      <t>シキュウキンガク</t>
    </rPh>
    <phoneticPr fontId="2"/>
  </si>
  <si>
    <t>介護支援専門員専門研修課程Ⅰ　19,500円
介護支援専門員現任研修テキスト（専門研修課程Ⅰ）5,280円</t>
    <rPh sb="21" eb="22">
      <t>エン</t>
    </rPh>
    <rPh sb="52" eb="53">
      <t>エン</t>
    </rPh>
    <phoneticPr fontId="2"/>
  </si>
  <si>
    <t>介護支援専門員専門研修課程Ⅱ　14,500円
介護支援専門員現任研修テキスト（専門研修課程Ⅱ）4,180円</t>
    <rPh sb="21" eb="22">
      <t>エン</t>
    </rPh>
    <rPh sb="52" eb="53">
      <t>エン</t>
    </rPh>
    <phoneticPr fontId="2"/>
  </si>
  <si>
    <t>介護支援専門員更新研修（実務未経験者）　26,000円</t>
    <rPh sb="0" eb="7">
      <t>カイゴシエンセンモンイン</t>
    </rPh>
    <rPh sb="7" eb="11">
      <t>コウシンケンシュウ</t>
    </rPh>
    <rPh sb="12" eb="14">
      <t>ジツム</t>
    </rPh>
    <rPh sb="14" eb="17">
      <t>ミケイケン</t>
    </rPh>
    <rPh sb="17" eb="18">
      <t>シャ</t>
    </rPh>
    <rPh sb="26" eb="27">
      <t>エン</t>
    </rPh>
    <phoneticPr fontId="2"/>
  </si>
  <si>
    <t>介護支援専門員更新研修（実務経験者）　34,000円</t>
    <rPh sb="0" eb="7">
      <t>カイゴシエンセンモンイン</t>
    </rPh>
    <rPh sb="7" eb="11">
      <t>コウシンケンシュウ</t>
    </rPh>
    <rPh sb="12" eb="14">
      <t>ジツム</t>
    </rPh>
    <rPh sb="14" eb="16">
      <t>ケイケン</t>
    </rPh>
    <rPh sb="16" eb="17">
      <t>シャ</t>
    </rPh>
    <rPh sb="25" eb="26">
      <t>エン</t>
    </rPh>
    <phoneticPr fontId="2"/>
  </si>
  <si>
    <t>介護支援専門員更新研修（実務経験者）34,000円
介護支援専門員現任研修テキスト（専門研修課程Ⅰ）5,280円
介護支援専門員現任研修テキスト（専門研修課程Ⅱ）4,180円</t>
    <rPh sb="24" eb="25">
      <t>エン</t>
    </rPh>
    <rPh sb="55" eb="56">
      <t>エン</t>
    </rPh>
    <rPh sb="86" eb="87">
      <t>エン</t>
    </rPh>
    <phoneticPr fontId="2"/>
  </si>
  <si>
    <t>介護支援専門員再研修　26,000円
介護支援専門員実務研修テキスト　8,800円</t>
    <rPh sb="17" eb="18">
      <t>エン</t>
    </rPh>
    <rPh sb="40" eb="41">
      <t>エン</t>
    </rPh>
    <phoneticPr fontId="2"/>
  </si>
  <si>
    <t>主任介護支援専門員研修　39,500円
介護支援専門員現任研修テキスト（主任介護支援専門員）4,400円</t>
    <rPh sb="0" eb="9">
      <t>シュニンカイゴシエンセンモンイン</t>
    </rPh>
    <rPh sb="9" eb="11">
      <t>ケンシュウ</t>
    </rPh>
    <rPh sb="18" eb="19">
      <t>エン</t>
    </rPh>
    <rPh sb="36" eb="38">
      <t>シュニン</t>
    </rPh>
    <rPh sb="38" eb="40">
      <t>カイゴ</t>
    </rPh>
    <rPh sb="40" eb="42">
      <t>シエン</t>
    </rPh>
    <rPh sb="42" eb="45">
      <t>センモンイン</t>
    </rPh>
    <rPh sb="51" eb="52">
      <t>エン</t>
    </rPh>
    <phoneticPr fontId="2"/>
  </si>
  <si>
    <t>主任介護支援専門員更新研修37,000円
介護支援専門員現任研修テキスト（主任介護支援専門員）4,400円</t>
    <rPh sb="0" eb="9">
      <t>シュニンカイゴシエンセンモンイン</t>
    </rPh>
    <rPh sb="9" eb="13">
      <t>コウシンケンシュウ</t>
    </rPh>
    <rPh sb="19" eb="20">
      <t>エン</t>
    </rPh>
    <rPh sb="37" eb="39">
      <t>シュニン</t>
    </rPh>
    <rPh sb="39" eb="41">
      <t>カイゴ</t>
    </rPh>
    <rPh sb="41" eb="43">
      <t>シエン</t>
    </rPh>
    <rPh sb="43" eb="46">
      <t>センモンイン</t>
    </rPh>
    <rPh sb="52" eb="53">
      <t>エン</t>
    </rPh>
    <phoneticPr fontId="2"/>
  </si>
  <si>
    <t>介護支援専門員専門研修課程Ⅰ　19,500円
介護支援専門員現任研修テキスト（専門研修課程Ⅰ）5,280円
適切なケアマネジメント手法項目一覧　1,760円</t>
    <rPh sb="21" eb="22">
      <t>エン</t>
    </rPh>
    <rPh sb="52" eb="53">
      <t>エン</t>
    </rPh>
    <rPh sb="77" eb="78">
      <t>エン</t>
    </rPh>
    <phoneticPr fontId="2"/>
  </si>
  <si>
    <t>介護支援専門員専門研修課程Ⅱ　14,500円
介護支援専門員現任研修テキスト（専門研修課程Ⅱ）4,180円
適切なケアマネジメント手法項目一覧　1,760円</t>
    <rPh sb="21" eb="22">
      <t>エン</t>
    </rPh>
    <rPh sb="52" eb="53">
      <t>エン</t>
    </rPh>
    <rPh sb="77" eb="78">
      <t>エン</t>
    </rPh>
    <phoneticPr fontId="2"/>
  </si>
  <si>
    <t>介護支援専門員更新研修（実務未経験者）26,000円
介護支援専門員実務研修テキスト　8,800円
適切なケアマネジメント手法項目一覧　1,760円</t>
    <rPh sb="25" eb="26">
      <t>エン</t>
    </rPh>
    <rPh sb="27" eb="29">
      <t>カイゴ</t>
    </rPh>
    <rPh sb="48" eb="49">
      <t>エン</t>
    </rPh>
    <rPh sb="73" eb="74">
      <t>エン</t>
    </rPh>
    <phoneticPr fontId="2"/>
  </si>
  <si>
    <t>介護支援専門員更新研修（実務経験者）34,000円
介護支援専門員現任研修テキスト（専門研修課程Ⅰ）5,280円
介護支援専門員現任研修テキスト（専門研修課程Ⅱ）4,180円
適切なケアマネジメント手法項目一覧　1,760円</t>
    <rPh sb="24" eb="25">
      <t>エン</t>
    </rPh>
    <rPh sb="55" eb="56">
      <t>エン</t>
    </rPh>
    <rPh sb="86" eb="87">
      <t>エン</t>
    </rPh>
    <rPh sb="111" eb="112">
      <t>エン</t>
    </rPh>
    <phoneticPr fontId="2"/>
  </si>
  <si>
    <t>介護支援専門員再研修　26,000円
介護支援専門員実務研修テキスト　8,800円
適切なケアマネジメント手法項目一覧　1,760円</t>
    <rPh sb="17" eb="18">
      <t>エン</t>
    </rPh>
    <rPh sb="40" eb="41">
      <t>エン</t>
    </rPh>
    <rPh sb="65" eb="66">
      <t>エン</t>
    </rPh>
    <phoneticPr fontId="2"/>
  </si>
  <si>
    <t>主任介護支援専門員研修　39,500円
介護支援専門員現任研修テキスト（主任介護支援専門員）4,400円
適切なケアマネジメント手法項目一覧　1,760円</t>
    <rPh sb="0" eb="9">
      <t>シュニンカイゴシエンセンモンイン</t>
    </rPh>
    <rPh sb="9" eb="11">
      <t>ケンシュウ</t>
    </rPh>
    <rPh sb="18" eb="19">
      <t>エン</t>
    </rPh>
    <rPh sb="36" eb="38">
      <t>シュニン</t>
    </rPh>
    <rPh sb="38" eb="42">
      <t>カイゴシエン</t>
    </rPh>
    <rPh sb="42" eb="45">
      <t>センモンイン</t>
    </rPh>
    <rPh sb="51" eb="52">
      <t>エン</t>
    </rPh>
    <rPh sb="76" eb="77">
      <t>エン</t>
    </rPh>
    <phoneticPr fontId="2"/>
  </si>
  <si>
    <t>主任介護支援専門員更新研修　37,000円
介護支援専門員現任研修テキスト（主任介護支援専門員）4,400円
適切なケアマネジメント手法項目一覧　1,760円</t>
    <rPh sb="0" eb="9">
      <t>シュニンカイゴシエンセンモンイン</t>
    </rPh>
    <rPh sb="9" eb="13">
      <t>コウシンケンシュウ</t>
    </rPh>
    <rPh sb="20" eb="21">
      <t>エン</t>
    </rPh>
    <rPh sb="38" eb="40">
      <t>シュニン</t>
    </rPh>
    <rPh sb="40" eb="42">
      <t>カイゴ</t>
    </rPh>
    <rPh sb="42" eb="44">
      <t>シエン</t>
    </rPh>
    <rPh sb="44" eb="47">
      <t>センモンイン</t>
    </rPh>
    <rPh sb="53" eb="54">
      <t>エン</t>
    </rPh>
    <rPh sb="78" eb="79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</si>
  <si>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</si>
  <si>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</si>
  <si>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</si>
  <si>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</si>
  <si>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</si>
  <si>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</si>
  <si>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</si>
  <si>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</si>
  <si>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</si>
  <si>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</si>
  <si>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</si>
  <si>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</si>
  <si>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</si>
  <si>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</si>
  <si>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</si>
  <si>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</si>
  <si>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</si>
  <si>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</si>
  <si>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</si>
  <si>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</si>
  <si>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</si>
  <si>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</si>
  <si>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</si>
  <si>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</si>
  <si>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研修No.</t>
    <rPh sb="0" eb="2">
      <t>ケンシュウ</t>
    </rPh>
    <phoneticPr fontId="2"/>
  </si>
  <si>
    <t>⑥</t>
    <phoneticPr fontId="2"/>
  </si>
  <si>
    <t>事業所名：</t>
  </si>
  <si>
    <t>介護支援専門員更新研修（実務未経験者）26,000円
介護支援専門員実務研修テキスト　8,800円</t>
    <rPh sb="25" eb="26">
      <t>エン</t>
    </rPh>
    <rPh sb="27" eb="29">
      <t>カイゴ</t>
    </rPh>
    <rPh sb="48" eb="49">
      <t>エン</t>
    </rPh>
    <phoneticPr fontId="2"/>
  </si>
  <si>
    <t>研修費用の
1/2判定</t>
    <rPh sb="0" eb="2">
      <t>ケンシュウ</t>
    </rPh>
    <rPh sb="2" eb="4">
      <t>ヒヨウ</t>
    </rPh>
    <rPh sb="9" eb="11">
      <t>ハンテイ</t>
    </rPh>
    <phoneticPr fontId="2"/>
  </si>
  <si>
    <t>介護支援専門員実務研修　38,000円</t>
    <rPh sb="0" eb="4">
      <t>カイゴシエン</t>
    </rPh>
    <rPh sb="4" eb="7">
      <t>センモンイン</t>
    </rPh>
    <rPh sb="7" eb="9">
      <t>ジツム</t>
    </rPh>
    <rPh sb="9" eb="11">
      <t>ケンシュウ</t>
    </rPh>
    <rPh sb="18" eb="19">
      <t>エン</t>
    </rPh>
    <phoneticPr fontId="2"/>
  </si>
  <si>
    <t>介護支援専門員実務研修　38,000円
介護支援専門員実務研修テキスト　8,800円</t>
    <rPh sb="18" eb="19">
      <t>エン</t>
    </rPh>
    <rPh sb="41" eb="42">
      <t>エン</t>
    </rPh>
    <phoneticPr fontId="2"/>
  </si>
  <si>
    <t>介護支援専門員実務研修　38,000円
介護支援専門員実務研修テキスト　8,800円
適切なケアマネジメント手法項目一覧　1,760円</t>
    <rPh sb="18" eb="19">
      <t>エン</t>
    </rPh>
    <rPh sb="41" eb="42">
      <t>エン</t>
    </rPh>
    <rPh sb="66" eb="67">
      <t>エン</t>
    </rPh>
    <phoneticPr fontId="2"/>
  </si>
  <si>
    <t>　八戸市介護支援専門員資格取得・定着支援金交付要綱第6条の規定により、下記のとおり申請します。</t>
    <rPh sb="1" eb="3">
      <t>ハチノヘ</t>
    </rPh>
    <rPh sb="3" eb="4">
      <t>シ</t>
    </rPh>
    <rPh sb="4" eb="6">
      <t>カイゴ</t>
    </rPh>
    <rPh sb="6" eb="8">
      <t>シエン</t>
    </rPh>
    <rPh sb="8" eb="11">
      <t>センモンイン</t>
    </rPh>
    <rPh sb="11" eb="13">
      <t>シカク</t>
    </rPh>
    <rPh sb="13" eb="15">
      <t>シュトク</t>
    </rPh>
    <rPh sb="16" eb="18">
      <t>テイチャク</t>
    </rPh>
    <rPh sb="18" eb="21">
      <t>シエンキン</t>
    </rPh>
    <rPh sb="20" eb="21">
      <t>キン</t>
    </rPh>
    <rPh sb="21" eb="23">
      <t>コウフ</t>
    </rPh>
    <rPh sb="23" eb="25">
      <t>ヨウコウ</t>
    </rPh>
    <rPh sb="25" eb="26">
      <t>ダイ</t>
    </rPh>
    <rPh sb="27" eb="28">
      <t>ジョウ</t>
    </rPh>
    <rPh sb="29" eb="31">
      <t>キテイ</t>
    </rPh>
    <rPh sb="35" eb="37">
      <t>カキ</t>
    </rPh>
    <rPh sb="41" eb="43">
      <t>シンセイ</t>
    </rPh>
    <phoneticPr fontId="2"/>
  </si>
  <si>
    <t>（参考）研修費用半額
　　　（事業所負担下限額）</t>
    <rPh sb="1" eb="3">
      <t>サンコウ</t>
    </rPh>
    <rPh sb="4" eb="8">
      <t>ケンシュウヒヨウ</t>
    </rPh>
    <rPh sb="8" eb="10">
      <t>ハンガク</t>
    </rPh>
    <rPh sb="15" eb="18">
      <t>ジギョウショ</t>
    </rPh>
    <rPh sb="18" eb="20">
      <t>フタン</t>
    </rPh>
    <rPh sb="20" eb="22">
      <t>カゲン</t>
    </rPh>
    <rPh sb="22" eb="23">
      <t>ガク</t>
    </rPh>
    <phoneticPr fontId="2"/>
  </si>
  <si>
    <t>✔</t>
  </si>
  <si>
    <t>0123456</t>
    <phoneticPr fontId="2"/>
  </si>
  <si>
    <t>八戸市居宅介護支援事業所</t>
    <rPh sb="0" eb="3">
      <t>ハチノヘシ</t>
    </rPh>
    <rPh sb="3" eb="7">
      <t>キョタクカイゴ</t>
    </rPh>
    <rPh sb="7" eb="9">
      <t>シエン</t>
    </rPh>
    <rPh sb="9" eb="12">
      <t>ジギョウショ</t>
    </rPh>
    <phoneticPr fontId="2"/>
  </si>
  <si>
    <t>〇〇法人〇〇会</t>
    <rPh sb="2" eb="4">
      <t>ホウジン</t>
    </rPh>
    <rPh sb="6" eb="7">
      <t>カイ</t>
    </rPh>
    <phoneticPr fontId="2"/>
  </si>
  <si>
    <t>理事長　八戸　太郎</t>
    <rPh sb="0" eb="3">
      <t>リジチョウ</t>
    </rPh>
    <rPh sb="4" eb="6">
      <t>ハチノヘ</t>
    </rPh>
    <rPh sb="7" eb="9">
      <t>タロウ</t>
    </rPh>
    <phoneticPr fontId="2"/>
  </si>
  <si>
    <t>八戸市内丸一丁目１－１</t>
    <rPh sb="0" eb="3">
      <t>ハチノヘシ</t>
    </rPh>
    <rPh sb="3" eb="5">
      <t>ウチマル</t>
    </rPh>
    <rPh sb="5" eb="8">
      <t>イッチョウメ</t>
    </rPh>
    <phoneticPr fontId="2"/>
  </si>
  <si>
    <t>031-8686</t>
    <phoneticPr fontId="2"/>
  </si>
  <si>
    <t>八戸市内丸一丁目１－□</t>
    <phoneticPr fontId="2"/>
  </si>
  <si>
    <t>hachinoheshi_kyotaku@～.jp</t>
    <phoneticPr fontId="2"/>
  </si>
  <si>
    <t>八戸中央</t>
    <rPh sb="0" eb="2">
      <t>ハチノヘ</t>
    </rPh>
    <rPh sb="2" eb="4">
      <t>チュウオウ</t>
    </rPh>
    <phoneticPr fontId="2"/>
  </si>
  <si>
    <t>八戸</t>
    <rPh sb="0" eb="2">
      <t>ハチノヘ</t>
    </rPh>
    <phoneticPr fontId="2"/>
  </si>
  <si>
    <t>〇〇法人〇〇会　理事長　八戸　太郎</t>
    <rPh sb="2" eb="4">
      <t>ホウジン</t>
    </rPh>
    <rPh sb="6" eb="7">
      <t>カイ</t>
    </rPh>
    <rPh sb="8" eb="11">
      <t>リジチョウ</t>
    </rPh>
    <rPh sb="12" eb="14">
      <t>ハチノヘ</t>
    </rPh>
    <rPh sb="15" eb="17">
      <t>タロウ</t>
    </rPh>
    <phoneticPr fontId="2"/>
  </si>
  <si>
    <t>〇〇ホウジン〇〇カイ　リジチョウ　ハチノヘ　タロウ</t>
    <phoneticPr fontId="2"/>
  </si>
  <si>
    <t>0178-43-〇〇〇〇</t>
    <phoneticPr fontId="2"/>
  </si>
  <si>
    <t>管理者　八戸　花子</t>
    <rPh sb="0" eb="3">
      <t>カンリシャ</t>
    </rPh>
    <rPh sb="4" eb="6">
      <t>ハチノヘ</t>
    </rPh>
    <rPh sb="7" eb="9">
      <t>ハナコ</t>
    </rPh>
    <phoneticPr fontId="2"/>
  </si>
  <si>
    <t>0178-43-△△△△</t>
    <phoneticPr fontId="2"/>
  </si>
  <si>
    <t>□□　□□</t>
    <phoneticPr fontId="2"/>
  </si>
  <si>
    <t>△△　△△</t>
    <phoneticPr fontId="2"/>
  </si>
  <si>
    <t>該当する「研修No.」をシート「対象者名簿」で選択</t>
    <phoneticPr fontId="2"/>
  </si>
  <si>
    <t>　↓</t>
    <phoneticPr fontId="2"/>
  </si>
  <si>
    <t>実際に支払った研修受講料とテキスト料を左表の「研修名」で確認</t>
    <rPh sb="0" eb="2">
      <t>ジッサイ</t>
    </rPh>
    <rPh sb="3" eb="5">
      <t>シハラ</t>
    </rPh>
    <rPh sb="7" eb="9">
      <t>ケンシュウ</t>
    </rPh>
    <rPh sb="9" eb="11">
      <t>ジュコウ</t>
    </rPh>
    <rPh sb="11" eb="12">
      <t>リョウ</t>
    </rPh>
    <rPh sb="17" eb="18">
      <t>リョウ</t>
    </rPh>
    <rPh sb="19" eb="20">
      <t>サ</t>
    </rPh>
    <rPh sb="20" eb="21">
      <t>ヒョウ</t>
    </rPh>
    <rPh sb="23" eb="26">
      <t>ケンシュウメイ</t>
    </rPh>
    <rPh sb="28" eb="30">
      <t>カクニン</t>
    </rPh>
    <phoneticPr fontId="2"/>
  </si>
  <si>
    <t>別記第１号様式（第6条関係）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</si>
  <si>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別記第１号様式（第６条関係）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</si>
  <si>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支給上限額</t>
    <rPh sb="0" eb="5">
      <t>シキュウジョウゲンガク</t>
    </rPh>
    <phoneticPr fontId="2"/>
  </si>
  <si>
    <t>③</t>
  </si>
  <si>
    <t>八戸市居宅介護支援事業所</t>
    <rPh sb="0" eb="3">
      <t>ハチノヘシ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</si>
</sst>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7" fontId="6" fillId="2" borderId="12" xfId="0" applyNumberFormat="1" applyFont="1" applyFill="1" applyBorder="1" applyProtection="1">
      <alignment vertical="center"/>
    </xf>
    <xf numFmtId="177" fontId="6" fillId="0" borderId="6" xfId="0" applyNumberFormat="1" applyFont="1" applyFill="1" applyBorder="1" applyProtection="1">
      <alignment vertical="center"/>
    </xf>
    <xf numFmtId="0" fontId="6" fillId="0" borderId="32" xfId="0" applyFont="1" applyBorder="1" applyAlignment="1" applyProtection="1">
      <alignment horizontal="center" vertical="center" wrapText="1" shrinkToFit="1"/>
      <protection locked="0"/>
    </xf>
    <xf numFmtId="0" fontId="0" fillId="0" borderId="0" xfId="0" applyFill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77" fontId="6" fillId="2" borderId="12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177" fontId="6" fillId="2" borderId="7" xfId="0" applyNumberFormat="1" applyFont="1" applyFill="1" applyBorder="1" applyAlignment="1" applyProtection="1">
      <alignment horizontal="right" vertical="center"/>
    </xf>
    <xf numFmtId="177" fontId="6" fillId="2" borderId="12" xfId="0" applyNumberFormat="1" applyFont="1" applyFill="1" applyBorder="1" applyAlignment="1" applyProtection="1">
      <alignment vertical="center" wrapText="1"/>
    </xf>
    <xf numFmtId="177" fontId="6" fillId="2" borderId="28" xfId="0" applyNumberFormat="1" applyFont="1" applyFill="1" applyBorder="1" applyAlignment="1" applyProtection="1">
      <alignment horizontal="right" vertical="center"/>
      <protection locked="0"/>
    </xf>
    <xf numFmtId="38" fontId="0" fillId="0" borderId="0" xfId="1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38" fontId="0" fillId="0" borderId="3" xfId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38" fontId="0" fillId="0" borderId="9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4" xfId="1" applyFont="1" applyFill="1" applyBorder="1" applyAlignment="1">
      <alignment vertical="center" wrapText="1"/>
    </xf>
    <xf numFmtId="0" fontId="0" fillId="0" borderId="0" xfId="0" applyFill="1" applyAlignment="1">
      <alignment vertical="top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38" fontId="0" fillId="0" borderId="11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3" xfId="1" applyFont="1" applyFill="1" applyBorder="1">
      <alignment vertical="center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26" xfId="0" applyNumberFormat="1" applyFont="1" applyBorder="1" applyAlignment="1" applyProtection="1">
      <alignment horizontal="left" vertical="center"/>
      <protection locked="0"/>
    </xf>
    <xf numFmtId="49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77" fontId="5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33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AB48"/>
  <sheetViews>
    <sheetView tabSelected="1" topLeftCell="A3" zoomScaleNormal="100" workbookViewId="0">
      <selection activeCell="AB4" sqref="AB4"/>
    </sheetView>
  </sheetViews>
  <sheetFormatPr defaultRowHeight="17.25"/>
  <cols>
    <col min="1" max="18" width="3" style="2" customWidth="1"/>
    <col min="19" max="27" width="3.125" style="2" customWidth="1"/>
    <col min="28" max="16384" width="9" style="2"/>
  </cols>
  <sheetData>
    <row r="1" spans="1:28" ht="18.75" customHeight="1">
      <c r="A1" s="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0" t="s">
        <v>24</v>
      </c>
      <c r="U2" s="120"/>
      <c r="V2" s="17"/>
      <c r="W2" s="17" t="s">
        <v>25</v>
      </c>
      <c r="X2" s="17"/>
      <c r="Y2" s="17" t="s">
        <v>26</v>
      </c>
      <c r="Z2" s="17"/>
      <c r="AA2" s="4" t="s">
        <v>27</v>
      </c>
      <c r="AB2" s="2" t="s">
        <v>32</v>
      </c>
    </row>
    <row r="3" spans="1:2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ht="18.75" customHeight="1">
      <c r="A4" s="58" t="s">
        <v>50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3"/>
    </row>
    <row r="5" spans="1:28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ht="18.75" customHeight="1">
      <c r="A6" s="4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8.75" customHeight="1">
      <c r="A7" s="4"/>
      <c r="B7" s="4"/>
      <c r="C7" s="4"/>
      <c r="D7" s="4"/>
      <c r="E7" s="4"/>
      <c r="F7" s="4"/>
      <c r="G7" s="4"/>
      <c r="H7" s="4"/>
      <c r="I7" s="4"/>
      <c r="J7" s="121" t="s">
        <v>39</v>
      </c>
      <c r="K7" s="122"/>
      <c r="L7" s="122"/>
      <c r="M7" s="122"/>
      <c r="N7" s="123"/>
      <c r="O7" s="124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6"/>
    </row>
    <row r="8" spans="1:28" ht="18.75" customHeight="1">
      <c r="A8" s="4"/>
      <c r="B8" s="4"/>
      <c r="C8" s="4"/>
      <c r="D8" s="4"/>
      <c r="E8" s="4"/>
      <c r="F8" s="4"/>
      <c r="G8" s="4"/>
      <c r="H8" s="4"/>
      <c r="I8" s="4"/>
      <c r="J8" s="101" t="s">
        <v>48</v>
      </c>
      <c r="K8" s="102"/>
      <c r="L8" s="102"/>
      <c r="M8" s="102"/>
      <c r="N8" s="103"/>
      <c r="O8" s="98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100"/>
    </row>
    <row r="9" spans="1:28" ht="18.75" customHeight="1">
      <c r="A9" s="4"/>
      <c r="B9" s="4"/>
      <c r="C9" s="4"/>
      <c r="D9" s="4"/>
      <c r="E9" s="4"/>
      <c r="F9" s="4"/>
      <c r="G9" s="4"/>
      <c r="H9" s="4"/>
      <c r="I9" s="4"/>
      <c r="J9" s="92" t="s">
        <v>20</v>
      </c>
      <c r="K9" s="93"/>
      <c r="L9" s="93"/>
      <c r="M9" s="93"/>
      <c r="N9" s="94"/>
      <c r="O9" s="95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3" t="s">
        <v>47</v>
      </c>
    </row>
    <row r="10" spans="1:28" ht="18.75" customHeight="1">
      <c r="A10" s="4"/>
      <c r="B10" s="4"/>
      <c r="C10" s="4"/>
      <c r="D10" s="4"/>
      <c r="E10" s="4"/>
      <c r="F10" s="4"/>
      <c r="G10" s="4"/>
      <c r="H10" s="4"/>
      <c r="I10" s="4"/>
      <c r="J10" s="92" t="s">
        <v>43</v>
      </c>
      <c r="K10" s="93"/>
      <c r="L10" s="93"/>
      <c r="M10" s="93"/>
      <c r="N10" s="94"/>
      <c r="O10" s="98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100"/>
      <c r="AB10" s="3" t="s">
        <v>44</v>
      </c>
    </row>
    <row r="11" spans="1:28" ht="18.75" customHeight="1">
      <c r="A11" s="4"/>
      <c r="B11" s="4"/>
      <c r="C11" s="4"/>
      <c r="D11" s="4"/>
      <c r="E11" s="4"/>
      <c r="F11" s="4"/>
      <c r="G11" s="4"/>
      <c r="H11" s="4"/>
      <c r="I11" s="4"/>
      <c r="J11" s="101" t="s">
        <v>0</v>
      </c>
      <c r="K11" s="102"/>
      <c r="L11" s="102"/>
      <c r="M11" s="102"/>
      <c r="N11" s="103"/>
      <c r="O11" s="104"/>
      <c r="P11" s="105"/>
      <c r="Q11" s="105"/>
      <c r="R11" s="105"/>
      <c r="S11" s="105"/>
      <c r="T11" s="105"/>
      <c r="U11" s="106"/>
      <c r="V11" s="107"/>
      <c r="W11" s="108"/>
      <c r="X11" s="108"/>
      <c r="Y11" s="108"/>
      <c r="Z11" s="108"/>
      <c r="AA11" s="109"/>
      <c r="AB11" s="2" t="s">
        <v>29</v>
      </c>
    </row>
    <row r="12" spans="1:28" ht="18.75" customHeight="1">
      <c r="A12" s="4"/>
      <c r="B12" s="4"/>
      <c r="C12" s="4"/>
      <c r="D12" s="4"/>
      <c r="E12" s="4"/>
      <c r="F12" s="4"/>
      <c r="G12" s="4"/>
      <c r="H12" s="4"/>
      <c r="I12" s="4"/>
      <c r="J12" s="101" t="s">
        <v>6</v>
      </c>
      <c r="K12" s="102"/>
      <c r="L12" s="102"/>
      <c r="M12" s="102"/>
      <c r="N12" s="103"/>
      <c r="O12" s="110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2" t="s">
        <v>28</v>
      </c>
    </row>
    <row r="13" spans="1:28" ht="18.75" customHeight="1">
      <c r="A13" s="4"/>
      <c r="B13" s="4"/>
      <c r="C13" s="4"/>
      <c r="D13" s="4"/>
      <c r="E13" s="4"/>
      <c r="F13" s="4"/>
      <c r="G13" s="4"/>
      <c r="H13" s="4"/>
      <c r="I13" s="4"/>
      <c r="J13" s="113" t="s">
        <v>1</v>
      </c>
      <c r="K13" s="114"/>
      <c r="L13" s="114"/>
      <c r="M13" s="114"/>
      <c r="N13" s="115"/>
      <c r="O13" s="116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8"/>
    </row>
    <row r="14" spans="1:28" ht="18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18.75" customHeight="1">
      <c r="A15" s="119" t="s">
        <v>107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</row>
    <row r="16" spans="1:28" ht="18.7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</row>
    <row r="17" spans="1:27" ht="18.75" customHeight="1">
      <c r="A17" s="58" t="s">
        <v>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ht="18.75" customHeight="1">
      <c r="A18" s="4" t="s">
        <v>34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0" customHeight="1">
      <c r="A19" s="4"/>
      <c r="B19" s="4" t="s">
        <v>3</v>
      </c>
      <c r="C19" s="91">
        <f>対象者名簿!H14</f>
        <v>0</v>
      </c>
      <c r="D19" s="91"/>
      <c r="E19" s="91"/>
      <c r="F19" s="91"/>
      <c r="G19" s="91"/>
      <c r="H19" s="91"/>
      <c r="I19" s="91"/>
      <c r="J19" s="58" t="s">
        <v>4</v>
      </c>
      <c r="K19" s="5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8.75" customHeight="1">
      <c r="A20" s="4"/>
      <c r="B20" s="4" t="s">
        <v>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.75" customHeight="1">
      <c r="A22" s="4" t="s">
        <v>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8.75" customHeight="1">
      <c r="A23" s="4"/>
      <c r="B23" s="90" t="s">
        <v>10</v>
      </c>
      <c r="C23" s="79"/>
      <c r="D23" s="79"/>
      <c r="E23" s="79"/>
      <c r="F23" s="80"/>
      <c r="G23" s="84"/>
      <c r="H23" s="85"/>
      <c r="I23" s="85"/>
      <c r="J23" s="85"/>
      <c r="K23" s="85"/>
      <c r="L23" s="85"/>
      <c r="M23" s="85"/>
      <c r="N23" s="85"/>
      <c r="O23" s="18"/>
      <c r="P23" s="79" t="s">
        <v>18</v>
      </c>
      <c r="Q23" s="79"/>
      <c r="R23" s="79"/>
      <c r="S23" s="90"/>
      <c r="T23" s="79"/>
      <c r="U23" s="79"/>
      <c r="V23" s="79"/>
      <c r="W23" s="79"/>
      <c r="X23" s="79"/>
      <c r="Y23" s="18"/>
      <c r="Z23" s="79" t="s">
        <v>12</v>
      </c>
      <c r="AA23" s="80"/>
    </row>
    <row r="24" spans="1:27" ht="18.75" customHeight="1">
      <c r="A24" s="4"/>
      <c r="B24" s="67"/>
      <c r="C24" s="58"/>
      <c r="D24" s="58"/>
      <c r="E24" s="58"/>
      <c r="F24" s="59"/>
      <c r="G24" s="63"/>
      <c r="H24" s="64"/>
      <c r="I24" s="64"/>
      <c r="J24" s="64"/>
      <c r="K24" s="64"/>
      <c r="L24" s="64"/>
      <c r="M24" s="64"/>
      <c r="N24" s="64"/>
      <c r="O24" s="4"/>
      <c r="P24" s="58" t="s">
        <v>8</v>
      </c>
      <c r="Q24" s="58"/>
      <c r="R24" s="58"/>
      <c r="S24" s="67"/>
      <c r="T24" s="58"/>
      <c r="U24" s="58"/>
      <c r="V24" s="58"/>
      <c r="W24" s="58"/>
      <c r="X24" s="58"/>
      <c r="Y24" s="4"/>
      <c r="Z24" s="58" t="s">
        <v>13</v>
      </c>
      <c r="AA24" s="59"/>
    </row>
    <row r="25" spans="1:27" ht="18.75" customHeight="1">
      <c r="A25" s="4"/>
      <c r="B25" s="67"/>
      <c r="C25" s="58"/>
      <c r="D25" s="58"/>
      <c r="E25" s="58"/>
      <c r="F25" s="59"/>
      <c r="G25" s="63"/>
      <c r="H25" s="64"/>
      <c r="I25" s="64"/>
      <c r="J25" s="64"/>
      <c r="K25" s="64"/>
      <c r="L25" s="64"/>
      <c r="M25" s="64"/>
      <c r="N25" s="64"/>
      <c r="O25" s="4"/>
      <c r="P25" s="58" t="s">
        <v>9</v>
      </c>
      <c r="Q25" s="58"/>
      <c r="R25" s="58"/>
      <c r="S25" s="67"/>
      <c r="T25" s="58"/>
      <c r="U25" s="58"/>
      <c r="V25" s="58"/>
      <c r="W25" s="58"/>
      <c r="X25" s="58"/>
      <c r="Y25" s="4"/>
      <c r="Z25" s="58" t="s">
        <v>11</v>
      </c>
      <c r="AA25" s="59"/>
    </row>
    <row r="26" spans="1:27" ht="18.75" customHeight="1">
      <c r="A26" s="4"/>
      <c r="B26" s="60"/>
      <c r="C26" s="61"/>
      <c r="D26" s="61"/>
      <c r="E26" s="61"/>
      <c r="F26" s="62"/>
      <c r="G26" s="65"/>
      <c r="H26" s="66"/>
      <c r="I26" s="66"/>
      <c r="J26" s="66"/>
      <c r="K26" s="66"/>
      <c r="L26" s="66"/>
      <c r="M26" s="66"/>
      <c r="N26" s="66"/>
      <c r="O26" s="19"/>
      <c r="P26" s="58" t="s">
        <v>19</v>
      </c>
      <c r="Q26" s="58"/>
      <c r="R26" s="58"/>
      <c r="S26" s="60"/>
      <c r="T26" s="61"/>
      <c r="U26" s="61"/>
      <c r="V26" s="61"/>
      <c r="W26" s="61"/>
      <c r="X26" s="61"/>
      <c r="Y26" s="19"/>
      <c r="Z26" s="61" t="s">
        <v>30</v>
      </c>
      <c r="AA26" s="62"/>
    </row>
    <row r="27" spans="1:27" ht="18.75" customHeight="1">
      <c r="A27" s="4"/>
      <c r="B27" s="78" t="s">
        <v>15</v>
      </c>
      <c r="C27" s="79"/>
      <c r="D27" s="79"/>
      <c r="E27" s="79"/>
      <c r="F27" s="80"/>
      <c r="G27" s="90"/>
      <c r="H27" s="79" t="s">
        <v>14</v>
      </c>
      <c r="I27" s="79"/>
      <c r="J27" s="79"/>
      <c r="K27" s="79"/>
      <c r="L27" s="79" t="s">
        <v>17</v>
      </c>
      <c r="M27" s="79"/>
      <c r="N27" s="80"/>
      <c r="O27" s="90" t="s">
        <v>16</v>
      </c>
      <c r="P27" s="79"/>
      <c r="Q27" s="79"/>
      <c r="R27" s="79"/>
      <c r="S27" s="79"/>
      <c r="T27" s="70"/>
      <c r="U27" s="71"/>
      <c r="V27" s="71"/>
      <c r="W27" s="71"/>
      <c r="X27" s="71"/>
      <c r="Y27" s="71"/>
      <c r="Z27" s="71"/>
      <c r="AA27" s="72"/>
    </row>
    <row r="28" spans="1:27" ht="18.75" customHeight="1">
      <c r="A28" s="4"/>
      <c r="B28" s="60"/>
      <c r="C28" s="61"/>
      <c r="D28" s="61"/>
      <c r="E28" s="61"/>
      <c r="F28" s="62"/>
      <c r="G28" s="60"/>
      <c r="H28" s="61"/>
      <c r="I28" s="61"/>
      <c r="J28" s="61"/>
      <c r="K28" s="61"/>
      <c r="L28" s="61"/>
      <c r="M28" s="61"/>
      <c r="N28" s="62"/>
      <c r="O28" s="60"/>
      <c r="P28" s="61"/>
      <c r="Q28" s="61"/>
      <c r="R28" s="61"/>
      <c r="S28" s="61"/>
      <c r="T28" s="73"/>
      <c r="U28" s="74"/>
      <c r="V28" s="74"/>
      <c r="W28" s="74"/>
      <c r="X28" s="74"/>
      <c r="Y28" s="74"/>
      <c r="Z28" s="74"/>
      <c r="AA28" s="75"/>
    </row>
    <row r="29" spans="1:27" ht="18.75" customHeight="1">
      <c r="A29" s="4"/>
      <c r="B29" s="76" t="s">
        <v>21</v>
      </c>
      <c r="C29" s="76"/>
      <c r="D29" s="76"/>
      <c r="E29" s="76"/>
      <c r="F29" s="7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18.75" customHeight="1">
      <c r="A30" s="4"/>
      <c r="B30" s="76"/>
      <c r="C30" s="76"/>
      <c r="D30" s="76"/>
      <c r="E30" s="76"/>
      <c r="F30" s="7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18.75" customHeight="1">
      <c r="A31" s="4"/>
      <c r="B31" s="76" t="s">
        <v>22</v>
      </c>
      <c r="C31" s="76"/>
      <c r="D31" s="76"/>
      <c r="E31" s="76"/>
      <c r="F31" s="7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18.75" customHeight="1">
      <c r="A32" s="4"/>
      <c r="B32" s="76"/>
      <c r="C32" s="76"/>
      <c r="D32" s="76"/>
      <c r="E32" s="76"/>
      <c r="F32" s="7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18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8.75" customHeight="1">
      <c r="A34" s="4"/>
      <c r="B34" s="78" t="s">
        <v>35</v>
      </c>
      <c r="C34" s="79"/>
      <c r="D34" s="79"/>
      <c r="E34" s="79"/>
      <c r="F34" s="80"/>
      <c r="G34" s="84"/>
      <c r="H34" s="85"/>
      <c r="I34" s="85"/>
      <c r="J34" s="85"/>
      <c r="K34" s="85"/>
      <c r="L34" s="85"/>
      <c r="M34" s="85"/>
      <c r="N34" s="86"/>
      <c r="O34" s="79" t="s">
        <v>38</v>
      </c>
      <c r="P34" s="79"/>
      <c r="Q34" s="79"/>
      <c r="R34" s="79"/>
      <c r="S34" s="80"/>
      <c r="T34" s="84"/>
      <c r="U34" s="85"/>
      <c r="V34" s="85"/>
      <c r="W34" s="85"/>
      <c r="X34" s="85"/>
      <c r="Y34" s="85"/>
      <c r="Z34" s="85"/>
      <c r="AA34" s="86"/>
    </row>
    <row r="35" spans="1:27" ht="18.75" customHeight="1" thickBot="1">
      <c r="A35" s="4"/>
      <c r="B35" s="81"/>
      <c r="C35" s="82"/>
      <c r="D35" s="82"/>
      <c r="E35" s="82"/>
      <c r="F35" s="83"/>
      <c r="G35" s="87"/>
      <c r="H35" s="88"/>
      <c r="I35" s="88"/>
      <c r="J35" s="88"/>
      <c r="K35" s="88"/>
      <c r="L35" s="88"/>
      <c r="M35" s="88"/>
      <c r="N35" s="89"/>
      <c r="O35" s="82"/>
      <c r="P35" s="82"/>
      <c r="Q35" s="82"/>
      <c r="R35" s="82"/>
      <c r="S35" s="83"/>
      <c r="T35" s="87"/>
      <c r="U35" s="88"/>
      <c r="V35" s="88"/>
      <c r="W35" s="88"/>
      <c r="X35" s="88"/>
      <c r="Y35" s="88"/>
      <c r="Z35" s="88"/>
      <c r="AA35" s="89"/>
    </row>
    <row r="36" spans="1:27" ht="18.75" customHeight="1" thickTop="1">
      <c r="A36" s="4"/>
      <c r="B36" s="57" t="s">
        <v>36</v>
      </c>
      <c r="C36" s="58"/>
      <c r="D36" s="58"/>
      <c r="E36" s="58"/>
      <c r="F36" s="59"/>
      <c r="G36" s="63"/>
      <c r="H36" s="64"/>
      <c r="I36" s="64"/>
      <c r="J36" s="64"/>
      <c r="K36" s="64"/>
      <c r="L36" s="64"/>
      <c r="M36" s="64"/>
      <c r="N36" s="64"/>
      <c r="O36" s="67" t="s">
        <v>38</v>
      </c>
      <c r="P36" s="58"/>
      <c r="Q36" s="58"/>
      <c r="R36" s="58"/>
      <c r="S36" s="59"/>
      <c r="T36" s="64"/>
      <c r="U36" s="64"/>
      <c r="V36" s="64"/>
      <c r="W36" s="64"/>
      <c r="X36" s="64"/>
      <c r="Y36" s="64"/>
      <c r="Z36" s="64"/>
      <c r="AA36" s="68"/>
    </row>
    <row r="37" spans="1:27" ht="18.75" customHeight="1">
      <c r="A37" s="4"/>
      <c r="B37" s="60"/>
      <c r="C37" s="61"/>
      <c r="D37" s="61"/>
      <c r="E37" s="61"/>
      <c r="F37" s="62"/>
      <c r="G37" s="65"/>
      <c r="H37" s="66"/>
      <c r="I37" s="66"/>
      <c r="J37" s="66"/>
      <c r="K37" s="66"/>
      <c r="L37" s="66"/>
      <c r="M37" s="66"/>
      <c r="N37" s="66"/>
      <c r="O37" s="60"/>
      <c r="P37" s="61"/>
      <c r="Q37" s="61"/>
      <c r="R37" s="61"/>
      <c r="S37" s="62"/>
      <c r="T37" s="66"/>
      <c r="U37" s="66"/>
      <c r="V37" s="66"/>
      <c r="W37" s="66"/>
      <c r="X37" s="66"/>
      <c r="Y37" s="66"/>
      <c r="Z37" s="66"/>
      <c r="AA37" s="69"/>
    </row>
    <row r="38" spans="1:27" ht="18.75" customHeight="1">
      <c r="A38" s="4"/>
      <c r="B38" s="4" t="s">
        <v>37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.75" customHeight="1">
      <c r="A39" s="4"/>
      <c r="B39" s="4" t="s">
        <v>45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.75" customHeight="1">
      <c r="A40" s="4"/>
      <c r="B40" s="4" t="s">
        <v>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6.5" customHeight="1">
      <c r="B41" s="4" t="s">
        <v>49</v>
      </c>
      <c r="F41" s="4"/>
    </row>
    <row r="42" spans="1:27" ht="16.5" customHeight="1"/>
    <row r="43" spans="1:27" ht="16.5" customHeight="1"/>
    <row r="44" spans="1:27" ht="16.5" customHeight="1"/>
    <row r="45" spans="1:27" ht="16.5" customHeight="1"/>
    <row r="46" spans="1:27" ht="16.5" customHeight="1"/>
    <row r="47" spans="1:27" ht="16.5" customHeight="1"/>
    <row r="48" spans="1:27" ht="16.5" customHeight="1"/>
  </sheetData>
  <sheetProtection algorithmName="SHA-512" hashValue="nwudB0whBimxuNH3xGSt2LagKqlF6N6XFrVQmGrpRfnr8xGxcTH1nJKAgU7ExuAO1UZ+ORhPmaLwTuQJagy3Zg==" saltValue="69RVv5V5vkO1A6xj+GAtmw==" spinCount="100000" sheet="1" objects="1" scenarios="1"/>
  <mergeCells count="51">
    <mergeCell ref="T2:U2"/>
    <mergeCell ref="A4:AA4"/>
    <mergeCell ref="J7:N7"/>
    <mergeCell ref="O7:AA7"/>
    <mergeCell ref="J8:N8"/>
    <mergeCell ref="O8:AA8"/>
    <mergeCell ref="A17:AA17"/>
    <mergeCell ref="J9:N9"/>
    <mergeCell ref="O9:AA9"/>
    <mergeCell ref="J10:N10"/>
    <mergeCell ref="O10:AA10"/>
    <mergeCell ref="J11:N11"/>
    <mergeCell ref="O11:U11"/>
    <mergeCell ref="V11:AA11"/>
    <mergeCell ref="J12:N12"/>
    <mergeCell ref="O12:AA12"/>
    <mergeCell ref="J13:N13"/>
    <mergeCell ref="O13:AA13"/>
    <mergeCell ref="A15:AA16"/>
    <mergeCell ref="C19:I19"/>
    <mergeCell ref="J19:K19"/>
    <mergeCell ref="B23:F26"/>
    <mergeCell ref="G23:N26"/>
    <mergeCell ref="P23:R23"/>
    <mergeCell ref="K27:K28"/>
    <mergeCell ref="L27:N28"/>
    <mergeCell ref="O27:S28"/>
    <mergeCell ref="Z23:AA23"/>
    <mergeCell ref="P24:R24"/>
    <mergeCell ref="Z24:AA24"/>
    <mergeCell ref="P25:R25"/>
    <mergeCell ref="Z25:AA25"/>
    <mergeCell ref="P26:R26"/>
    <mergeCell ref="Z26:AA26"/>
    <mergeCell ref="S23:X26"/>
    <mergeCell ref="B36:F37"/>
    <mergeCell ref="G36:N37"/>
    <mergeCell ref="O36:S37"/>
    <mergeCell ref="T36:AA37"/>
    <mergeCell ref="T27:AA28"/>
    <mergeCell ref="B29:F30"/>
    <mergeCell ref="G29:AA30"/>
    <mergeCell ref="B31:F32"/>
    <mergeCell ref="G31:AA32"/>
    <mergeCell ref="B34:F35"/>
    <mergeCell ref="G34:N35"/>
    <mergeCell ref="O34:S35"/>
    <mergeCell ref="T34:AA35"/>
    <mergeCell ref="B27:F28"/>
    <mergeCell ref="G27:G28"/>
    <mergeCell ref="H27:J28"/>
  </mergeCells>
  <phoneticPr fontId="2"/>
  <dataValidations count="1">
    <dataValidation type="list" allowBlank="1" showInputMessage="1" showErrorMessage="1" sqref="G27:G28 K27:K28 O23:O26 Y23:Y26" xr:uid="{00000000-0002-0000-0000-000000000000}">
      <formula1>"✔"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zoomScaleNormal="100" workbookViewId="0">
      <selection activeCell="C19" sqref="C19:I19"/>
    </sheetView>
  </sheetViews>
  <sheetFormatPr defaultRowHeight="17.25"/>
  <cols>
    <col min="1" max="18" width="3" style="2" customWidth="1"/>
    <col min="19" max="27" width="3.125" style="2" customWidth="1"/>
    <col min="28" max="16384" width="9" style="2"/>
  </cols>
  <sheetData>
    <row r="1" spans="1:28" ht="18.75" customHeight="1">
      <c r="A1" s="4" t="s">
        <v>131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0" t="s">
        <v>24</v>
      </c>
      <c r="U2" s="120"/>
      <c r="V2" s="17">
        <v>7</v>
      </c>
      <c r="W2" s="17" t="s">
        <v>25</v>
      </c>
      <c r="X2" s="17">
        <v>12</v>
      </c>
      <c r="Y2" s="17" t="s">
        <v>26</v>
      </c>
      <c r="Z2" s="17">
        <v>1</v>
      </c>
      <c r="AA2" s="4" t="s">
        <v>27</v>
      </c>
      <c r="AB2" s="2" t="s">
        <v>32</v>
      </c>
    </row>
    <row r="3" spans="1:2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ht="18.75" customHeight="1">
      <c r="A4" s="58" t="s">
        <v>50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3"/>
    </row>
    <row r="5" spans="1:28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ht="18.75" customHeight="1">
      <c r="A6" s="4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8.75" customHeight="1">
      <c r="A7" s="4"/>
      <c r="B7" s="4"/>
      <c r="C7" s="4"/>
      <c r="D7" s="4"/>
      <c r="E7" s="4"/>
      <c r="F7" s="4"/>
      <c r="G7" s="4"/>
      <c r="H7" s="4"/>
      <c r="I7" s="4"/>
      <c r="J7" s="121" t="s">
        <v>39</v>
      </c>
      <c r="K7" s="122"/>
      <c r="L7" s="122"/>
      <c r="M7" s="122"/>
      <c r="N7" s="123"/>
      <c r="O7" s="124" t="s">
        <v>111</v>
      </c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6"/>
    </row>
    <row r="8" spans="1:28" ht="18.75" customHeight="1">
      <c r="A8" s="4"/>
      <c r="B8" s="4"/>
      <c r="C8" s="4"/>
      <c r="D8" s="4"/>
      <c r="E8" s="4"/>
      <c r="F8" s="4"/>
      <c r="G8" s="4"/>
      <c r="H8" s="4"/>
      <c r="I8" s="4"/>
      <c r="J8" s="101" t="s">
        <v>48</v>
      </c>
      <c r="K8" s="102"/>
      <c r="L8" s="102"/>
      <c r="M8" s="102"/>
      <c r="N8" s="103"/>
      <c r="O8" s="98" t="s">
        <v>112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100"/>
    </row>
    <row r="9" spans="1:28" ht="18.75" customHeight="1">
      <c r="A9" s="4"/>
      <c r="B9" s="4"/>
      <c r="C9" s="4"/>
      <c r="D9" s="4"/>
      <c r="E9" s="4"/>
      <c r="F9" s="4"/>
      <c r="G9" s="4"/>
      <c r="H9" s="4"/>
      <c r="I9" s="4"/>
      <c r="J9" s="92" t="s">
        <v>20</v>
      </c>
      <c r="K9" s="93"/>
      <c r="L9" s="93"/>
      <c r="M9" s="93"/>
      <c r="N9" s="94"/>
      <c r="O9" s="95" t="s">
        <v>114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3" t="s">
        <v>47</v>
      </c>
    </row>
    <row r="10" spans="1:28" ht="18.75" customHeight="1">
      <c r="A10" s="4"/>
      <c r="B10" s="4"/>
      <c r="C10" s="4"/>
      <c r="D10" s="4"/>
      <c r="E10" s="4"/>
      <c r="F10" s="4"/>
      <c r="G10" s="4"/>
      <c r="H10" s="4"/>
      <c r="I10" s="4"/>
      <c r="J10" s="92" t="s">
        <v>43</v>
      </c>
      <c r="K10" s="93"/>
      <c r="L10" s="93"/>
      <c r="M10" s="93"/>
      <c r="N10" s="94"/>
      <c r="O10" s="98" t="s">
        <v>113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100"/>
      <c r="AB10" s="3" t="s">
        <v>44</v>
      </c>
    </row>
    <row r="11" spans="1:28" ht="18.75" customHeight="1">
      <c r="A11" s="4"/>
      <c r="B11" s="4"/>
      <c r="C11" s="4"/>
      <c r="D11" s="4"/>
      <c r="E11" s="4"/>
      <c r="F11" s="4"/>
      <c r="G11" s="4"/>
      <c r="H11" s="4"/>
      <c r="I11" s="4"/>
      <c r="J11" s="101" t="s">
        <v>0</v>
      </c>
      <c r="K11" s="102"/>
      <c r="L11" s="102"/>
      <c r="M11" s="102"/>
      <c r="N11" s="103"/>
      <c r="O11" s="104" t="s">
        <v>115</v>
      </c>
      <c r="P11" s="105"/>
      <c r="Q11" s="105"/>
      <c r="R11" s="105"/>
      <c r="S11" s="105"/>
      <c r="T11" s="105"/>
      <c r="U11" s="106"/>
      <c r="V11" s="107"/>
      <c r="W11" s="108"/>
      <c r="X11" s="108"/>
      <c r="Y11" s="108"/>
      <c r="Z11" s="108"/>
      <c r="AA11" s="109"/>
      <c r="AB11" s="2" t="s">
        <v>29</v>
      </c>
    </row>
    <row r="12" spans="1:28" ht="18.75" customHeight="1">
      <c r="A12" s="4"/>
      <c r="B12" s="4"/>
      <c r="C12" s="4"/>
      <c r="D12" s="4"/>
      <c r="E12" s="4"/>
      <c r="F12" s="4"/>
      <c r="G12" s="4"/>
      <c r="H12" s="4"/>
      <c r="I12" s="4"/>
      <c r="J12" s="101" t="s">
        <v>6</v>
      </c>
      <c r="K12" s="102"/>
      <c r="L12" s="102"/>
      <c r="M12" s="102"/>
      <c r="N12" s="103"/>
      <c r="O12" s="110" t="s">
        <v>116</v>
      </c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2" t="s">
        <v>28</v>
      </c>
    </row>
    <row r="13" spans="1:28" ht="18.75" customHeight="1">
      <c r="A13" s="4"/>
      <c r="B13" s="4"/>
      <c r="C13" s="4"/>
      <c r="D13" s="4"/>
      <c r="E13" s="4"/>
      <c r="F13" s="4"/>
      <c r="G13" s="4"/>
      <c r="H13" s="4"/>
      <c r="I13" s="4"/>
      <c r="J13" s="113" t="s">
        <v>1</v>
      </c>
      <c r="K13" s="114"/>
      <c r="L13" s="114"/>
      <c r="M13" s="114"/>
      <c r="N13" s="115"/>
      <c r="O13" s="116" t="s">
        <v>117</v>
      </c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8"/>
    </row>
    <row r="14" spans="1:28" ht="18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18.75" customHeight="1">
      <c r="A15" s="119" t="s">
        <v>107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</row>
    <row r="16" spans="1:28" ht="18.7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</row>
    <row r="17" spans="1:27" ht="18.75" customHeight="1">
      <c r="A17" s="58" t="s">
        <v>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ht="18.75" customHeight="1">
      <c r="A18" s="4" t="s">
        <v>34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0" customHeight="1">
      <c r="A19" s="4"/>
      <c r="B19" s="4" t="s">
        <v>3</v>
      </c>
      <c r="C19" s="91">
        <f>対象者名簿【例】!H14</f>
        <v>28000</v>
      </c>
      <c r="D19" s="91"/>
      <c r="E19" s="91"/>
      <c r="F19" s="91"/>
      <c r="G19" s="91"/>
      <c r="H19" s="91"/>
      <c r="I19" s="91"/>
      <c r="J19" s="58" t="s">
        <v>4</v>
      </c>
      <c r="K19" s="5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8.75" customHeight="1">
      <c r="A20" s="4"/>
      <c r="B20" s="4" t="s">
        <v>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.75" customHeight="1">
      <c r="A22" s="4" t="s">
        <v>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8.75" customHeight="1">
      <c r="A23" s="4"/>
      <c r="B23" s="90" t="s">
        <v>10</v>
      </c>
      <c r="C23" s="79"/>
      <c r="D23" s="79"/>
      <c r="E23" s="79"/>
      <c r="F23" s="80"/>
      <c r="G23" s="84" t="s">
        <v>118</v>
      </c>
      <c r="H23" s="85"/>
      <c r="I23" s="85"/>
      <c r="J23" s="85"/>
      <c r="K23" s="85"/>
      <c r="L23" s="85"/>
      <c r="M23" s="85"/>
      <c r="N23" s="85"/>
      <c r="O23" s="18" t="s">
        <v>109</v>
      </c>
      <c r="P23" s="79" t="s">
        <v>18</v>
      </c>
      <c r="Q23" s="79"/>
      <c r="R23" s="79"/>
      <c r="S23" s="90" t="s">
        <v>119</v>
      </c>
      <c r="T23" s="79"/>
      <c r="U23" s="79"/>
      <c r="V23" s="79"/>
      <c r="W23" s="79"/>
      <c r="X23" s="79"/>
      <c r="Y23" s="18" t="s">
        <v>109</v>
      </c>
      <c r="Z23" s="79" t="s">
        <v>12</v>
      </c>
      <c r="AA23" s="80"/>
    </row>
    <row r="24" spans="1:27" ht="18.75" customHeight="1">
      <c r="A24" s="4"/>
      <c r="B24" s="67"/>
      <c r="C24" s="58"/>
      <c r="D24" s="58"/>
      <c r="E24" s="58"/>
      <c r="F24" s="59"/>
      <c r="G24" s="63"/>
      <c r="H24" s="64"/>
      <c r="I24" s="64"/>
      <c r="J24" s="64"/>
      <c r="K24" s="64"/>
      <c r="L24" s="64"/>
      <c r="M24" s="64"/>
      <c r="N24" s="64"/>
      <c r="O24" s="4"/>
      <c r="P24" s="58" t="s">
        <v>8</v>
      </c>
      <c r="Q24" s="58"/>
      <c r="R24" s="58"/>
      <c r="S24" s="67"/>
      <c r="T24" s="58"/>
      <c r="U24" s="58"/>
      <c r="V24" s="58"/>
      <c r="W24" s="58"/>
      <c r="X24" s="58"/>
      <c r="Y24" s="4"/>
      <c r="Z24" s="58" t="s">
        <v>13</v>
      </c>
      <c r="AA24" s="59"/>
    </row>
    <row r="25" spans="1:27" ht="18.75" customHeight="1">
      <c r="A25" s="4"/>
      <c r="B25" s="67"/>
      <c r="C25" s="58"/>
      <c r="D25" s="58"/>
      <c r="E25" s="58"/>
      <c r="F25" s="59"/>
      <c r="G25" s="63"/>
      <c r="H25" s="64"/>
      <c r="I25" s="64"/>
      <c r="J25" s="64"/>
      <c r="K25" s="64"/>
      <c r="L25" s="64"/>
      <c r="M25" s="64"/>
      <c r="N25" s="64"/>
      <c r="O25" s="4"/>
      <c r="P25" s="58" t="s">
        <v>9</v>
      </c>
      <c r="Q25" s="58"/>
      <c r="R25" s="58"/>
      <c r="S25" s="67"/>
      <c r="T25" s="58"/>
      <c r="U25" s="58"/>
      <c r="V25" s="58"/>
      <c r="W25" s="58"/>
      <c r="X25" s="58"/>
      <c r="Y25" s="4"/>
      <c r="Z25" s="58" t="s">
        <v>11</v>
      </c>
      <c r="AA25" s="59"/>
    </row>
    <row r="26" spans="1:27" ht="18.75" customHeight="1">
      <c r="A26" s="4"/>
      <c r="B26" s="60"/>
      <c r="C26" s="61"/>
      <c r="D26" s="61"/>
      <c r="E26" s="61"/>
      <c r="F26" s="62"/>
      <c r="G26" s="65"/>
      <c r="H26" s="66"/>
      <c r="I26" s="66"/>
      <c r="J26" s="66"/>
      <c r="K26" s="66"/>
      <c r="L26" s="66"/>
      <c r="M26" s="66"/>
      <c r="N26" s="66"/>
      <c r="O26" s="19"/>
      <c r="P26" s="58" t="s">
        <v>19</v>
      </c>
      <c r="Q26" s="58"/>
      <c r="R26" s="58"/>
      <c r="S26" s="60"/>
      <c r="T26" s="61"/>
      <c r="U26" s="61"/>
      <c r="V26" s="61"/>
      <c r="W26" s="61"/>
      <c r="X26" s="61"/>
      <c r="Y26" s="19"/>
      <c r="Z26" s="61" t="s">
        <v>30</v>
      </c>
      <c r="AA26" s="62"/>
    </row>
    <row r="27" spans="1:27" ht="18.75" customHeight="1">
      <c r="A27" s="4"/>
      <c r="B27" s="78" t="s">
        <v>15</v>
      </c>
      <c r="C27" s="79"/>
      <c r="D27" s="79"/>
      <c r="E27" s="79"/>
      <c r="F27" s="80"/>
      <c r="G27" s="90" t="s">
        <v>109</v>
      </c>
      <c r="H27" s="79" t="s">
        <v>14</v>
      </c>
      <c r="I27" s="79"/>
      <c r="J27" s="79"/>
      <c r="K27" s="79"/>
      <c r="L27" s="79" t="s">
        <v>17</v>
      </c>
      <c r="M27" s="79"/>
      <c r="N27" s="80"/>
      <c r="O27" s="90" t="s">
        <v>16</v>
      </c>
      <c r="P27" s="79"/>
      <c r="Q27" s="79"/>
      <c r="R27" s="79"/>
      <c r="S27" s="79"/>
      <c r="T27" s="70" t="s">
        <v>110</v>
      </c>
      <c r="U27" s="71"/>
      <c r="V27" s="71"/>
      <c r="W27" s="71"/>
      <c r="X27" s="71"/>
      <c r="Y27" s="71"/>
      <c r="Z27" s="71"/>
      <c r="AA27" s="72"/>
    </row>
    <row r="28" spans="1:27" ht="18.75" customHeight="1">
      <c r="A28" s="4"/>
      <c r="B28" s="60"/>
      <c r="C28" s="61"/>
      <c r="D28" s="61"/>
      <c r="E28" s="61"/>
      <c r="F28" s="62"/>
      <c r="G28" s="60"/>
      <c r="H28" s="61"/>
      <c r="I28" s="61"/>
      <c r="J28" s="61"/>
      <c r="K28" s="61"/>
      <c r="L28" s="61"/>
      <c r="M28" s="61"/>
      <c r="N28" s="62"/>
      <c r="O28" s="60"/>
      <c r="P28" s="61"/>
      <c r="Q28" s="61"/>
      <c r="R28" s="61"/>
      <c r="S28" s="61"/>
      <c r="T28" s="73"/>
      <c r="U28" s="74"/>
      <c r="V28" s="74"/>
      <c r="W28" s="74"/>
      <c r="X28" s="74"/>
      <c r="Y28" s="74"/>
      <c r="Z28" s="74"/>
      <c r="AA28" s="75"/>
    </row>
    <row r="29" spans="1:27" ht="18.75" customHeight="1">
      <c r="A29" s="4"/>
      <c r="B29" s="76" t="s">
        <v>21</v>
      </c>
      <c r="C29" s="76"/>
      <c r="D29" s="76"/>
      <c r="E29" s="76"/>
      <c r="F29" s="76"/>
      <c r="G29" s="77" t="s">
        <v>120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18.75" customHeight="1">
      <c r="A30" s="4"/>
      <c r="B30" s="76"/>
      <c r="C30" s="76"/>
      <c r="D30" s="76"/>
      <c r="E30" s="76"/>
      <c r="F30" s="7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18.75" customHeight="1">
      <c r="A31" s="4"/>
      <c r="B31" s="76" t="s">
        <v>22</v>
      </c>
      <c r="C31" s="76"/>
      <c r="D31" s="76"/>
      <c r="E31" s="76"/>
      <c r="F31" s="76"/>
      <c r="G31" s="77" t="s">
        <v>121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18.75" customHeight="1">
      <c r="A32" s="4"/>
      <c r="B32" s="76"/>
      <c r="C32" s="76"/>
      <c r="D32" s="76"/>
      <c r="E32" s="76"/>
      <c r="F32" s="7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18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8.75" customHeight="1">
      <c r="A34" s="4"/>
      <c r="B34" s="78" t="s">
        <v>35</v>
      </c>
      <c r="C34" s="79"/>
      <c r="D34" s="79"/>
      <c r="E34" s="79"/>
      <c r="F34" s="80"/>
      <c r="G34" s="84" t="s">
        <v>113</v>
      </c>
      <c r="H34" s="85"/>
      <c r="I34" s="85"/>
      <c r="J34" s="85"/>
      <c r="K34" s="85"/>
      <c r="L34" s="85"/>
      <c r="M34" s="85"/>
      <c r="N34" s="86"/>
      <c r="O34" s="79" t="s">
        <v>38</v>
      </c>
      <c r="P34" s="79"/>
      <c r="Q34" s="79"/>
      <c r="R34" s="79"/>
      <c r="S34" s="80"/>
      <c r="T34" s="84" t="s">
        <v>122</v>
      </c>
      <c r="U34" s="85"/>
      <c r="V34" s="85"/>
      <c r="W34" s="85"/>
      <c r="X34" s="85"/>
      <c r="Y34" s="85"/>
      <c r="Z34" s="85"/>
      <c r="AA34" s="86"/>
    </row>
    <row r="35" spans="1:27" ht="18.75" customHeight="1" thickBot="1">
      <c r="A35" s="4"/>
      <c r="B35" s="81"/>
      <c r="C35" s="82"/>
      <c r="D35" s="82"/>
      <c r="E35" s="82"/>
      <c r="F35" s="83"/>
      <c r="G35" s="87"/>
      <c r="H35" s="88"/>
      <c r="I35" s="88"/>
      <c r="J35" s="88"/>
      <c r="K35" s="88"/>
      <c r="L35" s="88"/>
      <c r="M35" s="88"/>
      <c r="N35" s="89"/>
      <c r="O35" s="82"/>
      <c r="P35" s="82"/>
      <c r="Q35" s="82"/>
      <c r="R35" s="82"/>
      <c r="S35" s="83"/>
      <c r="T35" s="87"/>
      <c r="U35" s="88"/>
      <c r="V35" s="88"/>
      <c r="W35" s="88"/>
      <c r="X35" s="88"/>
      <c r="Y35" s="88"/>
      <c r="Z35" s="88"/>
      <c r="AA35" s="89"/>
    </row>
    <row r="36" spans="1:27" ht="18.75" customHeight="1" thickTop="1">
      <c r="A36" s="4"/>
      <c r="B36" s="57" t="s">
        <v>36</v>
      </c>
      <c r="C36" s="58"/>
      <c r="D36" s="58"/>
      <c r="E36" s="58"/>
      <c r="F36" s="59"/>
      <c r="G36" s="63" t="s">
        <v>123</v>
      </c>
      <c r="H36" s="64"/>
      <c r="I36" s="64"/>
      <c r="J36" s="64"/>
      <c r="K36" s="64"/>
      <c r="L36" s="64"/>
      <c r="M36" s="64"/>
      <c r="N36" s="64"/>
      <c r="O36" s="67" t="s">
        <v>38</v>
      </c>
      <c r="P36" s="58"/>
      <c r="Q36" s="58"/>
      <c r="R36" s="58"/>
      <c r="S36" s="59"/>
      <c r="T36" s="64" t="s">
        <v>124</v>
      </c>
      <c r="U36" s="64"/>
      <c r="V36" s="64"/>
      <c r="W36" s="64"/>
      <c r="X36" s="64"/>
      <c r="Y36" s="64"/>
      <c r="Z36" s="64"/>
      <c r="AA36" s="68"/>
    </row>
    <row r="37" spans="1:27" ht="18.75" customHeight="1">
      <c r="A37" s="4"/>
      <c r="B37" s="60"/>
      <c r="C37" s="61"/>
      <c r="D37" s="61"/>
      <c r="E37" s="61"/>
      <c r="F37" s="62"/>
      <c r="G37" s="65"/>
      <c r="H37" s="66"/>
      <c r="I37" s="66"/>
      <c r="J37" s="66"/>
      <c r="K37" s="66"/>
      <c r="L37" s="66"/>
      <c r="M37" s="66"/>
      <c r="N37" s="66"/>
      <c r="O37" s="60"/>
      <c r="P37" s="61"/>
      <c r="Q37" s="61"/>
      <c r="R37" s="61"/>
      <c r="S37" s="62"/>
      <c r="T37" s="66"/>
      <c r="U37" s="66"/>
      <c r="V37" s="66"/>
      <c r="W37" s="66"/>
      <c r="X37" s="66"/>
      <c r="Y37" s="66"/>
      <c r="Z37" s="66"/>
      <c r="AA37" s="69"/>
    </row>
    <row r="38" spans="1:27" ht="18.75" customHeight="1">
      <c r="A38" s="4"/>
      <c r="B38" s="4" t="s">
        <v>37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.75" customHeight="1">
      <c r="A39" s="4"/>
      <c r="B39" s="4" t="s">
        <v>45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.75" customHeight="1">
      <c r="A40" s="4"/>
      <c r="B40" s="4" t="s">
        <v>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6.5" customHeight="1">
      <c r="B41" s="4" t="s">
        <v>49</v>
      </c>
      <c r="F41" s="4"/>
    </row>
    <row r="42" spans="1:27" ht="16.5" customHeight="1"/>
    <row r="43" spans="1:27" ht="16.5" customHeight="1"/>
    <row r="44" spans="1:27" ht="16.5" customHeight="1"/>
    <row r="45" spans="1:27" ht="16.5" customHeight="1"/>
    <row r="46" spans="1:27" ht="16.5" customHeight="1"/>
    <row r="47" spans="1:27" ht="16.5" customHeight="1"/>
    <row r="48" spans="1:27" ht="16.5" customHeight="1"/>
  </sheetData>
  <mergeCells count="51">
    <mergeCell ref="B36:F37"/>
    <mergeCell ref="G36:N37"/>
    <mergeCell ref="O36:S37"/>
    <mergeCell ref="T36:AA37"/>
    <mergeCell ref="T27:AA28"/>
    <mergeCell ref="B29:F30"/>
    <mergeCell ref="G29:AA30"/>
    <mergeCell ref="B31:F32"/>
    <mergeCell ref="G31:AA32"/>
    <mergeCell ref="B34:F35"/>
    <mergeCell ref="G34:N35"/>
    <mergeCell ref="O34:S35"/>
    <mergeCell ref="T34:AA35"/>
    <mergeCell ref="B27:F28"/>
    <mergeCell ref="G27:G28"/>
    <mergeCell ref="H27:J28"/>
    <mergeCell ref="K27:K28"/>
    <mergeCell ref="L27:N28"/>
    <mergeCell ref="O27:S28"/>
    <mergeCell ref="Z23:AA23"/>
    <mergeCell ref="P24:R24"/>
    <mergeCell ref="Z24:AA24"/>
    <mergeCell ref="P25:R25"/>
    <mergeCell ref="Z25:AA25"/>
    <mergeCell ref="P26:R26"/>
    <mergeCell ref="Z26:AA26"/>
    <mergeCell ref="S23:X26"/>
    <mergeCell ref="C19:I19"/>
    <mergeCell ref="J19:K19"/>
    <mergeCell ref="B23:F26"/>
    <mergeCell ref="G23:N26"/>
    <mergeCell ref="P23:R23"/>
    <mergeCell ref="A17:AA17"/>
    <mergeCell ref="J9:N9"/>
    <mergeCell ref="O9:AA9"/>
    <mergeCell ref="J10:N10"/>
    <mergeCell ref="O10:AA10"/>
    <mergeCell ref="J11:N11"/>
    <mergeCell ref="O11:U11"/>
    <mergeCell ref="V11:AA11"/>
    <mergeCell ref="J12:N12"/>
    <mergeCell ref="O12:AA12"/>
    <mergeCell ref="J13:N13"/>
    <mergeCell ref="O13:AA13"/>
    <mergeCell ref="A15:AA16"/>
    <mergeCell ref="T2:U2"/>
    <mergeCell ref="A4:AA4"/>
    <mergeCell ref="J7:N7"/>
    <mergeCell ref="O7:AA7"/>
    <mergeCell ref="J8:N8"/>
    <mergeCell ref="O8:AA8"/>
  </mergeCells>
  <phoneticPr fontId="2"/>
  <dataValidations count="1">
    <dataValidation type="list" allowBlank="1" showInputMessage="1" showErrorMessage="1" sqref="G27:G28 K27:K28 O23:O26 Y23:Y26" xr:uid="{00000000-0002-0000-0100-000000000000}">
      <formula1>"✔"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Q14"/>
  <sheetViews>
    <sheetView zoomScale="70" zoomScaleNormal="70" zoomScaleSheetLayoutView="70" workbookViewId="0">
      <selection activeCell="B5" sqref="B5"/>
    </sheetView>
  </sheetViews>
  <sheetFormatPr defaultRowHeight="27" customHeight="1"/>
  <cols>
    <col min="1" max="1" width="5" style="6" bestFit="1" customWidth="1"/>
    <col min="2" max="2" width="19.875" style="16" bestFit="1" customWidth="1"/>
    <col min="3" max="3" width="10.25" style="9" bestFit="1" customWidth="1"/>
    <col min="4" max="4" width="59.125" style="27" bestFit="1" customWidth="1"/>
    <col min="5" max="6" width="21" style="6" customWidth="1"/>
    <col min="7" max="7" width="12.25" style="8" bestFit="1" customWidth="1"/>
    <col min="8" max="8" width="21" style="30" customWidth="1"/>
    <col min="9" max="11" width="10" style="6" customWidth="1"/>
    <col min="12" max="12" width="13.25" style="6" customWidth="1"/>
    <col min="13" max="16384" width="9" style="6"/>
  </cols>
  <sheetData>
    <row r="1" spans="1:17" ht="27" customHeight="1">
      <c r="A1" s="127" t="s">
        <v>41</v>
      </c>
      <c r="B1" s="127"/>
      <c r="C1" s="31" t="s">
        <v>101</v>
      </c>
      <c r="D1" s="29"/>
      <c r="E1" s="29"/>
      <c r="F1" s="28"/>
      <c r="G1" s="128"/>
      <c r="H1" s="128"/>
      <c r="I1" s="5"/>
      <c r="L1" s="7"/>
      <c r="M1" s="5"/>
      <c r="N1" s="5"/>
      <c r="O1" s="5"/>
      <c r="P1" s="5"/>
      <c r="Q1" s="5"/>
    </row>
    <row r="2" spans="1:17" ht="9.75" customHeight="1">
      <c r="A2" s="8"/>
      <c r="B2" s="9"/>
      <c r="D2" s="25"/>
      <c r="E2" s="8"/>
      <c r="F2" s="8"/>
      <c r="I2" s="8"/>
      <c r="J2" s="8"/>
      <c r="K2" s="8"/>
      <c r="L2" s="8"/>
      <c r="M2" s="5"/>
      <c r="N2" s="5"/>
      <c r="O2" s="5"/>
      <c r="P2" s="5"/>
      <c r="Q2" s="5"/>
    </row>
    <row r="3" spans="1:17">
      <c r="A3" s="10"/>
      <c r="B3" s="11" t="s">
        <v>40</v>
      </c>
      <c r="C3" s="11" t="s">
        <v>99</v>
      </c>
      <c r="D3" s="26" t="s">
        <v>51</v>
      </c>
      <c r="E3" s="20" t="s">
        <v>57</v>
      </c>
      <c r="F3" s="11" t="s">
        <v>58</v>
      </c>
      <c r="G3" s="23" t="s">
        <v>103</v>
      </c>
      <c r="H3" s="12" t="s">
        <v>59</v>
      </c>
    </row>
    <row r="4" spans="1:17" ht="120" customHeight="1">
      <c r="A4" s="13">
        <v>1</v>
      </c>
      <c r="B4" s="14"/>
      <c r="C4" s="33"/>
      <c r="D4" s="35" t="str">
        <f>IF(C4="","",VLOOKUP(C4,市専用!$A$2:$B$25,2,0))</f>
        <v/>
      </c>
      <c r="E4" s="21" t="str">
        <f>IF(D4="","",VLOOKUP(D4,市専用!$B$2:$C$25,2,0))</f>
        <v/>
      </c>
      <c r="F4" s="22"/>
      <c r="G4" s="32" t="str">
        <f>IF(F4="","",(IF(F4&gt;=E4/2,"○","×")))</f>
        <v/>
      </c>
      <c r="H4" s="34" t="str">
        <f>IF(G4="○",ROUNDDOWN(E4/2,-3),"")</f>
        <v/>
      </c>
      <c r="I4" s="15"/>
    </row>
    <row r="5" spans="1:17" ht="120" customHeight="1">
      <c r="A5" s="13">
        <v>2</v>
      </c>
      <c r="B5" s="14"/>
      <c r="C5" s="33"/>
      <c r="D5" s="35" t="str">
        <f>IF(C5="","",VLOOKUP(C5,市専用!$A$2:$B$25,2,0))</f>
        <v/>
      </c>
      <c r="E5" s="21" t="str">
        <f>IF(D5="","",VLOOKUP(D5,市専用!$B$2:$C$25,2,0))</f>
        <v/>
      </c>
      <c r="F5" s="22"/>
      <c r="G5" s="32" t="str">
        <f>IF(F5="","",(IF(F5&gt;=E5/2,"○","×")))</f>
        <v/>
      </c>
      <c r="H5" s="34" t="str">
        <f>IF(G5="○",ROUNDDOWN(E5/2,-3),"")</f>
        <v/>
      </c>
    </row>
    <row r="6" spans="1:17" ht="120" customHeight="1">
      <c r="A6" s="13">
        <v>3</v>
      </c>
      <c r="B6" s="14"/>
      <c r="C6" s="33"/>
      <c r="D6" s="35" t="str">
        <f>IF(C6="","",VLOOKUP(C6,市専用!$A$2:$B$25,2,0))</f>
        <v/>
      </c>
      <c r="E6" s="21" t="str">
        <f>IF(D6="","",VLOOKUP(D6,市専用!$B$2:$C$25,2,0))</f>
        <v/>
      </c>
      <c r="F6" s="22"/>
      <c r="G6" s="32" t="str">
        <f t="shared" ref="G6:G13" si="0">IF(F6="","",(IF(F6&gt;=E6/2,"○","×")))</f>
        <v/>
      </c>
      <c r="H6" s="34" t="str">
        <f>IF(G6="○",ROUNDDOWN(E6/2,-3),"")</f>
        <v/>
      </c>
    </row>
    <row r="7" spans="1:17" ht="120" customHeight="1">
      <c r="A7" s="13">
        <v>4</v>
      </c>
      <c r="B7" s="14"/>
      <c r="C7" s="33"/>
      <c r="D7" s="35" t="str">
        <f>IF(C7="","",VLOOKUP(C7,市専用!$A$2:$B$25,2,0))</f>
        <v/>
      </c>
      <c r="E7" s="21" t="str">
        <f>IF(D7="","",VLOOKUP(D7,市専用!$B$2:$C$25,2,0))</f>
        <v/>
      </c>
      <c r="F7" s="22"/>
      <c r="G7" s="32" t="str">
        <f t="shared" si="0"/>
        <v/>
      </c>
      <c r="H7" s="34" t="str">
        <f>IF(G7="○",ROUNDDOWN(E7/2,-3),"")</f>
        <v/>
      </c>
    </row>
    <row r="8" spans="1:17" ht="120" customHeight="1">
      <c r="A8" s="13">
        <v>5</v>
      </c>
      <c r="B8" s="14"/>
      <c r="C8" s="33"/>
      <c r="D8" s="35" t="str">
        <f>IF(C8="","",VLOOKUP(C8,市専用!$A$2:$B$25,2,0))</f>
        <v/>
      </c>
      <c r="E8" s="21" t="str">
        <f>IF(D8="","",VLOOKUP(D8,市専用!$B$2:$C$25,2,0))</f>
        <v/>
      </c>
      <c r="F8" s="22"/>
      <c r="G8" s="32" t="str">
        <f t="shared" si="0"/>
        <v/>
      </c>
      <c r="H8" s="34" t="str">
        <f t="shared" ref="H8:H13" si="1">IF(G8="○",ROUNDDOWN(E8/2,-3),"")</f>
        <v/>
      </c>
    </row>
    <row r="9" spans="1:17" ht="120" customHeight="1">
      <c r="A9" s="13">
        <v>6</v>
      </c>
      <c r="B9" s="14"/>
      <c r="C9" s="33"/>
      <c r="D9" s="35" t="str">
        <f>IF(C9="","",VLOOKUP(C9,市専用!$A$2:$B$25,2,0))</f>
        <v/>
      </c>
      <c r="E9" s="21" t="str">
        <f>IF(D9="","",VLOOKUP(D9,市専用!$B$2:$C$25,2,0))</f>
        <v/>
      </c>
      <c r="F9" s="22"/>
      <c r="G9" s="32" t="str">
        <f t="shared" si="0"/>
        <v/>
      </c>
      <c r="H9" s="34" t="str">
        <f t="shared" si="1"/>
        <v/>
      </c>
    </row>
    <row r="10" spans="1:17" ht="120" customHeight="1">
      <c r="A10" s="13">
        <v>7</v>
      </c>
      <c r="B10" s="14"/>
      <c r="C10" s="33"/>
      <c r="D10" s="35" t="str">
        <f>IF(C10="","",VLOOKUP(C10,市専用!$A$2:$B$25,2,0))</f>
        <v/>
      </c>
      <c r="E10" s="21" t="str">
        <f>IF(D10="","",VLOOKUP(D10,市専用!$B$2:$C$25,2,0))</f>
        <v/>
      </c>
      <c r="F10" s="22"/>
      <c r="G10" s="32" t="str">
        <f t="shared" si="0"/>
        <v/>
      </c>
      <c r="H10" s="34" t="str">
        <f t="shared" si="1"/>
        <v/>
      </c>
    </row>
    <row r="11" spans="1:17" ht="120" customHeight="1">
      <c r="A11" s="13">
        <v>8</v>
      </c>
      <c r="B11" s="14"/>
      <c r="C11" s="33"/>
      <c r="D11" s="35" t="str">
        <f>IF(C11="","",VLOOKUP(C11,市専用!$A$2:$B$25,2,0))</f>
        <v/>
      </c>
      <c r="E11" s="21" t="str">
        <f>IF(D11="","",VLOOKUP(D11,市専用!$B$2:$C$25,2,0))</f>
        <v/>
      </c>
      <c r="F11" s="22"/>
      <c r="G11" s="32" t="str">
        <f t="shared" si="0"/>
        <v/>
      </c>
      <c r="H11" s="34" t="str">
        <f t="shared" si="1"/>
        <v/>
      </c>
    </row>
    <row r="12" spans="1:17" ht="120" customHeight="1">
      <c r="A12" s="13">
        <v>9</v>
      </c>
      <c r="B12" s="14"/>
      <c r="C12" s="33"/>
      <c r="D12" s="35" t="str">
        <f>IF(C12="","",VLOOKUP(C12,市専用!$A$2:$B$25,2,0))</f>
        <v/>
      </c>
      <c r="E12" s="21" t="str">
        <f>IF(D12="","",VLOOKUP(D12,市専用!$B$2:$C$25,2,0))</f>
        <v/>
      </c>
      <c r="F12" s="22"/>
      <c r="G12" s="32" t="str">
        <f t="shared" si="0"/>
        <v/>
      </c>
      <c r="H12" s="34" t="str">
        <f t="shared" si="1"/>
        <v/>
      </c>
    </row>
    <row r="13" spans="1:17" ht="120" customHeight="1" thickBot="1">
      <c r="A13" s="13">
        <v>10</v>
      </c>
      <c r="B13" s="14"/>
      <c r="C13" s="33"/>
      <c r="D13" s="35" t="str">
        <f>IF(C13="","",VLOOKUP(C13,市専用!$A$2:$B$25,2,0))</f>
        <v/>
      </c>
      <c r="E13" s="21" t="str">
        <f>IF(D13="","",VLOOKUP(D13,市専用!$B$2:$C$25,2,0))</f>
        <v/>
      </c>
      <c r="F13" s="22"/>
      <c r="G13" s="32" t="str">
        <f t="shared" si="0"/>
        <v/>
      </c>
      <c r="H13" s="34" t="str">
        <f t="shared" si="1"/>
        <v/>
      </c>
    </row>
    <row r="14" spans="1:17" ht="27" customHeight="1" thickTop="1">
      <c r="A14" s="129" t="s">
        <v>23</v>
      </c>
      <c r="B14" s="130"/>
      <c r="C14" s="130"/>
      <c r="D14" s="130"/>
      <c r="E14" s="130"/>
      <c r="F14" s="130"/>
      <c r="G14" s="130"/>
      <c r="H14" s="36">
        <f>SUM(H4:H13)</f>
        <v>0</v>
      </c>
    </row>
  </sheetData>
  <sheetProtection algorithmName="SHA-512" hashValue="NvqWfB1eHml/aOXL8me3AKO1HvMsLO3YkpXjVr8lbPQJvoFbZbrjk+M7583QLQ9WnoTQXUbKZM15+4K48AFZgQ==" saltValue="bnUeLC9zQEAUOxkc7a0rkw==" spinCount="100000" sheet="1" objects="1" scenarios="1"/>
  <protectedRanges>
    <protectedRange sqref="D1" name="範囲3"/>
    <protectedRange sqref="B4:C13" name="範囲2"/>
    <protectedRange sqref="F4:F13" name="範囲1"/>
  </protectedRanges>
  <mergeCells count="3">
    <mergeCell ref="A1:B1"/>
    <mergeCell ref="G1:H1"/>
    <mergeCell ref="A14:G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Header>&amp;L&amp;22別記第２号様式（第６条関係）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市専用!$A$2:$A$25</xm:f>
          </x14:formula1>
          <xm:sqref>C4:C13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4"/>
  <sheetViews>
    <sheetView topLeftCell="A6" zoomScale="70" zoomScaleNormal="70" zoomScaleSheetLayoutView="70" workbookViewId="0">
      <selection activeCell="F6" sqref="F6"/>
    </sheetView>
  </sheetViews>
  <sheetFormatPr defaultRowHeight="27" customHeight="1"/>
  <cols>
    <col min="1" max="1" width="5" style="6" bestFit="1" customWidth="1"/>
    <col min="2" max="2" width="19.875" style="16" bestFit="1" customWidth="1"/>
    <col min="3" max="3" width="10.25" style="9" bestFit="1" customWidth="1"/>
    <col min="4" max="4" width="59.125" style="27" bestFit="1" customWidth="1"/>
    <col min="5" max="6" width="21" style="6" customWidth="1"/>
    <col min="7" max="7" width="12.25" style="8" bestFit="1" customWidth="1"/>
    <col min="8" max="8" width="21" style="30" customWidth="1"/>
    <col min="9" max="11" width="10" style="6" customWidth="1"/>
    <col min="12" max="12" width="13.25" style="6" customWidth="1"/>
    <col min="13" max="16384" width="9" style="6"/>
  </cols>
  <sheetData>
    <row r="1" spans="1:17" ht="27" customHeight="1">
      <c r="A1" s="127" t="s">
        <v>41</v>
      </c>
      <c r="B1" s="127"/>
      <c r="C1" s="31" t="s">
        <v>101</v>
      </c>
      <c r="D1" s="29" t="s">
        <v>134</v>
      </c>
      <c r="E1" s="29"/>
      <c r="F1" s="131" t="s">
        <v>31</v>
      </c>
      <c r="G1" s="131"/>
      <c r="H1" s="131"/>
      <c r="I1" s="5"/>
      <c r="L1" s="7"/>
      <c r="M1" s="5"/>
      <c r="N1" s="5"/>
      <c r="O1" s="5"/>
      <c r="P1" s="5"/>
      <c r="Q1" s="5"/>
    </row>
    <row r="2" spans="1:17" ht="9.75" customHeight="1">
      <c r="A2" s="8"/>
      <c r="B2" s="9"/>
      <c r="D2" s="25"/>
      <c r="E2" s="8"/>
      <c r="F2" s="8"/>
      <c r="I2" s="8"/>
      <c r="J2" s="8"/>
      <c r="K2" s="8"/>
      <c r="L2" s="8"/>
      <c r="M2" s="5"/>
      <c r="N2" s="5"/>
      <c r="O2" s="5"/>
      <c r="P2" s="5"/>
      <c r="Q2" s="5"/>
    </row>
    <row r="3" spans="1:17">
      <c r="A3" s="10"/>
      <c r="B3" s="11" t="s">
        <v>40</v>
      </c>
      <c r="C3" s="11" t="s">
        <v>99</v>
      </c>
      <c r="D3" s="26" t="s">
        <v>51</v>
      </c>
      <c r="E3" s="20" t="s">
        <v>57</v>
      </c>
      <c r="F3" s="11" t="s">
        <v>58</v>
      </c>
      <c r="G3" s="23" t="s">
        <v>103</v>
      </c>
      <c r="H3" s="12" t="s">
        <v>59</v>
      </c>
    </row>
    <row r="4" spans="1:17" ht="120" customHeight="1">
      <c r="A4" s="13">
        <v>1</v>
      </c>
      <c r="B4" s="14" t="s">
        <v>125</v>
      </c>
      <c r="C4" s="33" t="s">
        <v>133</v>
      </c>
      <c r="D4" s="35" t="str">
        <f>IF(C4="","",VLOOKUP(C4,市専用!$A$2:$B$25,2,0))</f>
        <v>介護支援専門員専門研修課程Ⅱ　14,500円</v>
      </c>
      <c r="E4" s="21">
        <f>IF(D4="","",VLOOKUP(D4,市専用!$B$2:$C$25,2,0))</f>
        <v>14500</v>
      </c>
      <c r="F4" s="22">
        <v>20000</v>
      </c>
      <c r="G4" s="32" t="str">
        <f>IF(F4="","",(IF(F4&gt;=E4/2,"○","×")))</f>
        <v>○</v>
      </c>
      <c r="H4" s="34">
        <f>_xlfn.IFS(G4="○",ROUNDDOWN(E4/2,-3),G4="×","申請できません",G4="","")</f>
        <v>7000</v>
      </c>
      <c r="I4" s="15"/>
    </row>
    <row r="5" spans="1:17" ht="120" customHeight="1">
      <c r="A5" s="13">
        <v>2</v>
      </c>
      <c r="B5" s="14" t="s">
        <v>126</v>
      </c>
      <c r="C5" s="33" t="s">
        <v>88</v>
      </c>
      <c r="D5" s="35" t="str">
        <f>IF(C5="","",VLOOKUP(C5,市専用!$A$2:$B$25,2,0))</f>
        <v>主任介護支援専門員研修　39,500円
介護支援専門員現任研修テキスト（主任介護支援専門員）4,400円</v>
      </c>
      <c r="E5" s="21">
        <f>IF(D5="","",VLOOKUP(D5,市専用!$B$2:$C$25,2,0))</f>
        <v>43900</v>
      </c>
      <c r="F5" s="22">
        <v>30000</v>
      </c>
      <c r="G5" s="32" t="str">
        <f t="shared" ref="G5:G13" si="0">IF(F5="","",(IF(F5&gt;=E5/2,"○","×")))</f>
        <v>○</v>
      </c>
      <c r="H5" s="34">
        <f t="shared" ref="H5:H13" si="1">_xlfn.IFS(G5="○",ROUNDDOWN(E5/2,-3),G5="×","申請できません",G5="","")</f>
        <v>21000</v>
      </c>
    </row>
    <row r="6" spans="1:17" ht="120" customHeight="1">
      <c r="A6" s="13">
        <v>3</v>
      </c>
      <c r="B6" s="14"/>
      <c r="C6" s="33"/>
      <c r="D6" s="35" t="str">
        <f>IF(C6="","",VLOOKUP(C6,市専用!$A$2:$B$25,2,0))</f>
        <v/>
      </c>
      <c r="E6" s="21" t="str">
        <f>IF(D6="","",VLOOKUP(D6,市専用!$B$2:$C$25,2,0))</f>
        <v/>
      </c>
      <c r="F6" s="22"/>
      <c r="G6" s="32" t="str">
        <f t="shared" si="0"/>
        <v/>
      </c>
      <c r="H6" s="34"/>
    </row>
    <row r="7" spans="1:17" ht="120" customHeight="1">
      <c r="A7" s="13">
        <v>4</v>
      </c>
      <c r="B7" s="14"/>
      <c r="C7" s="33"/>
      <c r="D7" s="35" t="str">
        <f>IF(C7="","",VLOOKUP(C7,市専用!$A$2:$B$25,2,0))</f>
        <v/>
      </c>
      <c r="E7" s="21" t="str">
        <f>IF(D7="","",VLOOKUP(D7,市専用!$B$2:$C$25,2,0))</f>
        <v/>
      </c>
      <c r="F7" s="22"/>
      <c r="G7" s="32" t="str">
        <f t="shared" si="0"/>
        <v/>
      </c>
      <c r="H7" s="34" t="str">
        <f>_xlfn.IFS(G7="○",ROUNDDOWN(E7/2,-3),G7="×","申請できません",G7="","")</f>
        <v/>
      </c>
    </row>
    <row r="8" spans="1:17" ht="120" customHeight="1">
      <c r="A8" s="13">
        <v>5</v>
      </c>
      <c r="B8" s="14"/>
      <c r="C8" s="33"/>
      <c r="D8" s="35" t="str">
        <f>IF(C8="","",VLOOKUP(C8,市専用!$A$2:$B$25,2,0))</f>
        <v/>
      </c>
      <c r="E8" s="21" t="str">
        <f>IF(D8="","",VLOOKUP(D8,市専用!$B$2:$C$25,2,0))</f>
        <v/>
      </c>
      <c r="F8" s="22"/>
      <c r="G8" s="32" t="str">
        <f t="shared" si="0"/>
        <v/>
      </c>
      <c r="H8" s="34" t="str">
        <f t="shared" si="1"/>
        <v/>
      </c>
    </row>
    <row r="9" spans="1:17" ht="120" customHeight="1">
      <c r="A9" s="13">
        <v>6</v>
      </c>
      <c r="B9" s="14"/>
      <c r="C9" s="33"/>
      <c r="D9" s="35" t="str">
        <f>IF(C9="","",VLOOKUP(C9,市専用!$A$2:$B$25,2,0))</f>
        <v/>
      </c>
      <c r="E9" s="21" t="str">
        <f>IF(D9="","",VLOOKUP(D9,市専用!$B$2:$C$25,2,0))</f>
        <v/>
      </c>
      <c r="F9" s="22"/>
      <c r="G9" s="32" t="str">
        <f t="shared" si="0"/>
        <v/>
      </c>
      <c r="H9" s="34" t="str">
        <f t="shared" si="1"/>
        <v/>
      </c>
    </row>
    <row r="10" spans="1:17" ht="120" customHeight="1">
      <c r="A10" s="13">
        <v>7</v>
      </c>
      <c r="B10" s="14"/>
      <c r="C10" s="33"/>
      <c r="D10" s="35" t="str">
        <f>IF(C10="","",VLOOKUP(C10,市専用!$A$2:$B$25,2,0))</f>
        <v/>
      </c>
      <c r="E10" s="21" t="str">
        <f>IF(D10="","",VLOOKUP(D10,市専用!$B$2:$C$25,2,0))</f>
        <v/>
      </c>
      <c r="F10" s="22"/>
      <c r="G10" s="32" t="str">
        <f t="shared" si="0"/>
        <v/>
      </c>
      <c r="H10" s="34" t="str">
        <f t="shared" si="1"/>
        <v/>
      </c>
    </row>
    <row r="11" spans="1:17" ht="120" customHeight="1">
      <c r="A11" s="13">
        <v>8</v>
      </c>
      <c r="B11" s="14"/>
      <c r="C11" s="33"/>
      <c r="D11" s="35" t="str">
        <f>IF(C11="","",VLOOKUP(C11,市専用!$A$2:$B$25,2,0))</f>
        <v/>
      </c>
      <c r="E11" s="21" t="str">
        <f>IF(D11="","",VLOOKUP(D11,市専用!$B$2:$C$25,2,0))</f>
        <v/>
      </c>
      <c r="F11" s="22"/>
      <c r="G11" s="32" t="str">
        <f t="shared" si="0"/>
        <v/>
      </c>
      <c r="H11" s="34" t="str">
        <f t="shared" si="1"/>
        <v/>
      </c>
    </row>
    <row r="12" spans="1:17" ht="120" customHeight="1">
      <c r="A12" s="13">
        <v>9</v>
      </c>
      <c r="B12" s="14"/>
      <c r="C12" s="33"/>
      <c r="D12" s="35" t="str">
        <f>IF(C12="","",VLOOKUP(C12,市専用!$A$2:$B$25,2,0))</f>
        <v/>
      </c>
      <c r="E12" s="21" t="str">
        <f>IF(D12="","",VLOOKUP(D12,市専用!$B$2:$C$25,2,0))</f>
        <v/>
      </c>
      <c r="F12" s="22"/>
      <c r="G12" s="32" t="str">
        <f t="shared" si="0"/>
        <v/>
      </c>
      <c r="H12" s="34" t="str">
        <f t="shared" si="1"/>
        <v/>
      </c>
    </row>
    <row r="13" spans="1:17" ht="120" customHeight="1" thickBot="1">
      <c r="A13" s="13">
        <v>10</v>
      </c>
      <c r="B13" s="14"/>
      <c r="C13" s="33"/>
      <c r="D13" s="35" t="str">
        <f>IF(C13="","",VLOOKUP(C13,市専用!$A$2:$B$25,2,0))</f>
        <v/>
      </c>
      <c r="E13" s="21" t="str">
        <f>IF(D13="","",VLOOKUP(D13,市専用!$B$2:$C$25,2,0))</f>
        <v/>
      </c>
      <c r="F13" s="22"/>
      <c r="G13" s="32" t="str">
        <f t="shared" si="0"/>
        <v/>
      </c>
      <c r="H13" s="34" t="str">
        <f t="shared" si="1"/>
        <v/>
      </c>
    </row>
    <row r="14" spans="1:17" ht="27" customHeight="1" thickTop="1">
      <c r="A14" s="129" t="s">
        <v>23</v>
      </c>
      <c r="B14" s="130"/>
      <c r="C14" s="130"/>
      <c r="D14" s="130"/>
      <c r="E14" s="130"/>
      <c r="F14" s="130"/>
      <c r="G14" s="130"/>
      <c r="H14" s="36">
        <f>SUM(H4:H13)</f>
        <v>28000</v>
      </c>
    </row>
  </sheetData>
  <sheetProtection algorithmName="SHA-512" hashValue="onxVM0rlZSI4pvRo8dsVHXOODqccRnnGI83eWsKyIWiA/IcB290z87A275vKrWR52813ZWhBxIff+7PnRJxQVA==" saltValue="wFV8C0IFyxPOI+HNy43toA==" spinCount="100000" sheet="1" objects="1" scenarios="1"/>
  <mergeCells count="3">
    <mergeCell ref="A1:B1"/>
    <mergeCell ref="F1:H1"/>
    <mergeCell ref="A14:G14"/>
  </mergeCells>
  <phoneticPr fontId="2"/>
  <printOptions horizontalCentered="1"/>
  <pageMargins left="0.7" right="0.7" top="0.75" bottom="0.75" header="0.3" footer="0.3"/>
  <pageSetup paperSize="9" scale="47" fitToHeight="0" orientation="portrait" r:id="rId1"/>
  <headerFooter>
    <oddHeader>&amp;L&amp;22別記第２号様式（第６条関係）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市専用!$A$2:$A$25</xm:f>
          </x14:formula1>
          <xm:sqref>C4:C13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zoomScale="70" zoomScaleNormal="70" workbookViewId="0">
      <selection activeCell="C16" sqref="C16"/>
    </sheetView>
  </sheetViews>
  <sheetFormatPr defaultRowHeight="18.75"/>
  <cols>
    <col min="1" max="1" width="8.5" style="24" bestFit="1" customWidth="1"/>
    <col min="2" max="2" width="61.75" style="1" bestFit="1" customWidth="1"/>
    <col min="3" max="3" width="13" style="37" bestFit="1" customWidth="1"/>
    <col min="4" max="4" width="13" style="37" customWidth="1"/>
    <col min="5" max="5" width="24.75" style="37" customWidth="1"/>
    <col min="6" max="6" width="9" style="1"/>
    <col min="7" max="7" width="0" style="1" hidden="1" customWidth="1"/>
    <col min="8" max="8" width="11" style="1" bestFit="1" customWidth="1"/>
    <col min="9" max="9" width="13" style="1" bestFit="1" customWidth="1"/>
    <col min="10" max="10" width="15.125" style="1" bestFit="1" customWidth="1"/>
    <col min="11" max="16384" width="9" style="1"/>
  </cols>
  <sheetData>
    <row r="1" spans="1:11" ht="56.25">
      <c r="A1" s="38" t="s">
        <v>99</v>
      </c>
      <c r="B1" s="39" t="s">
        <v>42</v>
      </c>
      <c r="C1" s="40" t="s">
        <v>57</v>
      </c>
      <c r="D1" s="54" t="s">
        <v>132</v>
      </c>
      <c r="E1" s="50" t="s">
        <v>108</v>
      </c>
    </row>
    <row r="2" spans="1:11">
      <c r="A2" s="41" t="s">
        <v>75</v>
      </c>
      <c r="B2" s="42" t="s">
        <v>104</v>
      </c>
      <c r="C2" s="43">
        <v>38000</v>
      </c>
      <c r="D2" s="55">
        <v>19000</v>
      </c>
      <c r="E2" s="44">
        <f>C2/2</f>
        <v>19000</v>
      </c>
      <c r="G2" s="53" t="s">
        <v>129</v>
      </c>
      <c r="H2" s="52"/>
      <c r="I2" s="52"/>
      <c r="J2" s="52"/>
      <c r="K2" s="52"/>
    </row>
    <row r="3" spans="1:11">
      <c r="A3" s="41" t="s">
        <v>76</v>
      </c>
      <c r="B3" s="42" t="s">
        <v>52</v>
      </c>
      <c r="C3" s="43">
        <v>19500</v>
      </c>
      <c r="D3" s="55">
        <v>9000</v>
      </c>
      <c r="E3" s="44">
        <f t="shared" ref="E3:E25" si="0">C3/2</f>
        <v>9750</v>
      </c>
      <c r="G3" s="53" t="s">
        <v>128</v>
      </c>
      <c r="H3" s="52"/>
      <c r="I3" s="52"/>
      <c r="J3" s="52"/>
      <c r="K3" s="52"/>
    </row>
    <row r="4" spans="1:11">
      <c r="A4" s="41" t="s">
        <v>77</v>
      </c>
      <c r="B4" s="42" t="s">
        <v>53</v>
      </c>
      <c r="C4" s="43">
        <v>14500</v>
      </c>
      <c r="D4" s="55">
        <v>7000</v>
      </c>
      <c r="E4" s="44">
        <f t="shared" si="0"/>
        <v>7250</v>
      </c>
      <c r="G4" s="53" t="s">
        <v>127</v>
      </c>
      <c r="H4" s="52"/>
      <c r="I4" s="52"/>
      <c r="J4" s="52"/>
      <c r="K4" s="52"/>
    </row>
    <row r="5" spans="1:11">
      <c r="A5" s="41" t="s">
        <v>78</v>
      </c>
      <c r="B5" s="42" t="s">
        <v>62</v>
      </c>
      <c r="C5" s="43">
        <v>26000</v>
      </c>
      <c r="D5" s="55">
        <v>13000</v>
      </c>
      <c r="E5" s="44">
        <f t="shared" si="0"/>
        <v>13000</v>
      </c>
    </row>
    <row r="6" spans="1:11">
      <c r="A6" s="41" t="s">
        <v>79</v>
      </c>
      <c r="B6" s="42" t="s">
        <v>63</v>
      </c>
      <c r="C6" s="43">
        <v>34000</v>
      </c>
      <c r="D6" s="55">
        <v>17000</v>
      </c>
      <c r="E6" s="44">
        <f t="shared" si="0"/>
        <v>17000</v>
      </c>
    </row>
    <row r="7" spans="1:11">
      <c r="A7" s="41" t="s">
        <v>100</v>
      </c>
      <c r="B7" s="42" t="s">
        <v>54</v>
      </c>
      <c r="C7" s="43">
        <v>26000</v>
      </c>
      <c r="D7" s="55">
        <v>13000</v>
      </c>
      <c r="E7" s="44">
        <f t="shared" si="0"/>
        <v>13000</v>
      </c>
    </row>
    <row r="8" spans="1:11">
      <c r="A8" s="41" t="s">
        <v>80</v>
      </c>
      <c r="B8" s="42" t="s">
        <v>55</v>
      </c>
      <c r="C8" s="43">
        <v>39500</v>
      </c>
      <c r="D8" s="55">
        <v>19000</v>
      </c>
      <c r="E8" s="44">
        <f t="shared" si="0"/>
        <v>19750</v>
      </c>
    </row>
    <row r="9" spans="1:11">
      <c r="A9" s="41" t="s">
        <v>81</v>
      </c>
      <c r="B9" s="42" t="s">
        <v>56</v>
      </c>
      <c r="C9" s="43">
        <v>37000</v>
      </c>
      <c r="D9" s="55">
        <v>18000</v>
      </c>
      <c r="E9" s="44">
        <f t="shared" si="0"/>
        <v>18500</v>
      </c>
    </row>
    <row r="10" spans="1:11" ht="37.5">
      <c r="A10" s="41" t="s">
        <v>82</v>
      </c>
      <c r="B10" s="45" t="s">
        <v>105</v>
      </c>
      <c r="C10" s="43">
        <v>46800</v>
      </c>
      <c r="D10" s="55">
        <v>23000</v>
      </c>
      <c r="E10" s="44">
        <f t="shared" si="0"/>
        <v>23400</v>
      </c>
      <c r="G10" s="51"/>
    </row>
    <row r="11" spans="1:11" ht="37.5">
      <c r="A11" s="41" t="s">
        <v>83</v>
      </c>
      <c r="B11" s="45" t="s">
        <v>60</v>
      </c>
      <c r="C11" s="43">
        <v>24780</v>
      </c>
      <c r="D11" s="55">
        <v>12000</v>
      </c>
      <c r="E11" s="44">
        <f t="shared" si="0"/>
        <v>12390</v>
      </c>
    </row>
    <row r="12" spans="1:11" ht="37.5">
      <c r="A12" s="41" t="s">
        <v>84</v>
      </c>
      <c r="B12" s="45" t="s">
        <v>61</v>
      </c>
      <c r="C12" s="43">
        <v>18680</v>
      </c>
      <c r="D12" s="55">
        <v>9000</v>
      </c>
      <c r="E12" s="44">
        <f t="shared" si="0"/>
        <v>9340</v>
      </c>
    </row>
    <row r="13" spans="1:11" ht="37.5">
      <c r="A13" s="41" t="s">
        <v>85</v>
      </c>
      <c r="B13" s="45" t="s">
        <v>102</v>
      </c>
      <c r="C13" s="43">
        <v>34800</v>
      </c>
      <c r="D13" s="55">
        <v>17000</v>
      </c>
      <c r="E13" s="44">
        <f t="shared" si="0"/>
        <v>17400</v>
      </c>
    </row>
    <row r="14" spans="1:11" ht="56.25">
      <c r="A14" s="41" t="s">
        <v>86</v>
      </c>
      <c r="B14" s="45" t="s">
        <v>64</v>
      </c>
      <c r="C14" s="43">
        <v>43460</v>
      </c>
      <c r="D14" s="55">
        <v>21000</v>
      </c>
      <c r="E14" s="44">
        <f t="shared" si="0"/>
        <v>21730</v>
      </c>
    </row>
    <row r="15" spans="1:11" ht="37.5">
      <c r="A15" s="41" t="s">
        <v>87</v>
      </c>
      <c r="B15" s="45" t="s">
        <v>65</v>
      </c>
      <c r="C15" s="43">
        <v>34800</v>
      </c>
      <c r="D15" s="55">
        <v>17000</v>
      </c>
      <c r="E15" s="44">
        <f t="shared" si="0"/>
        <v>17400</v>
      </c>
    </row>
    <row r="16" spans="1:11" ht="37.5">
      <c r="A16" s="41" t="s">
        <v>89</v>
      </c>
      <c r="B16" s="45" t="s">
        <v>66</v>
      </c>
      <c r="C16" s="43">
        <v>43900</v>
      </c>
      <c r="D16" s="55">
        <v>21000</v>
      </c>
      <c r="E16" s="44">
        <f t="shared" si="0"/>
        <v>21950</v>
      </c>
    </row>
    <row r="17" spans="1:5" ht="37.5">
      <c r="A17" s="41" t="s">
        <v>90</v>
      </c>
      <c r="B17" s="45" t="s">
        <v>67</v>
      </c>
      <c r="C17" s="43">
        <v>41400</v>
      </c>
      <c r="D17" s="55">
        <v>20000</v>
      </c>
      <c r="E17" s="44">
        <f t="shared" si="0"/>
        <v>20700</v>
      </c>
    </row>
    <row r="18" spans="1:5" ht="56.25">
      <c r="A18" s="41" t="s">
        <v>91</v>
      </c>
      <c r="B18" s="45" t="s">
        <v>106</v>
      </c>
      <c r="C18" s="43">
        <v>48560</v>
      </c>
      <c r="D18" s="55">
        <v>24000</v>
      </c>
      <c r="E18" s="44">
        <f t="shared" si="0"/>
        <v>24280</v>
      </c>
    </row>
    <row r="19" spans="1:5" ht="56.25">
      <c r="A19" s="41" t="s">
        <v>92</v>
      </c>
      <c r="B19" s="45" t="s">
        <v>68</v>
      </c>
      <c r="C19" s="43">
        <v>26540</v>
      </c>
      <c r="D19" s="55">
        <v>13000</v>
      </c>
      <c r="E19" s="44">
        <f t="shared" si="0"/>
        <v>13270</v>
      </c>
    </row>
    <row r="20" spans="1:5" ht="56.25">
      <c r="A20" s="41" t="s">
        <v>93</v>
      </c>
      <c r="B20" s="45" t="s">
        <v>69</v>
      </c>
      <c r="C20" s="43">
        <v>20440</v>
      </c>
      <c r="D20" s="55">
        <v>10000</v>
      </c>
      <c r="E20" s="44">
        <f t="shared" si="0"/>
        <v>10220</v>
      </c>
    </row>
    <row r="21" spans="1:5" ht="56.25">
      <c r="A21" s="41" t="s">
        <v>94</v>
      </c>
      <c r="B21" s="45" t="s">
        <v>70</v>
      </c>
      <c r="C21" s="43">
        <v>36560</v>
      </c>
      <c r="D21" s="55">
        <v>18000</v>
      </c>
      <c r="E21" s="44">
        <f t="shared" si="0"/>
        <v>18280</v>
      </c>
    </row>
    <row r="22" spans="1:5" ht="75">
      <c r="A22" s="41" t="s">
        <v>95</v>
      </c>
      <c r="B22" s="45" t="s">
        <v>71</v>
      </c>
      <c r="C22" s="43">
        <v>45220</v>
      </c>
      <c r="D22" s="55">
        <v>22000</v>
      </c>
      <c r="E22" s="44">
        <f t="shared" si="0"/>
        <v>22610</v>
      </c>
    </row>
    <row r="23" spans="1:5" ht="56.25">
      <c r="A23" s="41" t="s">
        <v>96</v>
      </c>
      <c r="B23" s="45" t="s">
        <v>72</v>
      </c>
      <c r="C23" s="43">
        <v>36560</v>
      </c>
      <c r="D23" s="55">
        <v>18000</v>
      </c>
      <c r="E23" s="44">
        <f t="shared" si="0"/>
        <v>18280</v>
      </c>
    </row>
    <row r="24" spans="1:5" ht="56.25">
      <c r="A24" s="41" t="s">
        <v>97</v>
      </c>
      <c r="B24" s="45" t="s">
        <v>73</v>
      </c>
      <c r="C24" s="43">
        <v>45660</v>
      </c>
      <c r="D24" s="55">
        <v>22000</v>
      </c>
      <c r="E24" s="44">
        <f t="shared" si="0"/>
        <v>22830</v>
      </c>
    </row>
    <row r="25" spans="1:5" ht="56.25">
      <c r="A25" s="46" t="s">
        <v>98</v>
      </c>
      <c r="B25" s="47" t="s">
        <v>74</v>
      </c>
      <c r="C25" s="48">
        <v>43160</v>
      </c>
      <c r="D25" s="56">
        <v>21000</v>
      </c>
      <c r="E25" s="49">
        <f t="shared" si="0"/>
        <v>21580</v>
      </c>
    </row>
  </sheetData>
  <sheetProtection algorithmName="SHA-512" hashValue="4+Nd3wDgrys+UvDMOiidCCkDjml8D+SW0WmgxGfnWuqNOEE8aXYVs9sSOXlDJ3/cHELixAeZRpnL9ieGQ7ojgw==" saltValue="IrnxlDHCwI0uAVS2Q1tYvA==" spinCount="100000" sheet="1" objects="1" scenarios="1"/>
  <phoneticPr fontId="2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申請書兼請求書 </vt:lpstr>
      <vt:lpstr>申請書兼請求書 【例】</vt:lpstr>
      <vt:lpstr>対象者名簿</vt:lpstr>
      <vt:lpstr>対象者名簿【例】</vt:lpstr>
      <vt:lpstr>市専用</vt:lpstr>
      <vt:lpstr>'申請書兼請求書 '!Print_Area</vt:lpstr>
      <vt:lpstr>'申請書兼請求書 【例】'!Print_Area</vt:lpstr>
      <vt:lpstr>対象者名簿!Print_Area</vt:lpstr>
      <vt:lpstr>対象者名簿【例】!Print_Area</vt:lpstr>
      <vt:lpstr>対象者名簿!Print_Titles</vt:lpstr>
      <vt:lpstr>対象者名簿【例】!Print_Titles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KAIGOR01</dc:creator>
  <cp:lastModifiedBy>KAIGO503</cp:lastModifiedBy>
  <cp:lastPrinted>2025-10-29T07:04:32Z</cp:lastPrinted>
  <dcterms:created xsi:type="dcterms:W3CDTF">2022-11-24T04:02:37Z</dcterms:created>
  <dcterms:modified xsi:type="dcterms:W3CDTF">2025-11-06T01:24:05Z</dcterms:modified>
</cp:coreProperties>
</file>