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66925"/>
  <mc:AlternateContent xmlns:mc="http://schemas.openxmlformats.org/markup-compatibility/2006">
    <mc:Choice Requires="x15">
      <x15ac:absPath xmlns:x15ac="http://schemas.microsoft.com/office/spreadsheetml/2010/11/ac" url="\\172.21.51.181\障がい福祉課共有\◎自立支援G◎\＠＠ 指定・指導監査\★指定事務\就労選択支援\ホームページ\HP掲載用資料\アセスメント様式等\"/>
    </mc:Choice>
  </mc:AlternateContent>
  <xr:revisionPtr revIDLastSave="0" documentId="13_ncr:1_{2095AA8E-1ACC-4AB1-A15C-89D392A5D1BC}" xr6:coauthVersionLast="47" xr6:coauthVersionMax="47" xr10:uidLastSave="{00000000-0000-0000-0000-000000000000}"/>
  <bookViews>
    <workbookView xWindow="-120" yWindow="-120" windowWidth="20730" windowHeight="11040" xr2:uid="{00000000-000D-0000-FFFF-FFFF00000000}"/>
  </bookViews>
  <sheets>
    <sheet name="アセスメントシート表紙 " sheetId="29" r:id="rId1"/>
    <sheet name="サービス提供確認シート  " sheetId="19" r:id="rId2"/>
    <sheet name="就労に対する希望・ニーズ " sheetId="13" r:id="rId3"/>
    <sheet name="チェックリスト 知的障害 HAーWP" sheetId="26" r:id="rId4"/>
    <sheet name="チェックリスト 知的障害　評価結果" sheetId="27" r:id="rId5"/>
    <sheet name="チェックリスト 学習障害 HAーWP" sheetId="12" r:id="rId6"/>
    <sheet name="チェックリスト 学習障害　評価結果" sheetId="9" r:id="rId7"/>
    <sheet name="チェックリスト 身体障害 HAーWP" sheetId="24" r:id="rId8"/>
    <sheet name="チェックリスト 身体障害　評価結果" sheetId="25" r:id="rId9"/>
    <sheet name="チェックリスト 情緒障害 HAーWP" sheetId="22" r:id="rId10"/>
    <sheet name="チェックリスト 情緒障害　評価結果" sheetId="23" r:id="rId11"/>
  </sheets>
  <definedNames>
    <definedName name="_xlnm.Print_Area" localSheetId="0">'アセスメントシート表紙 '!$A$1:$I$22</definedName>
    <definedName name="_xlnm.Print_Area" localSheetId="1">'サービス提供確認シート  '!$A$1:$J$23</definedName>
    <definedName name="_xlnm.Print_Area" localSheetId="5">'チェックリスト 学習障害 HAーWP'!$A$1:$N$90</definedName>
    <definedName name="_xlnm.Print_Area" localSheetId="6">'チェックリスト 学習障害　評価結果'!$A$1:$K$26</definedName>
    <definedName name="_xlnm.Print_Area" localSheetId="9">'チェックリスト 情緒障害 HAーWP'!$A$1:$N$90</definedName>
    <definedName name="_xlnm.Print_Area" localSheetId="10">'チェックリスト 情緒障害　評価結果'!$A$1:$K$26</definedName>
    <definedName name="_xlnm.Print_Area" localSheetId="7">'チェックリスト 身体障害 HAーWP'!$A$1:$N$90</definedName>
    <definedName name="_xlnm.Print_Area" localSheetId="8">'チェックリスト 身体障害　評価結果'!$A$1:$K$26</definedName>
    <definedName name="_xlnm.Print_Area" localSheetId="3">'チェックリスト 知的障害 HAーWP'!$A$1:$N$90</definedName>
    <definedName name="_xlnm.Print_Area" localSheetId="4">'チェックリスト 知的障害　評価結果'!$A$1:$K$26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24" l="1"/>
  <c r="J90" i="26" l="1"/>
  <c r="J90" i="12"/>
  <c r="J15" i="12"/>
  <c r="I90" i="12"/>
  <c r="H90" i="12"/>
  <c r="J60" i="12"/>
  <c r="I60" i="12"/>
  <c r="H60" i="12"/>
  <c r="J33" i="12"/>
  <c r="I33" i="12"/>
  <c r="H33" i="12"/>
  <c r="I15" i="12"/>
  <c r="H15" i="12"/>
  <c r="J15" i="26" l="1"/>
  <c r="C96" i="26"/>
  <c r="I90" i="26"/>
  <c r="H90" i="26"/>
  <c r="J60" i="26"/>
  <c r="C95" i="26" s="1"/>
  <c r="C5" i="27" s="1"/>
  <c r="D5" i="27" s="1"/>
  <c r="I60" i="26"/>
  <c r="H60" i="26"/>
  <c r="J33" i="26"/>
  <c r="I33" i="26"/>
  <c r="H33" i="26"/>
  <c r="I15" i="26"/>
  <c r="H15" i="26"/>
  <c r="J90" i="24"/>
  <c r="C96" i="24" s="1"/>
  <c r="D96" i="24" s="1"/>
  <c r="I90" i="24"/>
  <c r="J60" i="24"/>
  <c r="C95" i="24" s="1"/>
  <c r="D95" i="24" s="1"/>
  <c r="I60" i="24"/>
  <c r="H60" i="24"/>
  <c r="J33" i="24"/>
  <c r="C94" i="24" s="1"/>
  <c r="D94" i="24" s="1"/>
  <c r="I33" i="24"/>
  <c r="H33" i="24"/>
  <c r="J15" i="24"/>
  <c r="C93" i="24" s="1"/>
  <c r="I15" i="24"/>
  <c r="H15" i="24"/>
  <c r="G5" i="27" l="1"/>
  <c r="E5" i="27"/>
  <c r="F5" i="27"/>
  <c r="C93" i="26"/>
  <c r="C3" i="27" s="1"/>
  <c r="D3" i="27" s="1"/>
  <c r="C94" i="26"/>
  <c r="C97" i="24"/>
  <c r="J90" i="22"/>
  <c r="C96" i="22" s="1"/>
  <c r="C6" i="23" s="1"/>
  <c r="D6" i="23" s="1"/>
  <c r="I90" i="22"/>
  <c r="H90" i="22"/>
  <c r="J60" i="22"/>
  <c r="C95" i="22" s="1"/>
  <c r="D95" i="22" s="1"/>
  <c r="I60" i="22"/>
  <c r="H60" i="22"/>
  <c r="J33" i="22"/>
  <c r="C94" i="22" s="1"/>
  <c r="I33" i="22"/>
  <c r="H33" i="22"/>
  <c r="J15" i="22"/>
  <c r="C93" i="22" s="1"/>
  <c r="I15" i="22"/>
  <c r="H15" i="22"/>
  <c r="G3" i="27" l="1"/>
  <c r="E3" i="27"/>
  <c r="F3" i="27"/>
  <c r="E6" i="23"/>
  <c r="G6" i="23"/>
  <c r="F6" i="23"/>
  <c r="C97" i="26"/>
  <c r="D97" i="26" s="1"/>
  <c r="D93" i="26"/>
  <c r="C4" i="27"/>
  <c r="C97" i="22"/>
  <c r="D95" i="26"/>
  <c r="G95" i="26" s="1"/>
  <c r="D94" i="26"/>
  <c r="G94" i="26" s="1"/>
  <c r="D96" i="26"/>
  <c r="G96" i="26" s="1"/>
  <c r="C6" i="27"/>
  <c r="D6" i="27" l="1"/>
  <c r="D4" i="27"/>
  <c r="C11" i="27" s="1"/>
  <c r="D101" i="26"/>
  <c r="E95" i="26"/>
  <c r="F94" i="26"/>
  <c r="C102" i="26"/>
  <c r="D102" i="26"/>
  <c r="C103" i="26"/>
  <c r="D103" i="26"/>
  <c r="D12" i="27"/>
  <c r="E96" i="26"/>
  <c r="C101" i="26"/>
  <c r="F96" i="26"/>
  <c r="E94" i="26"/>
  <c r="F95" i="26"/>
  <c r="C12" i="27"/>
  <c r="C7" i="27"/>
  <c r="D7" i="27" s="1"/>
  <c r="D10" i="27"/>
  <c r="C10" i="27"/>
  <c r="D100" i="26"/>
  <c r="E93" i="26"/>
  <c r="C100" i="26"/>
  <c r="G93" i="26"/>
  <c r="F93" i="26"/>
  <c r="D106" i="26"/>
  <c r="C106" i="26"/>
  <c r="G97" i="26"/>
  <c r="F97" i="26"/>
  <c r="E97" i="26"/>
  <c r="G6" i="27" l="1"/>
  <c r="E6" i="27"/>
  <c r="F6" i="27"/>
  <c r="D13" i="27"/>
  <c r="C13" i="27"/>
  <c r="G4" i="27"/>
  <c r="E4" i="27"/>
  <c r="F4" i="27"/>
  <c r="D11" i="27"/>
  <c r="G7" i="27"/>
  <c r="E7" i="27"/>
  <c r="F7" i="27"/>
  <c r="C16" i="27"/>
  <c r="D16" i="27"/>
  <c r="C3" i="25"/>
  <c r="D3" i="25" s="1"/>
  <c r="G3" i="25" l="1"/>
  <c r="E3" i="25"/>
  <c r="F3" i="25"/>
  <c r="F94" i="24"/>
  <c r="C4" i="25"/>
  <c r="D4" i="25" s="1"/>
  <c r="D102" i="24"/>
  <c r="C5" i="25"/>
  <c r="C103" i="24"/>
  <c r="C6" i="25"/>
  <c r="D6" i="25" s="1"/>
  <c r="D10" i="25"/>
  <c r="C10" i="25"/>
  <c r="D93" i="24"/>
  <c r="G6" i="25" l="1"/>
  <c r="F6" i="25"/>
  <c r="E6" i="25"/>
  <c r="D5" i="25"/>
  <c r="C12" i="25" s="1"/>
  <c r="G4" i="25"/>
  <c r="F4" i="25"/>
  <c r="E4" i="25"/>
  <c r="D103" i="24"/>
  <c r="E96" i="24"/>
  <c r="F96" i="24"/>
  <c r="G96" i="24"/>
  <c r="C102" i="24"/>
  <c r="G95" i="24"/>
  <c r="E95" i="24"/>
  <c r="F95" i="24"/>
  <c r="C11" i="25"/>
  <c r="D11" i="25"/>
  <c r="G94" i="24"/>
  <c r="E94" i="24"/>
  <c r="C101" i="24"/>
  <c r="D101" i="24"/>
  <c r="C13" i="25"/>
  <c r="D13" i="25"/>
  <c r="D97" i="24"/>
  <c r="G97" i="24" s="1"/>
  <c r="C7" i="25"/>
  <c r="D100" i="24"/>
  <c r="E93" i="24"/>
  <c r="C100" i="24"/>
  <c r="G93" i="24"/>
  <c r="F93" i="24"/>
  <c r="G5" i="25" l="1"/>
  <c r="E5" i="25"/>
  <c r="F5" i="25"/>
  <c r="D12" i="25"/>
  <c r="D7" i="25"/>
  <c r="D16" i="25" s="1"/>
  <c r="D106" i="24"/>
  <c r="C106" i="24"/>
  <c r="E97" i="24"/>
  <c r="F97" i="24"/>
  <c r="D96" i="22"/>
  <c r="C4" i="23"/>
  <c r="D4" i="23" s="1"/>
  <c r="G7" i="25" l="1"/>
  <c r="F7" i="25"/>
  <c r="E7" i="25"/>
  <c r="C16" i="25"/>
  <c r="E4" i="23"/>
  <c r="G4" i="23"/>
  <c r="F4" i="23"/>
  <c r="C102" i="22"/>
  <c r="C5" i="23"/>
  <c r="D5" i="23" s="1"/>
  <c r="C3" i="23"/>
  <c r="D3" i="23" s="1"/>
  <c r="D94" i="22"/>
  <c r="G94" i="22" s="1"/>
  <c r="D13" i="23"/>
  <c r="C13" i="23"/>
  <c r="F96" i="22"/>
  <c r="E96" i="22"/>
  <c r="D103" i="22"/>
  <c r="C103" i="22"/>
  <c r="G96" i="22"/>
  <c r="C7" i="23"/>
  <c r="D7" i="23" s="1"/>
  <c r="D93" i="22"/>
  <c r="E5" i="23" l="1"/>
  <c r="F5" i="23"/>
  <c r="G5" i="23"/>
  <c r="E7" i="23"/>
  <c r="F7" i="23"/>
  <c r="G7" i="23"/>
  <c r="E3" i="23"/>
  <c r="G3" i="23"/>
  <c r="F3" i="23"/>
  <c r="E94" i="22"/>
  <c r="G95" i="22"/>
  <c r="E95" i="22"/>
  <c r="D102" i="22"/>
  <c r="C12" i="23"/>
  <c r="F95" i="22"/>
  <c r="D12" i="23"/>
  <c r="C101" i="22"/>
  <c r="F94" i="22"/>
  <c r="D101" i="22"/>
  <c r="C10" i="23"/>
  <c r="D10" i="23"/>
  <c r="D97" i="22"/>
  <c r="E97" i="22" s="1"/>
  <c r="C11" i="23"/>
  <c r="D11" i="23"/>
  <c r="D100" i="22"/>
  <c r="E93" i="22"/>
  <c r="G93" i="22"/>
  <c r="F93" i="22"/>
  <c r="C100" i="22"/>
  <c r="F97" i="22" l="1"/>
  <c r="G97" i="22"/>
  <c r="C106" i="22"/>
  <c r="D106" i="22"/>
  <c r="D16" i="23"/>
  <c r="C16" i="23"/>
  <c r="C95" i="12"/>
  <c r="D95" i="12" s="1"/>
  <c r="C93" i="12"/>
  <c r="C94" i="12" l="1"/>
  <c r="D94" i="12" s="1"/>
  <c r="D93" i="12"/>
  <c r="C5" i="9"/>
  <c r="D5" i="9" s="1"/>
  <c r="D102" i="12"/>
  <c r="G95" i="12"/>
  <c r="E95" i="12"/>
  <c r="C102" i="12"/>
  <c r="F95" i="12"/>
  <c r="G5" i="9" l="1"/>
  <c r="E5" i="9"/>
  <c r="F5" i="9"/>
  <c r="C4" i="9"/>
  <c r="D4" i="9" s="1"/>
  <c r="E4" i="9" s="1"/>
  <c r="F94" i="12"/>
  <c r="D101" i="12"/>
  <c r="C101" i="12"/>
  <c r="G94" i="12"/>
  <c r="E94" i="12"/>
  <c r="C3" i="9"/>
  <c r="D3" i="9" s="1"/>
  <c r="D100" i="12"/>
  <c r="G93" i="12"/>
  <c r="E93" i="12"/>
  <c r="F93" i="12"/>
  <c r="C100" i="12"/>
  <c r="D12" i="9"/>
  <c r="C12" i="9"/>
  <c r="G4" i="9" l="1"/>
  <c r="F4" i="9"/>
  <c r="G3" i="9"/>
  <c r="F3" i="9"/>
  <c r="E3" i="9"/>
  <c r="D11" i="9"/>
  <c r="C11" i="9"/>
  <c r="C10" i="9"/>
  <c r="D10" i="9"/>
  <c r="C96" i="12"/>
  <c r="D96" i="12" s="1"/>
  <c r="C97" i="12" l="1"/>
  <c r="D97" i="12" s="1"/>
  <c r="F97" i="12" s="1"/>
  <c r="C6" i="9"/>
  <c r="D6" i="9" s="1"/>
  <c r="F96" i="12"/>
  <c r="E96" i="12"/>
  <c r="C103" i="12"/>
  <c r="D103" i="12"/>
  <c r="G96" i="12"/>
  <c r="G6" i="9" l="1"/>
  <c r="E6" i="9"/>
  <c r="F6" i="9"/>
  <c r="C106" i="12"/>
  <c r="D106" i="12"/>
  <c r="G97" i="12"/>
  <c r="E97" i="12"/>
  <c r="C7" i="9"/>
  <c r="D7" i="9" s="1"/>
  <c r="D13" i="9"/>
  <c r="C13" i="9"/>
  <c r="G7" i="9" l="1"/>
  <c r="E7" i="9"/>
  <c r="F7" i="9"/>
  <c r="D16" i="9"/>
  <c r="C16" i="9"/>
</calcChain>
</file>

<file path=xl/sharedStrings.xml><?xml version="1.0" encoding="utf-8"?>
<sst xmlns="http://schemas.openxmlformats.org/spreadsheetml/2006/main" count="2243" uniqueCount="517">
  <si>
    <t>達成率あるいは仕事量の維持</t>
    <rPh sb="0" eb="3">
      <t>タッセイリツ</t>
    </rPh>
    <rPh sb="7" eb="9">
      <t>シゴト</t>
    </rPh>
    <rPh sb="9" eb="10">
      <t>リョウ</t>
    </rPh>
    <rPh sb="11" eb="13">
      <t>イジ</t>
    </rPh>
    <phoneticPr fontId="1"/>
  </si>
  <si>
    <t>信頼できる方法で仕事を完成できる</t>
    <rPh sb="0" eb="2">
      <t>シンライ</t>
    </rPh>
    <rPh sb="5" eb="7">
      <t>ホウホウ</t>
    </rPh>
    <rPh sb="8" eb="10">
      <t>シゴト</t>
    </rPh>
    <rPh sb="11" eb="13">
      <t>カンセイ</t>
    </rPh>
    <phoneticPr fontId="1"/>
  </si>
  <si>
    <t>指導がなくても自立して仕事に取り組む</t>
    <rPh sb="0" eb="2">
      <t>シドウ</t>
    </rPh>
    <rPh sb="7" eb="9">
      <t>ジリツ</t>
    </rPh>
    <rPh sb="11" eb="13">
      <t>シゴト</t>
    </rPh>
    <rPh sb="14" eb="15">
      <t>ト</t>
    </rPh>
    <rPh sb="16" eb="17">
      <t>ク</t>
    </rPh>
    <phoneticPr fontId="1"/>
  </si>
  <si>
    <t>職場で上司に必要な援助を求める</t>
    <rPh sb="0" eb="2">
      <t>ショクバ</t>
    </rPh>
    <rPh sb="3" eb="5">
      <t>ジョウシ</t>
    </rPh>
    <rPh sb="6" eb="8">
      <t>ヒツヨウ</t>
    </rPh>
    <rPh sb="9" eb="11">
      <t>エンジョ</t>
    </rPh>
    <rPh sb="12" eb="13">
      <t>モト</t>
    </rPh>
    <phoneticPr fontId="1"/>
  </si>
  <si>
    <t>仕事に集中して取り組む</t>
    <rPh sb="0" eb="2">
      <t>シゴト</t>
    </rPh>
    <rPh sb="3" eb="5">
      <t>シュウチュウ</t>
    </rPh>
    <rPh sb="7" eb="8">
      <t>ト</t>
    </rPh>
    <rPh sb="9" eb="10">
      <t>ク</t>
    </rPh>
    <phoneticPr fontId="1"/>
  </si>
  <si>
    <t>仕事場をきれいに使用している</t>
    <rPh sb="0" eb="3">
      <t>シゴトバ</t>
    </rPh>
    <rPh sb="8" eb="10">
      <t>シヨウ</t>
    </rPh>
    <phoneticPr fontId="1"/>
  </si>
  <si>
    <t>正確にタイムカードを押す</t>
    <rPh sb="0" eb="2">
      <t>セイカク</t>
    </rPh>
    <rPh sb="10" eb="11">
      <t>オ</t>
    </rPh>
    <phoneticPr fontId="1"/>
  </si>
  <si>
    <t>長時間安定して生産的な仕事を行っている</t>
    <rPh sb="0" eb="5">
      <t>チョウジカンアンテイ</t>
    </rPh>
    <rPh sb="7" eb="9">
      <t>セイサン</t>
    </rPh>
    <rPh sb="9" eb="10">
      <t>テキ</t>
    </rPh>
    <rPh sb="11" eb="13">
      <t>シゴト</t>
    </rPh>
    <rPh sb="14" eb="15">
      <t>オコナ</t>
    </rPh>
    <phoneticPr fontId="1"/>
  </si>
  <si>
    <t>道具や備品を正しく使用できる</t>
    <rPh sb="0" eb="2">
      <t>ドウグ</t>
    </rPh>
    <rPh sb="3" eb="5">
      <t>ビヒン</t>
    </rPh>
    <rPh sb="6" eb="7">
      <t>タダ</t>
    </rPh>
    <rPh sb="9" eb="11">
      <t>シヨウ</t>
    </rPh>
    <phoneticPr fontId="1"/>
  </si>
  <si>
    <t>安全規則や対策を守る</t>
    <rPh sb="0" eb="4">
      <t>アンゼンキソク</t>
    </rPh>
    <rPh sb="5" eb="7">
      <t>タイサク</t>
    </rPh>
    <rPh sb="8" eb="9">
      <t>マモ</t>
    </rPh>
    <phoneticPr fontId="1"/>
  </si>
  <si>
    <t>常に作業を維持できる体力がある</t>
    <rPh sb="0" eb="1">
      <t>ツネ</t>
    </rPh>
    <rPh sb="2" eb="4">
      <t>サギョウ</t>
    </rPh>
    <rPh sb="5" eb="7">
      <t>イジ</t>
    </rPh>
    <rPh sb="10" eb="12">
      <t>タイリョク</t>
    </rPh>
    <phoneticPr fontId="1"/>
  </si>
  <si>
    <t>部品組み立て等の細かい作業ができる</t>
    <rPh sb="0" eb="3">
      <t>ブヒンク</t>
    </rPh>
    <rPh sb="4" eb="5">
      <t>タ</t>
    </rPh>
    <rPh sb="6" eb="7">
      <t>ナド</t>
    </rPh>
    <rPh sb="8" eb="9">
      <t>コマ</t>
    </rPh>
    <rPh sb="11" eb="13">
      <t>サギョウ</t>
    </rPh>
    <phoneticPr fontId="1"/>
  </si>
  <si>
    <t>ホチキス止め、仕分け、機械操作などの手作業ができる</t>
    <rPh sb="4" eb="5">
      <t>ト</t>
    </rPh>
    <rPh sb="7" eb="9">
      <t>シワ</t>
    </rPh>
    <rPh sb="11" eb="15">
      <t>キカイソウサ</t>
    </rPh>
    <rPh sb="18" eb="21">
      <t>テサギョウ</t>
    </rPh>
    <phoneticPr fontId="1"/>
  </si>
  <si>
    <t>持ち場にとどまり作業ができる</t>
    <rPh sb="0" eb="1">
      <t>モ</t>
    </rPh>
    <rPh sb="2" eb="3">
      <t>バ</t>
    </rPh>
    <rPh sb="8" eb="10">
      <t>サギョウ</t>
    </rPh>
    <phoneticPr fontId="1"/>
  </si>
  <si>
    <t>重い物を持ち上げる、運ぶ、押す、引くなど運動が得意である</t>
    <rPh sb="0" eb="1">
      <t>オモ</t>
    </rPh>
    <rPh sb="2" eb="3">
      <t>モノ</t>
    </rPh>
    <rPh sb="4" eb="5">
      <t>モ</t>
    </rPh>
    <rPh sb="6" eb="7">
      <t>ア</t>
    </rPh>
    <rPh sb="10" eb="11">
      <t>ハコ</t>
    </rPh>
    <rPh sb="13" eb="14">
      <t>オ</t>
    </rPh>
    <rPh sb="16" eb="17">
      <t>ヒ</t>
    </rPh>
    <rPh sb="20" eb="22">
      <t>ウンドウ</t>
    </rPh>
    <rPh sb="23" eb="25">
      <t>トクイ</t>
    </rPh>
    <phoneticPr fontId="1"/>
  </si>
  <si>
    <t>極めて無礼</t>
    <rPh sb="0" eb="1">
      <t>キワ</t>
    </rPh>
    <rPh sb="3" eb="5">
      <t>ブレイ</t>
    </rPh>
    <phoneticPr fontId="1"/>
  </si>
  <si>
    <t>大体できる</t>
    <rPh sb="0" eb="2">
      <t>ダイタイ</t>
    </rPh>
    <phoneticPr fontId="1"/>
  </si>
  <si>
    <t>ほぼ問題なし</t>
    <rPh sb="2" eb="4">
      <t>モンダイ</t>
    </rPh>
    <phoneticPr fontId="1"/>
  </si>
  <si>
    <t>全くできない</t>
    <rPh sb="0" eb="1">
      <t>マッタ</t>
    </rPh>
    <phoneticPr fontId="1"/>
  </si>
  <si>
    <t>ほぼ清潔</t>
    <rPh sb="2" eb="4">
      <t>セイケツ</t>
    </rPh>
    <phoneticPr fontId="1"/>
  </si>
  <si>
    <t>常に適切な服装</t>
    <rPh sb="0" eb="1">
      <t>ツネ</t>
    </rPh>
    <rPh sb="2" eb="4">
      <t>テキセツ</t>
    </rPh>
    <rPh sb="5" eb="7">
      <t>フクソウ</t>
    </rPh>
    <phoneticPr fontId="1"/>
  </si>
  <si>
    <t>頻繁に不適切</t>
    <rPh sb="0" eb="2">
      <t>ヒンパン</t>
    </rPh>
    <rPh sb="3" eb="6">
      <t>フテキセツ</t>
    </rPh>
    <phoneticPr fontId="1"/>
  </si>
  <si>
    <t>大体できている</t>
    <rPh sb="0" eb="2">
      <t>ダイタイ</t>
    </rPh>
    <phoneticPr fontId="1"/>
  </si>
  <si>
    <t>ほぼできている</t>
    <phoneticPr fontId="1"/>
  </si>
  <si>
    <t>常にできている</t>
    <rPh sb="0" eb="1">
      <t>ツネ</t>
    </rPh>
    <phoneticPr fontId="1"/>
  </si>
  <si>
    <t>常に遅れる</t>
    <rPh sb="0" eb="1">
      <t>ツネ</t>
    </rPh>
    <rPh sb="2" eb="3">
      <t>オク</t>
    </rPh>
    <phoneticPr fontId="1"/>
  </si>
  <si>
    <t>頻繁に遅刻する</t>
    <rPh sb="0" eb="2">
      <t>ヒンパン</t>
    </rPh>
    <rPh sb="3" eb="5">
      <t>チコク</t>
    </rPh>
    <phoneticPr fontId="1"/>
  </si>
  <si>
    <t>ほぼ時間に正確</t>
    <rPh sb="2" eb="4">
      <t>ジカン</t>
    </rPh>
    <rPh sb="5" eb="7">
      <t>セイカク</t>
    </rPh>
    <phoneticPr fontId="1"/>
  </si>
  <si>
    <t>常に時間厳守</t>
    <rPh sb="0" eb="1">
      <t>ツネ</t>
    </rPh>
    <rPh sb="2" eb="6">
      <t>ジカンゲンシュ</t>
    </rPh>
    <phoneticPr fontId="1"/>
  </si>
  <si>
    <t>無関心</t>
    <rPh sb="0" eb="3">
      <t>ムカンシン</t>
    </rPh>
    <phoneticPr fontId="1"/>
  </si>
  <si>
    <t>やや意欲がある</t>
    <rPh sb="2" eb="4">
      <t>イヨク</t>
    </rPh>
    <phoneticPr fontId="1"/>
  </si>
  <si>
    <t>５日以上の欠勤</t>
    <rPh sb="1" eb="4">
      <t>ニチイジョウ</t>
    </rPh>
    <rPh sb="5" eb="7">
      <t>ケッキン</t>
    </rPh>
    <phoneticPr fontId="1"/>
  </si>
  <si>
    <t>3～4日の欠勤</t>
    <rPh sb="3" eb="4">
      <t>ニチ</t>
    </rPh>
    <rPh sb="5" eb="7">
      <t>ケッキン</t>
    </rPh>
    <phoneticPr fontId="1"/>
  </si>
  <si>
    <t>２日の欠勤</t>
    <rPh sb="1" eb="2">
      <t>ニチ</t>
    </rPh>
    <rPh sb="3" eb="5">
      <t>ケッキン</t>
    </rPh>
    <phoneticPr fontId="1"/>
  </si>
  <si>
    <t>頻繁にチェックが必要</t>
    <rPh sb="0" eb="2">
      <t>ヒンパン</t>
    </rPh>
    <rPh sb="8" eb="10">
      <t>ヒツヨウ</t>
    </rPh>
    <phoneticPr fontId="1"/>
  </si>
  <si>
    <t>大体任せられる</t>
    <rPh sb="0" eb="2">
      <t>ダイタイ</t>
    </rPh>
    <rPh sb="2" eb="3">
      <t>マカ</t>
    </rPh>
    <phoneticPr fontId="1"/>
  </si>
  <si>
    <t>ぎこちない姿勢</t>
    <rPh sb="5" eb="7">
      <t>シセイ</t>
    </rPh>
    <phoneticPr fontId="1"/>
  </si>
  <si>
    <t>大体良い姿勢</t>
    <rPh sb="0" eb="2">
      <t>ダイタイ</t>
    </rPh>
    <rPh sb="2" eb="3">
      <t>ヨ</t>
    </rPh>
    <rPh sb="4" eb="6">
      <t>シセイ</t>
    </rPh>
    <phoneticPr fontId="1"/>
  </si>
  <si>
    <t>姿勢が良い</t>
    <rPh sb="0" eb="2">
      <t>シセイ</t>
    </rPh>
    <rPh sb="3" eb="4">
      <t>ヨ</t>
    </rPh>
    <phoneticPr fontId="1"/>
  </si>
  <si>
    <t>常に姿勢が良い</t>
    <rPh sb="0" eb="1">
      <t>ツネ</t>
    </rPh>
    <rPh sb="2" eb="4">
      <t>シセイ</t>
    </rPh>
    <rPh sb="5" eb="6">
      <t>ヨ</t>
    </rPh>
    <phoneticPr fontId="1"/>
  </si>
  <si>
    <t>極めて悪い</t>
    <rPh sb="0" eb="1">
      <t>キワ</t>
    </rPh>
    <rPh sb="3" eb="4">
      <t>ワル</t>
    </rPh>
    <phoneticPr fontId="1"/>
  </si>
  <si>
    <t>あまり良くない</t>
    <rPh sb="3" eb="4">
      <t>ヨ</t>
    </rPh>
    <phoneticPr fontId="1"/>
  </si>
  <si>
    <t>極めて良い</t>
    <rPh sb="0" eb="1">
      <t>キワ</t>
    </rPh>
    <rPh sb="3" eb="4">
      <t>ヨ</t>
    </rPh>
    <phoneticPr fontId="1"/>
  </si>
  <si>
    <t>いくつか忘れる</t>
    <rPh sb="4" eb="5">
      <t>ワス</t>
    </rPh>
    <phoneticPr fontId="1"/>
  </si>
  <si>
    <t>時折怠る</t>
    <rPh sb="0" eb="2">
      <t>トキオリ</t>
    </rPh>
    <rPh sb="2" eb="3">
      <t>オコタ</t>
    </rPh>
    <phoneticPr fontId="1"/>
  </si>
  <si>
    <t>常に良い</t>
    <rPh sb="0" eb="1">
      <t>ツネ</t>
    </rPh>
    <rPh sb="2" eb="3">
      <t>ヨ</t>
    </rPh>
    <phoneticPr fontId="1"/>
  </si>
  <si>
    <t>協力的である</t>
    <rPh sb="0" eb="3">
      <t>キョウリョクテキ</t>
    </rPh>
    <phoneticPr fontId="1"/>
  </si>
  <si>
    <t>時に信頼される</t>
    <rPh sb="0" eb="1">
      <t>トキ</t>
    </rPh>
    <rPh sb="2" eb="4">
      <t>シンライ</t>
    </rPh>
    <phoneticPr fontId="1"/>
  </si>
  <si>
    <t>ほぼ信頼される</t>
    <rPh sb="2" eb="4">
      <t>シンライ</t>
    </rPh>
    <phoneticPr fontId="1"/>
  </si>
  <si>
    <t>信頼される</t>
    <rPh sb="0" eb="2">
      <t>シンライ</t>
    </rPh>
    <phoneticPr fontId="1"/>
  </si>
  <si>
    <t>全く関心がない</t>
    <rPh sb="0" eb="1">
      <t>マッタ</t>
    </rPh>
    <rPh sb="2" eb="4">
      <t>カンシン</t>
    </rPh>
    <phoneticPr fontId="1"/>
  </si>
  <si>
    <t>関心はある</t>
    <rPh sb="0" eb="2">
      <t>カンシン</t>
    </rPh>
    <phoneticPr fontId="1"/>
  </si>
  <si>
    <t>常に配慮できる</t>
    <rPh sb="0" eb="1">
      <t>ツネ</t>
    </rPh>
    <rPh sb="2" eb="4">
      <t>ハイリョ</t>
    </rPh>
    <phoneticPr fontId="1"/>
  </si>
  <si>
    <t>拒否する</t>
    <rPh sb="0" eb="2">
      <t>キョヒ</t>
    </rPh>
    <phoneticPr fontId="1"/>
  </si>
  <si>
    <t>混乱しやすい</t>
    <rPh sb="0" eb="2">
      <t>コンラン</t>
    </rPh>
    <phoneticPr fontId="1"/>
  </si>
  <si>
    <t>全く参加しない</t>
    <rPh sb="0" eb="1">
      <t>マッタ</t>
    </rPh>
    <rPh sb="2" eb="4">
      <t>サンカ</t>
    </rPh>
    <phoneticPr fontId="1"/>
  </si>
  <si>
    <t>時々は参加する</t>
    <rPh sb="0" eb="2">
      <t>トキドキ</t>
    </rPh>
    <rPh sb="3" eb="5">
      <t>サンカ</t>
    </rPh>
    <phoneticPr fontId="1"/>
  </si>
  <si>
    <t>頻繁に参加する</t>
    <rPh sb="0" eb="2">
      <t>ヒンパン</t>
    </rPh>
    <rPh sb="3" eb="5">
      <t>サンカ</t>
    </rPh>
    <phoneticPr fontId="1"/>
  </si>
  <si>
    <t>全くやらない</t>
    <rPh sb="0" eb="1">
      <t>マッタ</t>
    </rPh>
    <phoneticPr fontId="1"/>
  </si>
  <si>
    <t>普通に手伝う</t>
    <rPh sb="0" eb="2">
      <t>フツウ</t>
    </rPh>
    <rPh sb="3" eb="5">
      <t>テツダ</t>
    </rPh>
    <phoneticPr fontId="1"/>
  </si>
  <si>
    <t>頻繁に手伝う</t>
    <rPh sb="0" eb="2">
      <t>ヒンパン</t>
    </rPh>
    <rPh sb="3" eb="5">
      <t>テツダ</t>
    </rPh>
    <phoneticPr fontId="1"/>
  </si>
  <si>
    <t>積極的に手伝う</t>
    <rPh sb="0" eb="3">
      <t>セッキョクテキ</t>
    </rPh>
    <rPh sb="4" eb="6">
      <t>テツダ</t>
    </rPh>
    <phoneticPr fontId="1"/>
  </si>
  <si>
    <t>６回以上</t>
    <rPh sb="1" eb="4">
      <t>カイイジョウ</t>
    </rPh>
    <phoneticPr fontId="1"/>
  </si>
  <si>
    <t>3～5回</t>
    <rPh sb="3" eb="4">
      <t>カイ</t>
    </rPh>
    <phoneticPr fontId="1"/>
  </si>
  <si>
    <t>２回</t>
    <rPh sb="1" eb="2">
      <t>カイ</t>
    </rPh>
    <phoneticPr fontId="1"/>
  </si>
  <si>
    <t>１回</t>
    <rPh sb="1" eb="2">
      <t>カイ</t>
    </rPh>
    <phoneticPr fontId="1"/>
  </si>
  <si>
    <t>０回</t>
    <rPh sb="1" eb="2">
      <t>カイ</t>
    </rPh>
    <phoneticPr fontId="1"/>
  </si>
  <si>
    <t>数の概念がない</t>
    <rPh sb="0" eb="1">
      <t>カズ</t>
    </rPh>
    <rPh sb="2" eb="4">
      <t>ガイネン</t>
    </rPh>
    <phoneticPr fontId="1"/>
  </si>
  <si>
    <t>言葉で可能</t>
    <rPh sb="0" eb="2">
      <t>コトバ</t>
    </rPh>
    <rPh sb="3" eb="5">
      <t>カノウ</t>
    </rPh>
    <phoneticPr fontId="1"/>
  </si>
  <si>
    <t>問題なし</t>
    <rPh sb="0" eb="2">
      <t>モンダイ</t>
    </rPh>
    <phoneticPr fontId="1"/>
  </si>
  <si>
    <t>極めて弱い</t>
    <rPh sb="0" eb="1">
      <t>キワ</t>
    </rPh>
    <rPh sb="3" eb="4">
      <t>ヨワ</t>
    </rPh>
    <phoneticPr fontId="1"/>
  </si>
  <si>
    <t>頻繁に忘れる</t>
    <rPh sb="0" eb="2">
      <t>ヒンパン</t>
    </rPh>
    <rPh sb="3" eb="4">
      <t>ワス</t>
    </rPh>
    <phoneticPr fontId="1"/>
  </si>
  <si>
    <t>記憶力は高い</t>
    <rPh sb="0" eb="3">
      <t>キオクリョク</t>
    </rPh>
    <rPh sb="4" eb="5">
      <t>タカ</t>
    </rPh>
    <phoneticPr fontId="1"/>
  </si>
  <si>
    <t>極めて高い</t>
    <rPh sb="0" eb="1">
      <t>キワ</t>
    </rPh>
    <rPh sb="3" eb="4">
      <t>タカ</t>
    </rPh>
    <phoneticPr fontId="1"/>
  </si>
  <si>
    <t>中学レベル</t>
    <rPh sb="0" eb="2">
      <t>チュウガク</t>
    </rPh>
    <phoneticPr fontId="1"/>
  </si>
  <si>
    <t>４つのうち１つ</t>
    <phoneticPr fontId="1"/>
  </si>
  <si>
    <t>４つのうち２つ</t>
    <phoneticPr fontId="1"/>
  </si>
  <si>
    <t>４つのうち３つ</t>
    <phoneticPr fontId="1"/>
  </si>
  <si>
    <t>全てわかる</t>
    <rPh sb="0" eb="1">
      <t>スベ</t>
    </rPh>
    <phoneticPr fontId="1"/>
  </si>
  <si>
    <t>できない</t>
    <phoneticPr fontId="1"/>
  </si>
  <si>
    <t>二語文が可能</t>
    <rPh sb="0" eb="3">
      <t>ニゴブン</t>
    </rPh>
    <rPh sb="4" eb="6">
      <t>カノウ</t>
    </rPh>
    <phoneticPr fontId="1"/>
  </si>
  <si>
    <t>文法も問題ない</t>
    <rPh sb="0" eb="2">
      <t>ブンポウ</t>
    </rPh>
    <rPh sb="3" eb="5">
      <t>モンダイ</t>
    </rPh>
    <phoneticPr fontId="1"/>
  </si>
  <si>
    <t>わからない</t>
    <phoneticPr fontId="1"/>
  </si>
  <si>
    <t>１時間単位なら可能</t>
    <rPh sb="1" eb="5">
      <t>ジカンタンイ</t>
    </rPh>
    <rPh sb="7" eb="9">
      <t>カノウ</t>
    </rPh>
    <phoneticPr fontId="1"/>
  </si>
  <si>
    <t>３０分単位なら可能</t>
    <rPh sb="2" eb="5">
      <t>フンタンイ</t>
    </rPh>
    <rPh sb="7" eb="9">
      <t>カノウ</t>
    </rPh>
    <phoneticPr fontId="1"/>
  </si>
  <si>
    <t>使用できない</t>
    <rPh sb="0" eb="2">
      <t>シヨウ</t>
    </rPh>
    <phoneticPr fontId="1"/>
  </si>
  <si>
    <t>知っている番号なら可能</t>
    <rPh sb="0" eb="1">
      <t>シ</t>
    </rPh>
    <rPh sb="5" eb="7">
      <t>バンゴウ</t>
    </rPh>
    <rPh sb="9" eb="11">
      <t>カノウ</t>
    </rPh>
    <phoneticPr fontId="1"/>
  </si>
  <si>
    <t>測定は困難</t>
    <rPh sb="0" eb="2">
      <t>ソクテイ</t>
    </rPh>
    <rPh sb="3" eb="5">
      <t>コンナン</t>
    </rPh>
    <phoneticPr fontId="1"/>
  </si>
  <si>
    <t>5㎝単位は測定可</t>
    <rPh sb="2" eb="4">
      <t>タンイ</t>
    </rPh>
    <rPh sb="5" eb="7">
      <t>ソクテイ</t>
    </rPh>
    <rPh sb="7" eb="8">
      <t>カ</t>
    </rPh>
    <phoneticPr fontId="1"/>
  </si>
  <si>
    <t>常に援助が必要</t>
    <rPh sb="0" eb="1">
      <t>ツネ</t>
    </rPh>
    <rPh sb="2" eb="4">
      <t>エンジョ</t>
    </rPh>
    <rPh sb="5" eb="7">
      <t>ヒツヨウ</t>
    </rPh>
    <phoneticPr fontId="1"/>
  </si>
  <si>
    <t>混乱し従う事ができない</t>
    <rPh sb="0" eb="2">
      <t>コンラン</t>
    </rPh>
    <rPh sb="3" eb="4">
      <t>シタガ</t>
    </rPh>
    <rPh sb="5" eb="6">
      <t>コト</t>
    </rPh>
    <phoneticPr fontId="1"/>
  </si>
  <si>
    <t>簡単な指示なら可能</t>
    <rPh sb="0" eb="2">
      <t>カンタン</t>
    </rPh>
    <rPh sb="3" eb="5">
      <t>シジ</t>
    </rPh>
    <rPh sb="7" eb="9">
      <t>カノウ</t>
    </rPh>
    <phoneticPr fontId="1"/>
  </si>
  <si>
    <t>大体可能</t>
    <rPh sb="0" eb="4">
      <t>ダイタイカノウ</t>
    </rPh>
    <phoneticPr fontId="1"/>
  </si>
  <si>
    <t>一部理解できる</t>
    <rPh sb="0" eb="4">
      <t>イチブリカイ</t>
    </rPh>
    <phoneticPr fontId="1"/>
  </si>
  <si>
    <t>大体理解できる</t>
    <rPh sb="0" eb="4">
      <t>ダイタイリカイ</t>
    </rPh>
    <phoneticPr fontId="1"/>
  </si>
  <si>
    <t>多くの面を理解している</t>
    <rPh sb="0" eb="1">
      <t>オオ</t>
    </rPh>
    <rPh sb="3" eb="4">
      <t>メン</t>
    </rPh>
    <rPh sb="5" eb="7">
      <t>リカイ</t>
    </rPh>
    <phoneticPr fontId="1"/>
  </si>
  <si>
    <t>変更は困難</t>
    <rPh sb="0" eb="2">
      <t>ヘンコウ</t>
    </rPh>
    <rPh sb="3" eb="5">
      <t>コンナン</t>
    </rPh>
    <phoneticPr fontId="1"/>
  </si>
  <si>
    <t>かなりの援助が必要</t>
    <rPh sb="4" eb="6">
      <t>エンジョ</t>
    </rPh>
    <rPh sb="7" eb="9">
      <t>ヒツヨウ</t>
    </rPh>
    <phoneticPr fontId="1"/>
  </si>
  <si>
    <t>ある程度の援助があれば可能</t>
    <rPh sb="2" eb="4">
      <t>テイド</t>
    </rPh>
    <rPh sb="5" eb="7">
      <t>エンジョ</t>
    </rPh>
    <rPh sb="11" eb="13">
      <t>カノウ</t>
    </rPh>
    <phoneticPr fontId="1"/>
  </si>
  <si>
    <t>解決できる</t>
    <rPh sb="0" eb="2">
      <t>カイケツ</t>
    </rPh>
    <phoneticPr fontId="1"/>
  </si>
  <si>
    <t>移動は不可</t>
    <rPh sb="0" eb="2">
      <t>イドウ</t>
    </rPh>
    <rPh sb="3" eb="5">
      <t>フカ</t>
    </rPh>
    <phoneticPr fontId="1"/>
  </si>
  <si>
    <t>要求水準以上</t>
    <rPh sb="0" eb="6">
      <t>ヨウキュウスイジュンイジョウ</t>
    </rPh>
    <phoneticPr fontId="1"/>
  </si>
  <si>
    <t>自ら取り組む</t>
    <rPh sb="0" eb="1">
      <t>ミズカ</t>
    </rPh>
    <rPh sb="2" eb="3">
      <t>ト</t>
    </rPh>
    <rPh sb="4" eb="5">
      <t>ク</t>
    </rPh>
    <phoneticPr fontId="1"/>
  </si>
  <si>
    <t>25％未満の生産</t>
    <rPh sb="3" eb="5">
      <t>ミマン</t>
    </rPh>
    <rPh sb="6" eb="8">
      <t>セイサン</t>
    </rPh>
    <phoneticPr fontId="1"/>
  </si>
  <si>
    <t>25～49％の生産</t>
    <rPh sb="7" eb="9">
      <t>セイサン</t>
    </rPh>
    <phoneticPr fontId="1"/>
  </si>
  <si>
    <t>50～75％の生産</t>
    <rPh sb="7" eb="9">
      <t>セイサン</t>
    </rPh>
    <phoneticPr fontId="1"/>
  </si>
  <si>
    <t>76～89％の生産</t>
    <rPh sb="7" eb="9">
      <t>セイサン</t>
    </rPh>
    <phoneticPr fontId="1"/>
  </si>
  <si>
    <t>90％以上の生産</t>
    <rPh sb="3" eb="5">
      <t>イジョウ</t>
    </rPh>
    <rPh sb="6" eb="8">
      <t>セイサン</t>
    </rPh>
    <phoneticPr fontId="1"/>
  </si>
  <si>
    <t>援助要求なし</t>
    <rPh sb="0" eb="2">
      <t>エンジョ</t>
    </rPh>
    <rPh sb="2" eb="4">
      <t>ヨウキュウ</t>
    </rPh>
    <phoneticPr fontId="1"/>
  </si>
  <si>
    <t>何とか要求する</t>
    <rPh sb="0" eb="1">
      <t>ナン</t>
    </rPh>
    <rPh sb="3" eb="5">
      <t>ヨウキュウ</t>
    </rPh>
    <phoneticPr fontId="1"/>
  </si>
  <si>
    <t>大体要求可能</t>
    <rPh sb="0" eb="2">
      <t>ダイタイ</t>
    </rPh>
    <rPh sb="2" eb="6">
      <t>ヨウキュウカノウ</t>
    </rPh>
    <phoneticPr fontId="1"/>
  </si>
  <si>
    <t>仕事を完成する為に必要な道具を要求できる</t>
    <rPh sb="0" eb="2">
      <t>シゴト</t>
    </rPh>
    <rPh sb="3" eb="5">
      <t>カンセイ</t>
    </rPh>
    <rPh sb="7" eb="8">
      <t>タメ</t>
    </rPh>
    <rPh sb="9" eb="11">
      <t>ヒツヨウ</t>
    </rPh>
    <rPh sb="12" eb="14">
      <t>ドウグ</t>
    </rPh>
    <rPh sb="15" eb="17">
      <t>ヨウキュウ</t>
    </rPh>
    <phoneticPr fontId="1"/>
  </si>
  <si>
    <t>大体信頼できる</t>
    <rPh sb="0" eb="4">
      <t>ダイタイシンライ</t>
    </rPh>
    <phoneticPr fontId="1"/>
  </si>
  <si>
    <t>ほぼチェックする必要なし</t>
    <rPh sb="8" eb="10">
      <t>ヒツヨウ</t>
    </rPh>
    <phoneticPr fontId="1"/>
  </si>
  <si>
    <t>常に指導が必要</t>
    <rPh sb="0" eb="1">
      <t>ツネ</t>
    </rPh>
    <rPh sb="2" eb="4">
      <t>シドウ</t>
    </rPh>
    <rPh sb="5" eb="7">
      <t>ヒツヨウ</t>
    </rPh>
    <phoneticPr fontId="1"/>
  </si>
  <si>
    <t>全く求めない</t>
    <rPh sb="0" eb="1">
      <t>マッタ</t>
    </rPh>
    <rPh sb="2" eb="3">
      <t>モト</t>
    </rPh>
    <phoneticPr fontId="1"/>
  </si>
  <si>
    <t>極めて汚い</t>
    <rPh sb="0" eb="1">
      <t>キワ</t>
    </rPh>
    <rPh sb="3" eb="4">
      <t>キタナ</t>
    </rPh>
    <phoneticPr fontId="1"/>
  </si>
  <si>
    <t>やや汚い</t>
    <rPh sb="2" eb="3">
      <t>キタナ</t>
    </rPh>
    <phoneticPr fontId="1"/>
  </si>
  <si>
    <t>かなりきれいにしている</t>
    <phoneticPr fontId="1"/>
  </si>
  <si>
    <t>タイムカードを押せない</t>
    <rPh sb="7" eb="8">
      <t>オ</t>
    </rPh>
    <phoneticPr fontId="1"/>
  </si>
  <si>
    <t>頻繁に間違える</t>
    <rPh sb="0" eb="2">
      <t>ヒンパン</t>
    </rPh>
    <rPh sb="3" eb="5">
      <t>マチガ</t>
    </rPh>
    <phoneticPr fontId="1"/>
  </si>
  <si>
    <t>時折間違える</t>
    <rPh sb="0" eb="2">
      <t>トキオリ</t>
    </rPh>
    <rPh sb="2" eb="4">
      <t>マチガ</t>
    </rPh>
    <phoneticPr fontId="1"/>
  </si>
  <si>
    <t>10分未満</t>
    <rPh sb="2" eb="5">
      <t>フンミマン</t>
    </rPh>
    <phoneticPr fontId="1"/>
  </si>
  <si>
    <t>11～30分</t>
    <rPh sb="5" eb="6">
      <t>フン</t>
    </rPh>
    <phoneticPr fontId="1"/>
  </si>
  <si>
    <t>31～60分</t>
    <rPh sb="5" eb="6">
      <t>フン</t>
    </rPh>
    <phoneticPr fontId="1"/>
  </si>
  <si>
    <t>61～120分</t>
    <rPh sb="6" eb="7">
      <t>フン</t>
    </rPh>
    <phoneticPr fontId="1"/>
  </si>
  <si>
    <t>２時間以上</t>
    <rPh sb="1" eb="5">
      <t>ジカンイジョウ</t>
    </rPh>
    <phoneticPr fontId="1"/>
  </si>
  <si>
    <t>よく道具を壊す</t>
    <rPh sb="2" eb="4">
      <t>ドウグ</t>
    </rPh>
    <rPh sb="5" eb="6">
      <t>コワ</t>
    </rPh>
    <phoneticPr fontId="1"/>
  </si>
  <si>
    <t>時折道具を誤用</t>
    <rPh sb="0" eb="2">
      <t>トキオリ</t>
    </rPh>
    <rPh sb="2" eb="4">
      <t>ドウグ</t>
    </rPh>
    <rPh sb="5" eb="7">
      <t>ゴヨウ</t>
    </rPh>
    <phoneticPr fontId="1"/>
  </si>
  <si>
    <t>全く従えない</t>
    <rPh sb="0" eb="1">
      <t>マッタ</t>
    </rPh>
    <rPh sb="2" eb="3">
      <t>シタガ</t>
    </rPh>
    <phoneticPr fontId="1"/>
  </si>
  <si>
    <t>ほとんど従えない</t>
    <rPh sb="4" eb="5">
      <t>シタガ</t>
    </rPh>
    <phoneticPr fontId="1"/>
  </si>
  <si>
    <t>大体従える</t>
    <rPh sb="0" eb="3">
      <t>ダイタイシタガ</t>
    </rPh>
    <phoneticPr fontId="1"/>
  </si>
  <si>
    <t>ほとんど従える</t>
    <rPh sb="4" eb="5">
      <t>シタガ</t>
    </rPh>
    <phoneticPr fontId="1"/>
  </si>
  <si>
    <t>報告できない</t>
    <rPh sb="0" eb="2">
      <t>ホウコク</t>
    </rPh>
    <phoneticPr fontId="1"/>
  </si>
  <si>
    <t>滅多に報告しない</t>
    <rPh sb="0" eb="2">
      <t>メッタ</t>
    </rPh>
    <rPh sb="3" eb="5">
      <t>ホウコク</t>
    </rPh>
    <phoneticPr fontId="1"/>
  </si>
  <si>
    <t>大体報告できる</t>
    <rPh sb="0" eb="4">
      <t>ダイタイホウコク</t>
    </rPh>
    <phoneticPr fontId="1"/>
  </si>
  <si>
    <t>頻繁に報告できる</t>
    <rPh sb="0" eb="2">
      <t>ヒンパン</t>
    </rPh>
    <rPh sb="3" eb="5">
      <t>ホウコク</t>
    </rPh>
    <phoneticPr fontId="1"/>
  </si>
  <si>
    <t>常に報告できる</t>
    <rPh sb="0" eb="1">
      <t>ツネ</t>
    </rPh>
    <rPh sb="2" eb="4">
      <t>ホウコク</t>
    </rPh>
    <phoneticPr fontId="1"/>
  </si>
  <si>
    <t>何とか維持できる</t>
    <rPh sb="0" eb="1">
      <t>ナン</t>
    </rPh>
    <rPh sb="3" eb="5">
      <t>イジ</t>
    </rPh>
    <phoneticPr fontId="1"/>
  </si>
  <si>
    <t>極めて元気</t>
    <rPh sb="0" eb="1">
      <t>キワ</t>
    </rPh>
    <rPh sb="3" eb="5">
      <t>ゲンキ</t>
    </rPh>
    <phoneticPr fontId="1"/>
  </si>
  <si>
    <t>極めて不器用</t>
    <rPh sb="0" eb="1">
      <t>キワ</t>
    </rPh>
    <rPh sb="3" eb="6">
      <t>ブキヨウ</t>
    </rPh>
    <phoneticPr fontId="1"/>
  </si>
  <si>
    <t>大体作業可能</t>
    <rPh sb="0" eb="6">
      <t>ダイタイサギョウカノウ</t>
    </rPh>
    <phoneticPr fontId="1"/>
  </si>
  <si>
    <t>器用に指先操作ができる</t>
    <rPh sb="0" eb="2">
      <t>キヨウ</t>
    </rPh>
    <rPh sb="3" eb="7">
      <t>ユビサキソウサ</t>
    </rPh>
    <phoneticPr fontId="1"/>
  </si>
  <si>
    <t>手作業は困難</t>
    <rPh sb="0" eb="3">
      <t>テサギョウ</t>
    </rPh>
    <rPh sb="4" eb="6">
      <t>コンナン</t>
    </rPh>
    <phoneticPr fontId="1"/>
  </si>
  <si>
    <t>不器用で遅い</t>
    <rPh sb="0" eb="3">
      <t>ブキヨウ</t>
    </rPh>
    <rPh sb="4" eb="5">
      <t>オソ</t>
    </rPh>
    <phoneticPr fontId="1"/>
  </si>
  <si>
    <t>大体可能</t>
    <rPh sb="0" eb="2">
      <t>ダイタイ</t>
    </rPh>
    <rPh sb="2" eb="4">
      <t>カノウ</t>
    </rPh>
    <phoneticPr fontId="1"/>
  </si>
  <si>
    <t>手先は器用</t>
    <rPh sb="0" eb="2">
      <t>テサキ</t>
    </rPh>
    <rPh sb="3" eb="5">
      <t>キヨウ</t>
    </rPh>
    <phoneticPr fontId="1"/>
  </si>
  <si>
    <t>極めて器用</t>
    <rPh sb="0" eb="1">
      <t>キワ</t>
    </rPh>
    <rPh sb="3" eb="5">
      <t>キヨウ</t>
    </rPh>
    <phoneticPr fontId="1"/>
  </si>
  <si>
    <t>ぎこちなく不安定</t>
    <rPh sb="5" eb="8">
      <t>フアンテイ</t>
    </rPh>
    <phoneticPr fontId="1"/>
  </si>
  <si>
    <t>ほぼ可能</t>
    <rPh sb="2" eb="4">
      <t>カノウ</t>
    </rPh>
    <phoneticPr fontId="1"/>
  </si>
  <si>
    <t>うまく協応可能</t>
    <rPh sb="3" eb="5">
      <t>キョウオウ</t>
    </rPh>
    <rPh sb="5" eb="7">
      <t>カノウ</t>
    </rPh>
    <phoneticPr fontId="1"/>
  </si>
  <si>
    <t>常にウロウロしている</t>
    <rPh sb="0" eb="1">
      <t>ツネ</t>
    </rPh>
    <phoneticPr fontId="1"/>
  </si>
  <si>
    <t>頻繁に持ち場を離れる</t>
    <rPh sb="0" eb="2">
      <t>ヒンパン</t>
    </rPh>
    <rPh sb="3" eb="4">
      <t>モ</t>
    </rPh>
    <rPh sb="5" eb="6">
      <t>バ</t>
    </rPh>
    <rPh sb="7" eb="8">
      <t>ハナ</t>
    </rPh>
    <phoneticPr fontId="1"/>
  </si>
  <si>
    <t>ときに持ち場を離れる</t>
    <rPh sb="3" eb="4">
      <t>モ</t>
    </rPh>
    <rPh sb="5" eb="6">
      <t>バ</t>
    </rPh>
    <rPh sb="7" eb="8">
      <t>ハナ</t>
    </rPh>
    <phoneticPr fontId="1"/>
  </si>
  <si>
    <t>ほぼ持ち場を離れない</t>
    <rPh sb="2" eb="3">
      <t>モ</t>
    </rPh>
    <rPh sb="4" eb="5">
      <t>バ</t>
    </rPh>
    <rPh sb="6" eb="7">
      <t>ハナ</t>
    </rPh>
    <phoneticPr fontId="1"/>
  </si>
  <si>
    <t>５㎏なら可能</t>
    <rPh sb="4" eb="6">
      <t>カノウ</t>
    </rPh>
    <phoneticPr fontId="1"/>
  </si>
  <si>
    <t>１０㎏なら可能</t>
    <rPh sb="5" eb="7">
      <t>カノウ</t>
    </rPh>
    <phoneticPr fontId="1"/>
  </si>
  <si>
    <t>３０㎏でも可能</t>
    <rPh sb="5" eb="7">
      <t>カノウ</t>
    </rPh>
    <phoneticPr fontId="1"/>
  </si>
  <si>
    <t>分類能力（大きさによって分類が出来る能力）</t>
    <rPh sb="0" eb="4">
      <t>ブンルイノウリョク</t>
    </rPh>
    <rPh sb="5" eb="6">
      <t>オオ</t>
    </rPh>
    <rPh sb="12" eb="14">
      <t>ブンルイ</t>
    </rPh>
    <rPh sb="15" eb="17">
      <t>デキ</t>
    </rPh>
    <rPh sb="18" eb="20">
      <t>ノウリョク</t>
    </rPh>
    <phoneticPr fontId="1"/>
  </si>
  <si>
    <t>分類</t>
    <rPh sb="0" eb="2">
      <t>ブンルイ</t>
    </rPh>
    <phoneticPr fontId="1"/>
  </si>
  <si>
    <t>種別</t>
    <rPh sb="0" eb="2">
      <t>シュベツ</t>
    </rPh>
    <phoneticPr fontId="1"/>
  </si>
  <si>
    <t>HA/集計</t>
    <rPh sb="3" eb="5">
      <t>シュウケイ</t>
    </rPh>
    <phoneticPr fontId="1"/>
  </si>
  <si>
    <t>IR
対人関係</t>
    <rPh sb="3" eb="7">
      <t>タイジンカンケイ</t>
    </rPh>
    <phoneticPr fontId="1"/>
  </si>
  <si>
    <t>IR/集計</t>
    <rPh sb="3" eb="5">
      <t>シュウケイ</t>
    </rPh>
    <phoneticPr fontId="1"/>
  </si>
  <si>
    <t>CO/認知能力</t>
    <rPh sb="3" eb="7">
      <t>ニンチノウリョク</t>
    </rPh>
    <phoneticPr fontId="1"/>
  </si>
  <si>
    <t>CO/集計</t>
    <rPh sb="3" eb="5">
      <t>シュウケイ</t>
    </rPh>
    <phoneticPr fontId="1"/>
  </si>
  <si>
    <t>WP/集計</t>
    <rPh sb="3" eb="5">
      <t>シュウケイ</t>
    </rPh>
    <phoneticPr fontId="1"/>
  </si>
  <si>
    <t>作成日　令和　　年　　月　　日</t>
    <rPh sb="0" eb="3">
      <t>サクセイビ</t>
    </rPh>
    <rPh sb="4" eb="6">
      <t>レイワ</t>
    </rPh>
    <rPh sb="8" eb="9">
      <t>ネン</t>
    </rPh>
    <rPh sb="11" eb="12">
      <t>ガツ</t>
    </rPh>
    <rPh sb="14" eb="15">
      <t>ニチ</t>
    </rPh>
    <phoneticPr fontId="1"/>
  </si>
  <si>
    <t>評価点</t>
    <rPh sb="0" eb="3">
      <t>ヒョウカテン</t>
    </rPh>
    <phoneticPr fontId="1"/>
  </si>
  <si>
    <t>備考欄</t>
    <rPh sb="0" eb="3">
      <t>ビコウラン</t>
    </rPh>
    <phoneticPr fontId="1"/>
  </si>
  <si>
    <t>ミスなくタイムカードを押す</t>
    <rPh sb="11" eb="12">
      <t>オ</t>
    </rPh>
    <phoneticPr fontId="1"/>
  </si>
  <si>
    <t>HA/仕事の習慣/態度</t>
    <rPh sb="3" eb="5">
      <t>シゴト</t>
    </rPh>
    <rPh sb="6" eb="8">
      <t>シュウカン</t>
    </rPh>
    <rPh sb="9" eb="11">
      <t>タイド</t>
    </rPh>
    <phoneticPr fontId="1"/>
  </si>
  <si>
    <t>IR/対人関係</t>
    <rPh sb="3" eb="7">
      <t>タイジンカンケイ</t>
    </rPh>
    <phoneticPr fontId="1"/>
  </si>
  <si>
    <t>WP/仕事の遂行能力</t>
    <rPh sb="3" eb="5">
      <t>シゴト</t>
    </rPh>
    <rPh sb="6" eb="10">
      <t>スイコウノウリョク</t>
    </rPh>
    <phoneticPr fontId="1"/>
  </si>
  <si>
    <t>Tスコア</t>
    <phoneticPr fontId="1"/>
  </si>
  <si>
    <t>パーセンタイル値</t>
    <rPh sb="7" eb="8">
      <t>チ</t>
    </rPh>
    <phoneticPr fontId="1"/>
  </si>
  <si>
    <t>BWA/総合的職場適応能力</t>
    <rPh sb="4" eb="7">
      <t>ソウゴウテキ</t>
    </rPh>
    <rPh sb="7" eb="9">
      <t>ショクバ</t>
    </rPh>
    <rPh sb="9" eb="11">
      <t>テキオウ</t>
    </rPh>
    <rPh sb="11" eb="13">
      <t>ノウリョク</t>
    </rPh>
    <phoneticPr fontId="1"/>
  </si>
  <si>
    <t>氏名：</t>
    <rPh sb="0" eb="2">
      <t>シメイ</t>
    </rPh>
    <phoneticPr fontId="1"/>
  </si>
  <si>
    <t>職業レベル</t>
    <rPh sb="0" eb="2">
      <t>ショクギョウ</t>
    </rPh>
    <phoneticPr fontId="1"/>
  </si>
  <si>
    <t>性別：</t>
    <rPh sb="0" eb="2">
      <t>セイベツ</t>
    </rPh>
    <phoneticPr fontId="1"/>
  </si>
  <si>
    <t>所属：</t>
    <rPh sb="0" eb="2">
      <t>ショゾク</t>
    </rPh>
    <phoneticPr fontId="1"/>
  </si>
  <si>
    <t>主な障害：</t>
    <rPh sb="0" eb="1">
      <t>オモ</t>
    </rPh>
    <rPh sb="2" eb="4">
      <t>ショウガイ</t>
    </rPh>
    <phoneticPr fontId="1"/>
  </si>
  <si>
    <t>HA/仕事の習慣/態度</t>
    <phoneticPr fontId="1"/>
  </si>
  <si>
    <t>IR/対人関係</t>
    <phoneticPr fontId="1"/>
  </si>
  <si>
    <t>CO/認知能力</t>
    <phoneticPr fontId="1"/>
  </si>
  <si>
    <t>WP/仕事の遂行能力</t>
    <phoneticPr fontId="1"/>
  </si>
  <si>
    <t>BWA/総合的職場適応能力</t>
    <phoneticPr fontId="1"/>
  </si>
  <si>
    <t>評価結果</t>
    <rPh sb="0" eb="2">
      <t>ヒョウカ</t>
    </rPh>
    <rPh sb="2" eb="4">
      <t>ケッカ</t>
    </rPh>
    <phoneticPr fontId="1"/>
  </si>
  <si>
    <t>評価結果</t>
    <rPh sb="0" eb="4">
      <t>ヒョウカケッカ</t>
    </rPh>
    <phoneticPr fontId="1"/>
  </si>
  <si>
    <t>ワークプレイスメント
（共同評価）</t>
    <rPh sb="12" eb="16">
      <t>キョウドウヒョウカ</t>
    </rPh>
    <phoneticPr fontId="1"/>
  </si>
  <si>
    <t>ワークサポート
（共同評価）</t>
    <rPh sb="9" eb="13">
      <t>キョウドウヒョウカ</t>
    </rPh>
    <phoneticPr fontId="1"/>
  </si>
  <si>
    <t>評価者:</t>
    <rPh sb="0" eb="3">
      <t>ヒョウカシャ</t>
    </rPh>
    <phoneticPr fontId="1"/>
  </si>
  <si>
    <t>CO
認知能力</t>
    <rPh sb="3" eb="7">
      <t>ニンチノウリョク</t>
    </rPh>
    <phoneticPr fontId="1"/>
  </si>
  <si>
    <t>掛け算ができる</t>
    <rPh sb="0" eb="1">
      <t>カ</t>
    </rPh>
    <rPh sb="2" eb="3">
      <t>ザン</t>
    </rPh>
    <phoneticPr fontId="1"/>
  </si>
  <si>
    <t>全てできる</t>
    <rPh sb="0" eb="1">
      <t>スベ</t>
    </rPh>
    <phoneticPr fontId="1"/>
  </si>
  <si>
    <t>30　　　　35</t>
    <phoneticPr fontId="1"/>
  </si>
  <si>
    <t>40　　　　45</t>
    <phoneticPr fontId="1"/>
  </si>
  <si>
    <t>50　　　　55</t>
    <phoneticPr fontId="1"/>
  </si>
  <si>
    <t>60　　　　65</t>
    <phoneticPr fontId="1"/>
  </si>
  <si>
    <t>70　　　　　75</t>
    <phoneticPr fontId="1"/>
  </si>
  <si>
    <t>常に身ぎれい</t>
    <rPh sb="0" eb="1">
      <t>ツネ</t>
    </rPh>
    <rPh sb="2" eb="3">
      <t>ミ</t>
    </rPh>
    <phoneticPr fontId="1"/>
  </si>
  <si>
    <t>欠勤は１日だけ</t>
    <rPh sb="0" eb="2">
      <t>ケッキン</t>
    </rPh>
    <rPh sb="4" eb="5">
      <t>ニチ</t>
    </rPh>
    <phoneticPr fontId="1"/>
  </si>
  <si>
    <t>信頼性なし</t>
    <rPh sb="0" eb="3">
      <t>シンライセイ</t>
    </rPh>
    <phoneticPr fontId="1"/>
  </si>
  <si>
    <t>怠ることはない</t>
    <rPh sb="0" eb="1">
      <t>オコタ</t>
    </rPh>
    <phoneticPr fontId="1"/>
  </si>
  <si>
    <t>頻繁に無作法</t>
    <rPh sb="0" eb="2">
      <t>ヒンパン</t>
    </rPh>
    <rPh sb="3" eb="6">
      <t>ブサホウ</t>
    </rPh>
    <phoneticPr fontId="1"/>
  </si>
  <si>
    <t>時間概念がない</t>
    <rPh sb="0" eb="2">
      <t>ジカン</t>
    </rPh>
    <rPh sb="2" eb="4">
      <t>ガイネン</t>
    </rPh>
    <phoneticPr fontId="1"/>
  </si>
  <si>
    <t>常に間違った判断をする</t>
    <rPh sb="0" eb="1">
      <t>ツネ</t>
    </rPh>
    <rPh sb="2" eb="4">
      <t>マチガ</t>
    </rPh>
    <rPh sb="6" eb="8">
      <t>ハンダン</t>
    </rPh>
    <phoneticPr fontId="1"/>
  </si>
  <si>
    <t>大体判断できる</t>
    <rPh sb="0" eb="4">
      <t>ダイタイハンダン</t>
    </rPh>
    <phoneticPr fontId="1"/>
  </si>
  <si>
    <t>知らない所でも移動可能</t>
    <rPh sb="0" eb="1">
      <t>シ</t>
    </rPh>
    <rPh sb="4" eb="5">
      <t>トコロ</t>
    </rPh>
    <rPh sb="7" eb="11">
      <t>イドウカノウ</t>
    </rPh>
    <phoneticPr fontId="1"/>
  </si>
  <si>
    <t>粗点(協同評価)　</t>
    <rPh sb="0" eb="2">
      <t>ソテン</t>
    </rPh>
    <rPh sb="3" eb="7">
      <t>キョウドウヒョウカ</t>
    </rPh>
    <phoneticPr fontId="1"/>
  </si>
  <si>
    <t>就労選択支援　サービス提供確認シート</t>
    <rPh sb="0" eb="6">
      <t>シュウロウセンタクシエン</t>
    </rPh>
    <rPh sb="11" eb="13">
      <t>テイキョウ</t>
    </rPh>
    <rPh sb="13" eb="15">
      <t>カクニン</t>
    </rPh>
    <phoneticPr fontId="1"/>
  </si>
  <si>
    <t>令和　　年　　月　　日</t>
    <rPh sb="0" eb="2">
      <t>レイワ</t>
    </rPh>
    <rPh sb="4" eb="5">
      <t>ネン</t>
    </rPh>
    <rPh sb="7" eb="8">
      <t>ガツ</t>
    </rPh>
    <rPh sb="10" eb="11">
      <t>ニチ</t>
    </rPh>
    <phoneticPr fontId="1"/>
  </si>
  <si>
    <t>就労選択支援アセスメントシート</t>
    <rPh sb="0" eb="6">
      <t>シュウロウセンタクシエン</t>
    </rPh>
    <phoneticPr fontId="1"/>
  </si>
  <si>
    <t>アセスメントを始める前に</t>
    <rPh sb="7" eb="8">
      <t>ハジ</t>
    </rPh>
    <rPh sb="10" eb="11">
      <t>マエ</t>
    </rPh>
    <phoneticPr fontId="1"/>
  </si>
  <si>
    <t>１，就労系障害福祉サービスの利用説明をしましたか？</t>
    <rPh sb="2" eb="5">
      <t>シュウロウケイ</t>
    </rPh>
    <rPh sb="5" eb="9">
      <t>ショウガイフクシ</t>
    </rPh>
    <rPh sb="14" eb="18">
      <t>リヨウセツメイ</t>
    </rPh>
    <phoneticPr fontId="1"/>
  </si>
  <si>
    <t>（方法・理由にはその具体的方法を記載する。出来なかった場合もその理由を記載する。）</t>
    <rPh sb="1" eb="3">
      <t>ホウホウ</t>
    </rPh>
    <rPh sb="4" eb="6">
      <t>リユウ</t>
    </rPh>
    <rPh sb="10" eb="15">
      <t>グタイテキホウホウ</t>
    </rPh>
    <rPh sb="16" eb="18">
      <t>キサイ</t>
    </rPh>
    <rPh sb="21" eb="23">
      <t>デキ</t>
    </rPh>
    <rPh sb="27" eb="29">
      <t>バアイ</t>
    </rPh>
    <rPh sb="32" eb="34">
      <t>リユウ</t>
    </rPh>
    <rPh sb="35" eb="37">
      <t>キサイ</t>
    </rPh>
    <phoneticPr fontId="1"/>
  </si>
  <si>
    <t>確認事項</t>
    <rPh sb="0" eb="4">
      <t>カクニンジコウ</t>
    </rPh>
    <phoneticPr fontId="1"/>
  </si>
  <si>
    <t>回答</t>
    <rPh sb="0" eb="2">
      <t>カイトウ</t>
    </rPh>
    <phoneticPr fontId="1"/>
  </si>
  <si>
    <t>方法・理由</t>
    <rPh sb="0" eb="2">
      <t>ホウホウ</t>
    </rPh>
    <rPh sb="3" eb="5">
      <t>リユウ</t>
    </rPh>
    <phoneticPr fontId="1"/>
  </si>
  <si>
    <t>２，一般（企業）就労についての説明をしましたか？</t>
    <rPh sb="2" eb="4">
      <t>イッパン</t>
    </rPh>
    <rPh sb="5" eb="7">
      <t>キギョウ</t>
    </rPh>
    <rPh sb="8" eb="10">
      <t>シュウロウ</t>
    </rPh>
    <rPh sb="15" eb="17">
      <t>セツメイ</t>
    </rPh>
    <phoneticPr fontId="1"/>
  </si>
  <si>
    <t>（方法・理由にはその具体的方法を記載する。出来なかった場合もその理由を記載する。）</t>
    <phoneticPr fontId="1"/>
  </si>
  <si>
    <t>アセスメント途中や終了後</t>
    <rPh sb="6" eb="8">
      <t>トチュウ</t>
    </rPh>
    <rPh sb="9" eb="12">
      <t>シュウリョウゴ</t>
    </rPh>
    <phoneticPr fontId="1"/>
  </si>
  <si>
    <t>就労移行支援事業所・就労継続支援A型事業所・就労継続支援B型事業所、それぞれの事業目的や意義等を利用者に伝えましたか。</t>
    <rPh sb="0" eb="4">
      <t>シュウロウイコウ</t>
    </rPh>
    <rPh sb="4" eb="9">
      <t>シエンジギョウショ</t>
    </rPh>
    <rPh sb="10" eb="16">
      <t>シュウロウケイゾクシエン</t>
    </rPh>
    <rPh sb="16" eb="18">
      <t>エーガタ</t>
    </rPh>
    <rPh sb="18" eb="21">
      <t>ジギョウショ</t>
    </rPh>
    <rPh sb="22" eb="24">
      <t>シュウロウ</t>
    </rPh>
    <rPh sb="24" eb="26">
      <t>ケイゾク</t>
    </rPh>
    <rPh sb="26" eb="28">
      <t>シエン</t>
    </rPh>
    <rPh sb="29" eb="30">
      <t>ガタ</t>
    </rPh>
    <rPh sb="30" eb="33">
      <t>ジギョウショ</t>
    </rPh>
    <rPh sb="39" eb="41">
      <t>ジギョウ</t>
    </rPh>
    <rPh sb="41" eb="43">
      <t>モクテキ</t>
    </rPh>
    <rPh sb="44" eb="47">
      <t>イギナド</t>
    </rPh>
    <rPh sb="48" eb="50">
      <t>リヨウ</t>
    </rPh>
    <rPh sb="50" eb="51">
      <t>シャ</t>
    </rPh>
    <rPh sb="52" eb="53">
      <t>ツタ</t>
    </rPh>
    <phoneticPr fontId="1"/>
  </si>
  <si>
    <t>一般就労した際に困難に直面した時の相談機関（障害者就業・生活支援センター等）を説明しましたか。</t>
    <rPh sb="0" eb="4">
      <t>イッパンシュウロウ</t>
    </rPh>
    <rPh sb="6" eb="7">
      <t>サイ</t>
    </rPh>
    <rPh sb="8" eb="10">
      <t>コンナン</t>
    </rPh>
    <rPh sb="11" eb="13">
      <t>チョクメン</t>
    </rPh>
    <rPh sb="15" eb="16">
      <t>トキ</t>
    </rPh>
    <rPh sb="17" eb="21">
      <t>ソウダンキカン</t>
    </rPh>
    <rPh sb="22" eb="25">
      <t>ショウガイシャ</t>
    </rPh>
    <rPh sb="25" eb="27">
      <t>シュウギョウ</t>
    </rPh>
    <rPh sb="28" eb="32">
      <t>セイカツシエン</t>
    </rPh>
    <rPh sb="36" eb="37">
      <t>ナド</t>
    </rPh>
    <rPh sb="39" eb="41">
      <t>セツメイ</t>
    </rPh>
    <phoneticPr fontId="1"/>
  </si>
  <si>
    <t>一般就労へ理解を促進させるための時間を本人や家族に設定しましたか。</t>
    <rPh sb="0" eb="2">
      <t>イッパン</t>
    </rPh>
    <rPh sb="2" eb="4">
      <t>シュウロウ</t>
    </rPh>
    <rPh sb="5" eb="7">
      <t>リカイ</t>
    </rPh>
    <rPh sb="8" eb="10">
      <t>ソクシン</t>
    </rPh>
    <rPh sb="16" eb="18">
      <t>ジカン</t>
    </rPh>
    <rPh sb="19" eb="21">
      <t>ホンニン</t>
    </rPh>
    <rPh sb="22" eb="24">
      <t>カゾク</t>
    </rPh>
    <rPh sb="25" eb="27">
      <t>セッテイ</t>
    </rPh>
    <phoneticPr fontId="1"/>
  </si>
  <si>
    <t>領域</t>
    <rPh sb="0" eb="2">
      <t>リョウイキ</t>
    </rPh>
    <phoneticPr fontId="1"/>
  </si>
  <si>
    <t>その他</t>
    <rPh sb="2" eb="3">
      <t>タ</t>
    </rPh>
    <phoneticPr fontId="1"/>
  </si>
  <si>
    <t>総合評価</t>
    <rPh sb="0" eb="4">
      <t>ソウゴウヒョウカ</t>
    </rPh>
    <phoneticPr fontId="1"/>
  </si>
  <si>
    <t>理由</t>
    <rPh sb="0" eb="2">
      <t>りゆう</t>
    </rPh>
    <phoneticPr fontId="1" type="Hiragana"/>
  </si>
  <si>
    <t>具体的な労働日数・時間・休日などについて</t>
    <rPh sb="0" eb="3">
      <t>ぐたいてき</t>
    </rPh>
    <rPh sb="4" eb="8">
      <t>ろうどうにっすう</t>
    </rPh>
    <rPh sb="9" eb="11">
      <t>じかん</t>
    </rPh>
    <rPh sb="12" eb="14">
      <t>きゅうじつ</t>
    </rPh>
    <phoneticPr fontId="1" type="Hiragana"/>
  </si>
  <si>
    <t>就労に対する希望・ニーズ【アセスメント後】</t>
    <rPh sb="0" eb="2">
      <t>しゅうろう</t>
    </rPh>
    <rPh sb="3" eb="4">
      <t>たい</t>
    </rPh>
    <rPh sb="6" eb="8">
      <t>きぼう</t>
    </rPh>
    <rPh sb="19" eb="20">
      <t>ご</t>
    </rPh>
    <phoneticPr fontId="1" type="Hiragana"/>
  </si>
  <si>
    <t>就労移行支援を希望している</t>
    <rPh sb="0" eb="6">
      <t>しゅうろういこうしえん</t>
    </rPh>
    <rPh sb="7" eb="9">
      <t>きぼう</t>
    </rPh>
    <phoneticPr fontId="1" type="Hiragana"/>
  </si>
  <si>
    <t>その他</t>
    <rPh sb="2" eb="3">
      <t>た</t>
    </rPh>
    <phoneticPr fontId="1" type="Hiragana"/>
  </si>
  <si>
    <t>よくわからない</t>
    <phoneticPr fontId="1" type="Hiragana"/>
  </si>
  <si>
    <t>考えたことがない</t>
    <rPh sb="0" eb="1">
      <t>かんが</t>
    </rPh>
    <phoneticPr fontId="1" type="Hiragana"/>
  </si>
  <si>
    <t>働いたお金で欲しいものを買ったり、楽しみに使うため</t>
    <rPh sb="0" eb="1">
      <t>はたら</t>
    </rPh>
    <rPh sb="4" eb="5">
      <t>かね</t>
    </rPh>
    <rPh sb="6" eb="7">
      <t>ほ</t>
    </rPh>
    <rPh sb="12" eb="13">
      <t>か</t>
    </rPh>
    <rPh sb="17" eb="18">
      <t>たの</t>
    </rPh>
    <rPh sb="21" eb="22">
      <t>つか</t>
    </rPh>
    <phoneticPr fontId="1" type="Hiragana"/>
  </si>
  <si>
    <t>仕事をすることが楽しいため</t>
    <rPh sb="0" eb="2">
      <t>しごと</t>
    </rPh>
    <rPh sb="8" eb="9">
      <t>たの</t>
    </rPh>
    <phoneticPr fontId="1" type="Hiragana"/>
  </si>
  <si>
    <t>人の役に立ちたいため</t>
    <rPh sb="0" eb="1">
      <t>ひと</t>
    </rPh>
    <rPh sb="2" eb="3">
      <t>やく</t>
    </rPh>
    <rPh sb="4" eb="5">
      <t>た</t>
    </rPh>
    <phoneticPr fontId="1" type="Hiragana"/>
  </si>
  <si>
    <t>自分の能力を高めたいため</t>
    <rPh sb="0" eb="2">
      <t>じぶん</t>
    </rPh>
    <rPh sb="3" eb="5">
      <t>のうりょく</t>
    </rPh>
    <rPh sb="6" eb="7">
      <t>たか</t>
    </rPh>
    <phoneticPr fontId="1" type="Hiragana"/>
  </si>
  <si>
    <t>人や社会と関わりたいため</t>
    <rPh sb="0" eb="1">
      <t>ひと</t>
    </rPh>
    <rPh sb="2" eb="4">
      <t>しゃかい</t>
    </rPh>
    <rPh sb="5" eb="6">
      <t>かか</t>
    </rPh>
    <phoneticPr fontId="1" type="Hiragana"/>
  </si>
  <si>
    <t>親や周りの人を納得・安心させるため</t>
    <rPh sb="0" eb="1">
      <t>おや</t>
    </rPh>
    <rPh sb="2" eb="3">
      <t>まわ</t>
    </rPh>
    <rPh sb="5" eb="6">
      <t>ひと</t>
    </rPh>
    <rPh sb="7" eb="9">
      <t>なっとく</t>
    </rPh>
    <rPh sb="10" eb="12">
      <t>あんしん</t>
    </rPh>
    <phoneticPr fontId="1" type="Hiragana"/>
  </si>
  <si>
    <t>働くことでいろいろな経験を積みたいため</t>
    <rPh sb="0" eb="1">
      <t>はたら</t>
    </rPh>
    <rPh sb="10" eb="12">
      <t>けいけん</t>
    </rPh>
    <rPh sb="13" eb="14">
      <t>つ</t>
    </rPh>
    <phoneticPr fontId="1" type="Hiragana"/>
  </si>
  <si>
    <t>わからない</t>
    <phoneticPr fontId="1" type="Hiragana"/>
  </si>
  <si>
    <t>フルタイム（8時間）</t>
    <rPh sb="7" eb="9">
      <t>じかん</t>
    </rPh>
    <phoneticPr fontId="1" type="Hiragana"/>
  </si>
  <si>
    <t>パートタイム（4～7時間程度）</t>
    <rPh sb="10" eb="12">
      <t>じかん</t>
    </rPh>
    <rPh sb="12" eb="14">
      <t>ていど</t>
    </rPh>
    <phoneticPr fontId="1" type="Hiragana"/>
  </si>
  <si>
    <t>4時間以下</t>
    <rPh sb="1" eb="5">
      <t>じかんいか</t>
    </rPh>
    <phoneticPr fontId="1" type="Hiragana"/>
  </si>
  <si>
    <t>就労継続支援 A型を希望している</t>
    <rPh sb="0" eb="6">
      <t>しゅうろうけいぞくしえん</t>
    </rPh>
    <rPh sb="7" eb="9">
      <t>　　</t>
    </rPh>
    <rPh sb="10" eb="12">
      <t>きぼう</t>
    </rPh>
    <phoneticPr fontId="1" type="Hiragana"/>
  </si>
  <si>
    <t>就労継続支援 B型を希望している</t>
    <rPh sb="0" eb="6">
      <t>しゅうろうけいぞくしえん</t>
    </rPh>
    <rPh sb="8" eb="9">
      <t>　</t>
    </rPh>
    <rPh sb="10" eb="12">
      <t>きぼう</t>
    </rPh>
    <phoneticPr fontId="1" type="Hiragana"/>
  </si>
  <si>
    <t>一般就労を希望している</t>
    <rPh sb="0" eb="4">
      <t>いっぱんしゅうろう</t>
    </rPh>
    <rPh sb="5" eb="7">
      <t xml:space="preserve">  きぼう</t>
    </rPh>
    <phoneticPr fontId="1" type="Hiragana"/>
  </si>
  <si>
    <t xml:space="preserve">完全週休 2日 (土日以外も可)  </t>
    <rPh sb="0" eb="4">
      <t>かんぜんしゅうきゅう</t>
    </rPh>
    <rPh sb="6" eb="7">
      <t>　</t>
    </rPh>
    <rPh sb="9" eb="11">
      <t>どにち</t>
    </rPh>
    <rPh sb="11" eb="13">
      <t>いがい</t>
    </rPh>
    <rPh sb="14" eb="15">
      <t>か</t>
    </rPh>
    <phoneticPr fontId="1" type="Hiragana"/>
  </si>
  <si>
    <t>週休 2日　（4週6休）</t>
    <rPh sb="0" eb="2">
      <t>しゅうきゅう</t>
    </rPh>
    <rPh sb="4" eb="5">
      <t>　</t>
    </rPh>
    <rPh sb="8" eb="9">
      <t>しゅう</t>
    </rPh>
    <rPh sb="10" eb="11">
      <t>きゅう</t>
    </rPh>
    <phoneticPr fontId="1" type="Hiragana"/>
  </si>
  <si>
    <t>週休3日以上</t>
    <rPh sb="0" eb="2">
      <t>しゅうきゅう</t>
    </rPh>
    <rPh sb="4" eb="6">
      <t>いじょう</t>
    </rPh>
    <phoneticPr fontId="1" type="Hiragana"/>
  </si>
  <si>
    <t>週1日</t>
    <rPh sb="0" eb="1">
      <t>しゅう</t>
    </rPh>
    <phoneticPr fontId="1" type="Hiragana"/>
  </si>
  <si>
    <t>月給　　　　　　　　　　　　　円くらい</t>
    <rPh sb="0" eb="2">
      <t>げっきゅう</t>
    </rPh>
    <rPh sb="15" eb="16">
      <t>えん</t>
    </rPh>
    <phoneticPr fontId="1" type="Hiragana"/>
  </si>
  <si>
    <t>よくわからない</t>
    <phoneticPr fontId="1" type="Hiragana"/>
  </si>
  <si>
    <t>日給　　　　　　　　　　　　　円くらい</t>
    <rPh sb="0" eb="2">
      <t>にっきゅう</t>
    </rPh>
    <rPh sb="15" eb="16">
      <t>えん</t>
    </rPh>
    <phoneticPr fontId="1" type="Hiragana"/>
  </si>
  <si>
    <t>時給　　　　　　　　　　　　　円くらい</t>
    <rPh sb="0" eb="2">
      <t>じきゅう</t>
    </rPh>
    <rPh sb="15" eb="16">
      <t>えん</t>
    </rPh>
    <phoneticPr fontId="1" type="Hiragana"/>
  </si>
  <si>
    <t>【労働時間】</t>
    <rPh sb="1" eb="5">
      <t>ろうどうじかん</t>
    </rPh>
    <phoneticPr fontId="1" type="Hiragana"/>
  </si>
  <si>
    <t>【休日】</t>
    <rPh sb="1" eb="3">
      <t>きゅうじつ</t>
    </rPh>
    <phoneticPr fontId="1" type="Hiragana"/>
  </si>
  <si>
    <t>CO
認知能力</t>
    <phoneticPr fontId="1"/>
  </si>
  <si>
    <t>１．どんな働き方を希望していますか？
当てはまるものに○をつけてください。</t>
    <rPh sb="5" eb="6">
      <t>はたら</t>
    </rPh>
    <rPh sb="7" eb="8">
      <t>かた</t>
    </rPh>
    <rPh sb="9" eb="11">
      <t>きぼう</t>
    </rPh>
    <rPh sb="19" eb="20">
      <t>あ</t>
    </rPh>
    <phoneticPr fontId="1" type="Hiragana"/>
  </si>
  <si>
    <t>２．働きたいと思う理由を教えてください。
当てはまるものすべてに○をつけてください。</t>
    <rPh sb="2" eb="3">
      <t>はたら</t>
    </rPh>
    <rPh sb="7" eb="8">
      <t>おも</t>
    </rPh>
    <rPh sb="9" eb="11">
      <t>りゆう</t>
    </rPh>
    <rPh sb="12" eb="13">
      <t>おし</t>
    </rPh>
    <rPh sb="21" eb="22">
      <t>あ</t>
    </rPh>
    <phoneticPr fontId="1" type="Hiragana"/>
  </si>
  <si>
    <t>就労に対する希望・ニーズ【アセスメント前】</t>
    <rPh sb="0" eb="2">
      <t>しゅうろう</t>
    </rPh>
    <rPh sb="3" eb="4">
      <t>たい</t>
    </rPh>
    <rPh sb="6" eb="8">
      <t>きぼう</t>
    </rPh>
    <rPh sb="19" eb="20">
      <t>まえ</t>
    </rPh>
    <phoneticPr fontId="1" type="Hiragana"/>
  </si>
  <si>
    <t>3．どのような働き方を希望しますか？</t>
    <rPh sb="7" eb="8">
      <t>はたら</t>
    </rPh>
    <rPh sb="9" eb="10">
      <t>かた</t>
    </rPh>
    <rPh sb="11" eb="13">
      <t>きぼう</t>
    </rPh>
    <phoneticPr fontId="1" type="Hiragana"/>
  </si>
  <si>
    <t>当てはまるものすべてに○をつけてください。</t>
    <rPh sb="0" eb="1">
      <t>あ</t>
    </rPh>
    <phoneticPr fontId="1" type="Hiragana"/>
  </si>
  <si>
    <t>ご本人の希望</t>
    <rPh sb="1" eb="3">
      <t>ほんにん</t>
    </rPh>
    <rPh sb="4" eb="6">
      <t>きぼう</t>
    </rPh>
    <phoneticPr fontId="1" type="Hiragana"/>
  </si>
  <si>
    <t>将来の夢、どんな働き方や生活を望んでいるのか、受けたいサポート等</t>
    <rPh sb="0" eb="2">
      <t>しょうらい</t>
    </rPh>
    <rPh sb="3" eb="4">
      <t>ゆめ</t>
    </rPh>
    <rPh sb="10" eb="11">
      <t>かた</t>
    </rPh>
    <rPh sb="12" eb="14">
      <t>せいかつ</t>
    </rPh>
    <rPh sb="15" eb="16">
      <t>のぞ</t>
    </rPh>
    <rPh sb="23" eb="24">
      <t>う</t>
    </rPh>
    <rPh sb="31" eb="32">
      <t>など</t>
    </rPh>
    <phoneticPr fontId="1" type="Hiragana"/>
  </si>
  <si>
    <t>提出日</t>
    <rPh sb="0" eb="2">
      <t>テイシュツ</t>
    </rPh>
    <rPh sb="2" eb="3">
      <t>ビ</t>
    </rPh>
    <phoneticPr fontId="1"/>
  </si>
  <si>
    <t>事業所番号</t>
    <rPh sb="0" eb="3">
      <t>ジギョウショ</t>
    </rPh>
    <rPh sb="3" eb="5">
      <t>バンゴウ</t>
    </rPh>
    <phoneticPr fontId="1"/>
  </si>
  <si>
    <t>事業所名
及び
代表者名</t>
    <rPh sb="0" eb="3">
      <t>ジギョウショ</t>
    </rPh>
    <rPh sb="3" eb="4">
      <t>メイ</t>
    </rPh>
    <rPh sb="5" eb="6">
      <t>オヨ</t>
    </rPh>
    <rPh sb="8" eb="12">
      <t>ダイヒョウシャメイ</t>
    </rPh>
    <phoneticPr fontId="1"/>
  </si>
  <si>
    <t>担当者名
及び
連絡先</t>
    <rPh sb="0" eb="3">
      <t>タントウシャ</t>
    </rPh>
    <rPh sb="3" eb="4">
      <t>メイ</t>
    </rPh>
    <rPh sb="5" eb="6">
      <t>オヨ</t>
    </rPh>
    <rPh sb="8" eb="11">
      <t>レンラクサキ</t>
    </rPh>
    <phoneticPr fontId="1"/>
  </si>
  <si>
    <t xml:space="preserve">支給決定
障がい者
氏名
</t>
    <rPh sb="0" eb="4">
      <t>シキュウケッテイ</t>
    </rPh>
    <rPh sb="5" eb="6">
      <t>ショウ</t>
    </rPh>
    <rPh sb="8" eb="9">
      <t>シャ</t>
    </rPh>
    <rPh sb="10" eb="12">
      <t>シメイ</t>
    </rPh>
    <phoneticPr fontId="1"/>
  </si>
  <si>
    <t>現在の支給決定
有効期間</t>
    <rPh sb="0" eb="2">
      <t>ゲンザイ</t>
    </rPh>
    <rPh sb="3" eb="7">
      <t>シキュウケッテイ</t>
    </rPh>
    <rPh sb="8" eb="12">
      <t>ユウコウキカン</t>
    </rPh>
    <phoneticPr fontId="1"/>
  </si>
  <si>
    <t>評価者氏名</t>
    <rPh sb="0" eb="5">
      <t>ヒョウカシャシメイ</t>
    </rPh>
    <phoneticPr fontId="1"/>
  </si>
  <si>
    <t>評価期間</t>
    <rPh sb="0" eb="4">
      <t>ヒョウカキカン</t>
    </rPh>
    <phoneticPr fontId="1"/>
  </si>
  <si>
    <t>1．どんな働き方を希望していますか？
当てはまるものに○をつけてください。</t>
    <rPh sb="5" eb="6">
      <t>はたら</t>
    </rPh>
    <rPh sb="7" eb="8">
      <t>かた</t>
    </rPh>
    <rPh sb="9" eb="11">
      <t>きぼう</t>
    </rPh>
    <rPh sb="19" eb="20">
      <t>あ</t>
    </rPh>
    <phoneticPr fontId="1" type="Hiragana"/>
  </si>
  <si>
    <t>感情の安定
（イライラしたり気分が高揚したりした場合）</t>
    <rPh sb="0" eb="2">
      <t>カンジョウ</t>
    </rPh>
    <rPh sb="3" eb="5">
      <t>アンテイ</t>
    </rPh>
    <rPh sb="14" eb="16">
      <t>キブン</t>
    </rPh>
    <rPh sb="17" eb="19">
      <t>コウヨウ</t>
    </rPh>
    <rPh sb="24" eb="26">
      <t>バアイ</t>
    </rPh>
    <phoneticPr fontId="1"/>
  </si>
  <si>
    <t>他者の援助
（言われなくても同僚や上司の手伝いをする）</t>
    <rPh sb="0" eb="2">
      <t>タシャ</t>
    </rPh>
    <rPh sb="3" eb="5">
      <t>エンジョ</t>
    </rPh>
    <rPh sb="7" eb="8">
      <t>イ</t>
    </rPh>
    <rPh sb="14" eb="16">
      <t>ドウリョウ</t>
    </rPh>
    <rPh sb="17" eb="19">
      <t>ジョウシ</t>
    </rPh>
    <rPh sb="20" eb="22">
      <t>テツダ</t>
    </rPh>
    <phoneticPr fontId="1"/>
  </si>
  <si>
    <t>ルーティンの変更
（いつも決まっている仕事に変化があった場合）</t>
    <rPh sb="6" eb="8">
      <t>ヘンコウ</t>
    </rPh>
    <rPh sb="13" eb="14">
      <t>キ</t>
    </rPh>
    <rPh sb="19" eb="21">
      <t>シゴト</t>
    </rPh>
    <rPh sb="22" eb="24">
      <t>ヘンカ</t>
    </rPh>
    <rPh sb="28" eb="30">
      <t>バアイ</t>
    </rPh>
    <phoneticPr fontId="1"/>
  </si>
  <si>
    <t>コミュニケーション能力
（言葉、ジェスチャー、サインを使う）</t>
    <rPh sb="9" eb="11">
      <t>ノウリョク</t>
    </rPh>
    <rPh sb="13" eb="15">
      <t>コトバ</t>
    </rPh>
    <rPh sb="27" eb="28">
      <t>ツカ</t>
    </rPh>
    <phoneticPr fontId="1"/>
  </si>
  <si>
    <t>基本的な要求伝達
（水が飲みたい、体調が悪いなどを伝える）</t>
    <rPh sb="0" eb="3">
      <t>キホンテキ</t>
    </rPh>
    <rPh sb="4" eb="8">
      <t>ヨウキュウデンタツ</t>
    </rPh>
    <rPh sb="10" eb="11">
      <t>ミズ</t>
    </rPh>
    <rPh sb="12" eb="13">
      <t>ノ</t>
    </rPh>
    <rPh sb="17" eb="19">
      <t>タイチョウ</t>
    </rPh>
    <rPh sb="20" eb="21">
      <t>ワル</t>
    </rPh>
    <rPh sb="25" eb="26">
      <t>ツタ</t>
    </rPh>
    <phoneticPr fontId="1"/>
  </si>
  <si>
    <t>常に意欲的に
取り組む</t>
    <rPh sb="0" eb="1">
      <t>ツネ</t>
    </rPh>
    <rPh sb="2" eb="5">
      <t>イヨクテキ</t>
    </rPh>
    <rPh sb="7" eb="8">
      <t>ト</t>
    </rPh>
    <rPh sb="9" eb="10">
      <t>ク</t>
    </rPh>
    <phoneticPr fontId="1"/>
  </si>
  <si>
    <t>時間順守
（朝遅刻をしない、昼に時間通り戻ってくる）</t>
    <rPh sb="0" eb="4">
      <t>ジカンジュンシュ</t>
    </rPh>
    <rPh sb="6" eb="9">
      <t>アサチコク</t>
    </rPh>
    <rPh sb="14" eb="15">
      <t>ヒル</t>
    </rPh>
    <rPh sb="16" eb="20">
      <t>ジカ</t>
    </rPh>
    <rPh sb="20" eb="21">
      <t>モド</t>
    </rPh>
    <phoneticPr fontId="1"/>
  </si>
  <si>
    <t>出勤率
（過去20日間の欠勤頻度）</t>
    <rPh sb="0" eb="3">
      <t>シュッキンリツ</t>
    </rPh>
    <rPh sb="5" eb="7">
      <t>カコ</t>
    </rPh>
    <rPh sb="9" eb="10">
      <t>ニチ</t>
    </rPh>
    <rPh sb="10" eb="11">
      <t>カン</t>
    </rPh>
    <rPh sb="12" eb="16">
      <t>ケッキンヒンド</t>
    </rPh>
    <phoneticPr fontId="1"/>
  </si>
  <si>
    <t>信頼性
（仕事の遂行に信頼がある）</t>
    <rPh sb="0" eb="3">
      <t>シンライセイ</t>
    </rPh>
    <rPh sb="5" eb="7">
      <t>シゴト</t>
    </rPh>
    <rPh sb="8" eb="10">
      <t>スイコウ</t>
    </rPh>
    <rPh sb="11" eb="13">
      <t>シンライ</t>
    </rPh>
    <phoneticPr fontId="1"/>
  </si>
  <si>
    <t>食事のマナー
（食器の使用、食べ方など）</t>
    <rPh sb="0" eb="2">
      <t>ショクジ</t>
    </rPh>
    <rPh sb="8" eb="10">
      <t>ショッキ</t>
    </rPh>
    <rPh sb="11" eb="13">
      <t>シヨウ</t>
    </rPh>
    <rPh sb="14" eb="15">
      <t>タ</t>
    </rPh>
    <rPh sb="16" eb="17">
      <t>カタ</t>
    </rPh>
    <phoneticPr fontId="1"/>
  </si>
  <si>
    <t>同僚や上司への対応
（礼儀正しく接する）</t>
    <rPh sb="0" eb="2">
      <t>ドウリョウ</t>
    </rPh>
    <rPh sb="3" eb="5">
      <t>ジョウシ</t>
    </rPh>
    <rPh sb="7" eb="9">
      <t>タイオウ</t>
    </rPh>
    <rPh sb="11" eb="14">
      <t>レイギタダ</t>
    </rPh>
    <rPh sb="16" eb="17">
      <t>セッ</t>
    </rPh>
    <phoneticPr fontId="1"/>
  </si>
  <si>
    <t>集団への受け入れ
（同僚に受け入れられる）</t>
    <rPh sb="0" eb="2">
      <t>シュウダン</t>
    </rPh>
    <rPh sb="4" eb="5">
      <t>ウ</t>
    </rPh>
    <rPh sb="6" eb="7">
      <t>イ</t>
    </rPh>
    <rPh sb="10" eb="12">
      <t>ドウリョウ</t>
    </rPh>
    <rPh sb="13" eb="14">
      <t>ウ</t>
    </rPh>
    <rPh sb="15" eb="16">
      <t>イ</t>
    </rPh>
    <phoneticPr fontId="1"/>
  </si>
  <si>
    <t>上司への協力
（職務遂行上の上司への態度）</t>
    <rPh sb="0" eb="2">
      <t>ジョウシ</t>
    </rPh>
    <rPh sb="4" eb="6">
      <t>キョウリョク</t>
    </rPh>
    <rPh sb="8" eb="13">
      <t>ショクムスイコウジョウ</t>
    </rPh>
    <rPh sb="14" eb="16">
      <t>ジョウシ</t>
    </rPh>
    <rPh sb="18" eb="20">
      <t>タイド</t>
    </rPh>
    <phoneticPr fontId="1"/>
  </si>
  <si>
    <t>信頼性
（他者と信頼性のある関係を築く）</t>
    <rPh sb="0" eb="3">
      <t>シンライセイ</t>
    </rPh>
    <rPh sb="5" eb="7">
      <t>タシャ</t>
    </rPh>
    <rPh sb="8" eb="11">
      <t>シンライセイ</t>
    </rPh>
    <rPh sb="14" eb="16">
      <t>カンケイ</t>
    </rPh>
    <rPh sb="17" eb="18">
      <t>キズ</t>
    </rPh>
    <phoneticPr fontId="1"/>
  </si>
  <si>
    <t>同僚への協力
（職務遂行上の同僚への態度）</t>
    <rPh sb="0" eb="2">
      <t>ドウリョウ</t>
    </rPh>
    <rPh sb="4" eb="6">
      <t>キョウリョク</t>
    </rPh>
    <rPh sb="8" eb="13">
      <t>ショクムスイコウジョウ</t>
    </rPh>
    <rPh sb="14" eb="16">
      <t>ドウリョウ</t>
    </rPh>
    <rPh sb="18" eb="20">
      <t>タイド</t>
    </rPh>
    <phoneticPr fontId="1"/>
  </si>
  <si>
    <t>同僚への配慮
（同僚と仲良くやっていける能力）</t>
    <rPh sb="0" eb="2">
      <t>ドウリョウ</t>
    </rPh>
    <rPh sb="4" eb="6">
      <t>ハイリョ</t>
    </rPh>
    <rPh sb="8" eb="10">
      <t>ドウリョウ</t>
    </rPh>
    <rPh sb="11" eb="13">
      <t>ナカヨ</t>
    </rPh>
    <rPh sb="20" eb="22">
      <t>ノウリョク</t>
    </rPh>
    <phoneticPr fontId="1"/>
  </si>
  <si>
    <t>社会参加
（社会的な活動の中で同僚と関わる）</t>
    <rPh sb="0" eb="4">
      <t>シャカイサンカ</t>
    </rPh>
    <rPh sb="6" eb="9">
      <t>シャカイテキ</t>
    </rPh>
    <rPh sb="10" eb="12">
      <t>カツドウ</t>
    </rPh>
    <rPh sb="13" eb="14">
      <t>ナカ</t>
    </rPh>
    <rPh sb="15" eb="17">
      <t>ドウリョウ</t>
    </rPh>
    <rPh sb="18" eb="19">
      <t>カカ</t>
    </rPh>
    <phoneticPr fontId="1"/>
  </si>
  <si>
    <t>時間はかかるが
制御できる</t>
    <rPh sb="0" eb="2">
      <t>ジカン</t>
    </rPh>
    <rPh sb="8" eb="10">
      <t>セイギョ</t>
    </rPh>
    <phoneticPr fontId="1"/>
  </si>
  <si>
    <t>ほとんど手伝
わない</t>
    <rPh sb="4" eb="6">
      <t>テツダ</t>
    </rPh>
    <phoneticPr fontId="1"/>
  </si>
  <si>
    <t>感情的になり
すぎる</t>
    <rPh sb="0" eb="3">
      <t>カンジョウテキ</t>
    </rPh>
    <phoneticPr fontId="1"/>
  </si>
  <si>
    <t>数概念
（足し算、引き算、掛け算、割り算が出来る）</t>
    <rPh sb="0" eb="1">
      <t>カズ</t>
    </rPh>
    <rPh sb="1" eb="3">
      <t>ガイネン</t>
    </rPh>
    <rPh sb="5" eb="6">
      <t>タ</t>
    </rPh>
    <rPh sb="7" eb="8">
      <t>ザン</t>
    </rPh>
    <rPh sb="9" eb="10">
      <t>ヒ</t>
    </rPh>
    <rPh sb="11" eb="12">
      <t>ザン</t>
    </rPh>
    <rPh sb="13" eb="14">
      <t>カ</t>
    </rPh>
    <rPh sb="15" eb="16">
      <t>ザン</t>
    </rPh>
    <rPh sb="17" eb="18">
      <t>ワ</t>
    </rPh>
    <rPh sb="19" eb="20">
      <t>ザン</t>
    </rPh>
    <rPh sb="21" eb="23">
      <t>デキ</t>
    </rPh>
    <phoneticPr fontId="1"/>
  </si>
  <si>
    <t>書字能力
（ワープロ、筆記でのコミュニケーション）</t>
    <rPh sb="0" eb="4">
      <t>ショジノウリョク</t>
    </rPh>
    <rPh sb="11" eb="13">
      <t>ヒッキ</t>
    </rPh>
    <phoneticPr fontId="1"/>
  </si>
  <si>
    <t>記憶力
（言語による情報や仕事の指示の記憶）</t>
    <rPh sb="0" eb="3">
      <t>キオクリョク</t>
    </rPh>
    <rPh sb="5" eb="7">
      <t>ゲンゴ</t>
    </rPh>
    <rPh sb="10" eb="12">
      <t>ジョウホウ</t>
    </rPh>
    <rPh sb="13" eb="15">
      <t>シゴト</t>
    </rPh>
    <rPh sb="16" eb="18">
      <t>シジ</t>
    </rPh>
    <rPh sb="19" eb="21">
      <t>キオク</t>
    </rPh>
    <phoneticPr fontId="1"/>
  </si>
  <si>
    <t>読解力
（読んで理解出来る）</t>
    <rPh sb="0" eb="3">
      <t>ドッカイリョク</t>
    </rPh>
    <rPh sb="5" eb="6">
      <t>ヨ</t>
    </rPh>
    <rPh sb="8" eb="12">
      <t>リカイデキ</t>
    </rPh>
    <phoneticPr fontId="1"/>
  </si>
  <si>
    <t>時計が読める
（時計を見て正確に時刻が分かる）</t>
    <rPh sb="0" eb="2">
      <t>トケイ</t>
    </rPh>
    <rPh sb="3" eb="4">
      <t>ヨ</t>
    </rPh>
    <rPh sb="8" eb="10">
      <t>トケイ</t>
    </rPh>
    <rPh sb="11" eb="12">
      <t>ミ</t>
    </rPh>
    <rPh sb="13" eb="15">
      <t>セイカク</t>
    </rPh>
    <rPh sb="16" eb="18">
      <t>ジコク</t>
    </rPh>
    <rPh sb="19" eb="20">
      <t>ワ</t>
    </rPh>
    <phoneticPr fontId="1"/>
  </si>
  <si>
    <t>電話の使用
（電話での応答及び電話帳の使用）</t>
    <rPh sb="0" eb="2">
      <t>デンワ</t>
    </rPh>
    <rPh sb="3" eb="5">
      <t>シヨウ</t>
    </rPh>
    <rPh sb="7" eb="9">
      <t>デンワ</t>
    </rPh>
    <rPh sb="11" eb="14">
      <t>オウトウオヨ</t>
    </rPh>
    <rPh sb="15" eb="18">
      <t>デンワチョウ</t>
    </rPh>
    <rPh sb="19" eb="21">
      <t>シヨウ</t>
    </rPh>
    <phoneticPr fontId="1"/>
  </si>
  <si>
    <t>小学校中学年
レベル</t>
    <rPh sb="0" eb="6">
      <t>ショウガッコウチュウガクネン</t>
    </rPh>
    <phoneticPr fontId="1"/>
  </si>
  <si>
    <t>言葉と視覚支援
が必要</t>
    <rPh sb="0" eb="2">
      <t>コトバ</t>
    </rPh>
    <rPh sb="3" eb="5">
      <t>シカク</t>
    </rPh>
    <rPh sb="5" eb="7">
      <t>シエン</t>
    </rPh>
    <rPh sb="9" eb="11">
      <t>ヒツヨウ</t>
    </rPh>
    <phoneticPr fontId="1"/>
  </si>
  <si>
    <t>言語表現がほぼ
できる</t>
    <rPh sb="0" eb="4">
      <t>ゲンゴヒョウゲン</t>
    </rPh>
    <phoneticPr fontId="1"/>
  </si>
  <si>
    <t>小学校低学年
レベル</t>
    <rPh sb="0" eb="3">
      <t>ショウガッコウ</t>
    </rPh>
    <rPh sb="3" eb="6">
      <t>テイガクネン</t>
    </rPh>
    <phoneticPr fontId="1"/>
  </si>
  <si>
    <t>名前を書く事が
出来る</t>
    <rPh sb="0" eb="2">
      <t>ナマエ</t>
    </rPh>
    <rPh sb="3" eb="4">
      <t>カ</t>
    </rPh>
    <rPh sb="5" eb="6">
      <t>コト</t>
    </rPh>
    <rPh sb="8" eb="10">
      <t>デキ</t>
    </rPh>
    <phoneticPr fontId="1"/>
  </si>
  <si>
    <t>１㎜単位でも
測定可</t>
    <rPh sb="2" eb="4">
      <t>タンイ</t>
    </rPh>
    <rPh sb="7" eb="10">
      <t>ソクテイカ</t>
    </rPh>
    <phoneticPr fontId="1"/>
  </si>
  <si>
    <t>日にちの概念
（昨日、明日、明後日および曜日の理解）</t>
    <rPh sb="0" eb="1">
      <t>ヒ</t>
    </rPh>
    <rPh sb="4" eb="6">
      <t>ガイネン</t>
    </rPh>
    <rPh sb="8" eb="10">
      <t>キノウ</t>
    </rPh>
    <rPh sb="11" eb="13">
      <t>アス</t>
    </rPh>
    <rPh sb="14" eb="17">
      <t>アサッテ</t>
    </rPh>
    <rPh sb="20" eb="22">
      <t>ヨウビ</t>
    </rPh>
    <rPh sb="23" eb="25">
      <t>リカイ</t>
    </rPh>
    <phoneticPr fontId="1"/>
  </si>
  <si>
    <t>計測
（長さを正確に測れる能力）</t>
    <rPh sb="0" eb="2">
      <t>ケイソク</t>
    </rPh>
    <rPh sb="4" eb="5">
      <t>ナガ</t>
    </rPh>
    <rPh sb="7" eb="9">
      <t>セイカク</t>
    </rPh>
    <rPh sb="10" eb="11">
      <t>ハカ</t>
    </rPh>
    <rPh sb="13" eb="15">
      <t>ノウリョク</t>
    </rPh>
    <phoneticPr fontId="1"/>
  </si>
  <si>
    <t>金銭管理
（貯金、引き落とし、日常のお金の使用）</t>
    <rPh sb="0" eb="4">
      <t>キンセンカンリ</t>
    </rPh>
    <rPh sb="6" eb="8">
      <t>チョキン</t>
    </rPh>
    <rPh sb="9" eb="10">
      <t>ヒ</t>
    </rPh>
    <rPh sb="11" eb="12">
      <t>オ</t>
    </rPh>
    <rPh sb="15" eb="17">
      <t>ニチジョウ</t>
    </rPh>
    <rPh sb="19" eb="20">
      <t>カネ</t>
    </rPh>
    <rPh sb="21" eb="23">
      <t>シヨウ</t>
    </rPh>
    <phoneticPr fontId="1"/>
  </si>
  <si>
    <t>何とか努力して
できる</t>
    <rPh sb="0" eb="1">
      <t>ナン</t>
    </rPh>
    <rPh sb="3" eb="5">
      <t>ドリョク</t>
    </rPh>
    <phoneticPr fontId="1"/>
  </si>
  <si>
    <t>頻繁に間違った
判断をする</t>
    <rPh sb="0" eb="2">
      <t>ヒンパン</t>
    </rPh>
    <rPh sb="3" eb="5">
      <t>マチガ</t>
    </rPh>
    <rPh sb="8" eb="10">
      <t>ハンダン</t>
    </rPh>
    <phoneticPr fontId="1"/>
  </si>
  <si>
    <t>言語指示に従う
（言語の指示で仕事を遂行できる能力）</t>
    <rPh sb="0" eb="4">
      <t>ゲンゴシジ</t>
    </rPh>
    <rPh sb="5" eb="6">
      <t>シタガ</t>
    </rPh>
    <rPh sb="9" eb="11">
      <t>ゲンゴ</t>
    </rPh>
    <rPh sb="12" eb="14">
      <t>シジ</t>
    </rPh>
    <rPh sb="15" eb="17">
      <t>シゴト</t>
    </rPh>
    <rPh sb="18" eb="20">
      <t>スイコウ</t>
    </rPh>
    <rPh sb="23" eb="25">
      <t>ノウリョク</t>
    </rPh>
    <phoneticPr fontId="1"/>
  </si>
  <si>
    <t>仕事に関する知識
（仕事のやり方や道具の使用の理解）</t>
    <rPh sb="0" eb="2">
      <t>シゴト</t>
    </rPh>
    <rPh sb="3" eb="4">
      <t>カン</t>
    </rPh>
    <rPh sb="6" eb="8">
      <t>チシキ</t>
    </rPh>
    <rPh sb="10" eb="12">
      <t>シゴト</t>
    </rPh>
    <rPh sb="15" eb="16">
      <t>カタ</t>
    </rPh>
    <rPh sb="17" eb="19">
      <t>ドウグ</t>
    </rPh>
    <rPh sb="20" eb="22">
      <t>シヨウ</t>
    </rPh>
    <rPh sb="23" eb="25">
      <t>リカイ</t>
    </rPh>
    <phoneticPr fontId="1"/>
  </si>
  <si>
    <t>作業の移行
（一つの作業遂行後、別の作業への変更）</t>
    <rPh sb="0" eb="2">
      <t>サギョウ</t>
    </rPh>
    <rPh sb="3" eb="5">
      <t>イコウ</t>
    </rPh>
    <rPh sb="7" eb="8">
      <t>ヒト</t>
    </rPh>
    <rPh sb="10" eb="12">
      <t>サギョウ</t>
    </rPh>
    <rPh sb="12" eb="14">
      <t>スイコウ</t>
    </rPh>
    <rPh sb="14" eb="15">
      <t>ゴ</t>
    </rPh>
    <rPh sb="16" eb="17">
      <t>ベツ</t>
    </rPh>
    <rPh sb="18" eb="20">
      <t>サギョウ</t>
    </rPh>
    <rPh sb="22" eb="24">
      <t>ヘンコウ</t>
    </rPh>
    <phoneticPr fontId="1"/>
  </si>
  <si>
    <t>仕事の習得
（援助があれば仕事を覚えられる能力）</t>
    <rPh sb="0" eb="2">
      <t>シゴト</t>
    </rPh>
    <rPh sb="3" eb="5">
      <t>シュウトク</t>
    </rPh>
    <rPh sb="7" eb="9">
      <t>エンジョ</t>
    </rPh>
    <rPh sb="13" eb="15">
      <t>シゴト</t>
    </rPh>
    <rPh sb="16" eb="17">
      <t>オボ</t>
    </rPh>
    <rPh sb="21" eb="23">
      <t>ノウリョク</t>
    </rPh>
    <phoneticPr fontId="1"/>
  </si>
  <si>
    <t>判断力
（仕事に関連する判断が自分でできる能力）</t>
    <rPh sb="0" eb="3">
      <t>ハンダンリョク</t>
    </rPh>
    <rPh sb="5" eb="7">
      <t>シゴト</t>
    </rPh>
    <rPh sb="8" eb="10">
      <t>カンレン</t>
    </rPh>
    <rPh sb="12" eb="14">
      <t>ハンダン</t>
    </rPh>
    <rPh sb="15" eb="17">
      <t>ジブン</t>
    </rPh>
    <rPh sb="21" eb="23">
      <t>ノウリョク</t>
    </rPh>
    <phoneticPr fontId="1"/>
  </si>
  <si>
    <t>ミスの修正
（仕事上でミスした時、修正できる）</t>
    <rPh sb="3" eb="5">
      <t>シュウセイ</t>
    </rPh>
    <rPh sb="7" eb="10">
      <t>シゴトジョウ</t>
    </rPh>
    <rPh sb="15" eb="16">
      <t>トキ</t>
    </rPh>
    <rPh sb="17" eb="19">
      <t>シュウセイ</t>
    </rPh>
    <phoneticPr fontId="1"/>
  </si>
  <si>
    <t>仕事の質
（仕事の正確さ、丁寧さの維持）</t>
    <rPh sb="0" eb="2">
      <t>シゴト</t>
    </rPh>
    <rPh sb="3" eb="4">
      <t>シツ</t>
    </rPh>
    <rPh sb="6" eb="8">
      <t>シゴト</t>
    </rPh>
    <rPh sb="9" eb="11">
      <t>セイカク</t>
    </rPh>
    <rPh sb="13" eb="15">
      <t>テイネイ</t>
    </rPh>
    <rPh sb="17" eb="19">
      <t>イジ</t>
    </rPh>
    <phoneticPr fontId="1"/>
  </si>
  <si>
    <t>仕事の取り掛かり
（日々のルーティンの変更を自分から取り組む）</t>
    <rPh sb="0" eb="2">
      <t>シゴト</t>
    </rPh>
    <rPh sb="3" eb="4">
      <t>ト</t>
    </rPh>
    <rPh sb="5" eb="6">
      <t>カ</t>
    </rPh>
    <rPh sb="10" eb="12">
      <t>ヒビ</t>
    </rPh>
    <rPh sb="19" eb="21">
      <t>ヘンコウ</t>
    </rPh>
    <rPh sb="22" eb="24">
      <t>ジブン</t>
    </rPh>
    <rPh sb="26" eb="27">
      <t>ト</t>
    </rPh>
    <rPh sb="28" eb="29">
      <t>ク</t>
    </rPh>
    <phoneticPr fontId="1"/>
  </si>
  <si>
    <t>アセスメントシート八戸市Ver</t>
    <rPh sb="9" eb="11">
      <t>ハチノヘ</t>
    </rPh>
    <rPh sb="11" eb="12">
      <t>シ</t>
    </rPh>
    <phoneticPr fontId="1"/>
  </si>
  <si>
    <t>50　　　55</t>
    <phoneticPr fontId="1"/>
  </si>
  <si>
    <t>60　  　65</t>
    <phoneticPr fontId="1"/>
  </si>
  <si>
    <t>40　 　45</t>
    <phoneticPr fontId="1"/>
  </si>
  <si>
    <t xml:space="preserve">  30 　　35</t>
    <phoneticPr fontId="1"/>
  </si>
  <si>
    <t>70　　　 75</t>
    <phoneticPr fontId="1"/>
  </si>
  <si>
    <t>HA
仕事の習慣
/態度</t>
    <rPh sb="0" eb="4">
      <t>ソウゴウヒョウカ</t>
    </rPh>
    <phoneticPr fontId="1"/>
  </si>
  <si>
    <t>WP
仕事の遂行
能力</t>
    <rPh sb="3" eb="5">
      <t>シゴト</t>
    </rPh>
    <rPh sb="6" eb="8">
      <t>スイコウ</t>
    </rPh>
    <rPh sb="9" eb="11">
      <t>ノウリョク</t>
    </rPh>
    <phoneticPr fontId="1"/>
  </si>
  <si>
    <t>破壊的行動
（1週間内で起こす破壊的行動の頻度）</t>
    <rPh sb="0" eb="5">
      <t>ハカイテキコウドウ</t>
    </rPh>
    <rPh sb="8" eb="11">
      <t>シュウカンナイ</t>
    </rPh>
    <rPh sb="12" eb="13">
      <t>オ</t>
    </rPh>
    <rPh sb="15" eb="18">
      <t>ハカイテキ</t>
    </rPh>
    <rPh sb="18" eb="20">
      <t>コウドウ</t>
    </rPh>
    <rPh sb="21" eb="23">
      <t>ヒンド</t>
    </rPh>
    <phoneticPr fontId="1"/>
  </si>
  <si>
    <t>生年月日
H　年　月　日（　　歳）</t>
    <rPh sb="0" eb="4">
      <t>セイネンガッピ</t>
    </rPh>
    <rPh sb="7" eb="8">
      <t>ネン</t>
    </rPh>
    <rPh sb="9" eb="10">
      <t>ガツ</t>
    </rPh>
    <rPh sb="11" eb="12">
      <t>ニチ</t>
    </rPh>
    <rPh sb="15" eb="16">
      <t>サイ</t>
    </rPh>
    <phoneticPr fontId="1"/>
  </si>
  <si>
    <t>HA
仕事の
習慣/態度</t>
    <rPh sb="3" eb="5">
      <t>シゴト</t>
    </rPh>
    <rPh sb="7" eb="9">
      <t>シュウカン</t>
    </rPh>
    <rPh sb="10" eb="12">
      <t>タイド</t>
    </rPh>
    <phoneticPr fontId="1"/>
  </si>
  <si>
    <t>アセスメントシート八戸市Ver</t>
  </si>
  <si>
    <t>適切な服装
（場に合った服装が出来る）</t>
    <rPh sb="0" eb="2">
      <t>テキセツ</t>
    </rPh>
    <rPh sb="3" eb="5">
      <t>フクソウ</t>
    </rPh>
    <rPh sb="7" eb="8">
      <t>バ</t>
    </rPh>
    <rPh sb="9" eb="10">
      <t>ア</t>
    </rPh>
    <rPh sb="12" eb="14">
      <t>フクソウ</t>
    </rPh>
    <rPh sb="15" eb="17">
      <t>デキ</t>
    </rPh>
    <phoneticPr fontId="1"/>
  </si>
  <si>
    <t>身だしなみを整えている
（清潔感のある身なりが出来る）</t>
    <rPh sb="0" eb="1">
      <t>ミ</t>
    </rPh>
    <rPh sb="6" eb="7">
      <t>トトノ</t>
    </rPh>
    <rPh sb="13" eb="16">
      <t>セイケツカン</t>
    </rPh>
    <rPh sb="19" eb="20">
      <t>ミ</t>
    </rPh>
    <rPh sb="23" eb="25">
      <t>デキ</t>
    </rPh>
    <phoneticPr fontId="1"/>
  </si>
  <si>
    <t>モチベーション
（働くこと、仕事に対して意欲がある）</t>
    <rPh sb="9" eb="10">
      <t>ハタラ</t>
    </rPh>
    <rPh sb="14" eb="16">
      <t>シゴト</t>
    </rPh>
    <rPh sb="17" eb="18">
      <t>タイ</t>
    </rPh>
    <rPh sb="20" eb="22">
      <t>イヨク</t>
    </rPh>
    <phoneticPr fontId="1"/>
  </si>
  <si>
    <t>作業姿勢
（仕事中の座り方、立ち方、姿勢、状態など）</t>
    <rPh sb="0" eb="4">
      <t>サギョウシセイ</t>
    </rPh>
    <rPh sb="6" eb="9">
      <t>シゴトチュウ</t>
    </rPh>
    <rPh sb="10" eb="11">
      <t>スワ</t>
    </rPh>
    <rPh sb="12" eb="13">
      <t>カタ</t>
    </rPh>
    <rPh sb="14" eb="15">
      <t>タ</t>
    </rPh>
    <rPh sb="16" eb="17">
      <t>カタ</t>
    </rPh>
    <rPh sb="18" eb="20">
      <t>シセイ</t>
    </rPh>
    <rPh sb="21" eb="23">
      <t>ジョウタイ</t>
    </rPh>
    <phoneticPr fontId="1"/>
  </si>
  <si>
    <t>移動能力
（目的の場所まで移動できる能力）</t>
    <rPh sb="0" eb="4">
      <t>イドウノウリョク</t>
    </rPh>
    <rPh sb="6" eb="8">
      <t>モクテキ</t>
    </rPh>
    <rPh sb="9" eb="11">
      <t>バショ</t>
    </rPh>
    <rPh sb="13" eb="15">
      <t>イドウ</t>
    </rPh>
    <rPh sb="18" eb="20">
      <t>ノウリョク</t>
    </rPh>
    <phoneticPr fontId="1"/>
  </si>
  <si>
    <t>トラブルが生じた時に上司（担当者）に報告できる</t>
    <rPh sb="5" eb="6">
      <t>ショウ</t>
    </rPh>
    <rPh sb="8" eb="9">
      <t>トキ</t>
    </rPh>
    <rPh sb="10" eb="12">
      <t>ジョウシ</t>
    </rPh>
    <rPh sb="13" eb="16">
      <t>タントウシャ</t>
    </rPh>
    <rPh sb="18" eb="20">
      <t>ホウコク</t>
    </rPh>
    <phoneticPr fontId="1"/>
  </si>
  <si>
    <t>粗大運動が出来る
(日常生活に必要な体を使った動作)</t>
    <rPh sb="0" eb="4">
      <t>ソダイウンドウ</t>
    </rPh>
    <rPh sb="5" eb="7">
      <t>デキ</t>
    </rPh>
    <rPh sb="10" eb="14">
      <t>ニチジョウセイカツ</t>
    </rPh>
    <rPh sb="15" eb="17">
      <t>ヒツヨウ</t>
    </rPh>
    <rPh sb="18" eb="19">
      <t>カラダ</t>
    </rPh>
    <rPh sb="20" eb="21">
      <t>ツカ</t>
    </rPh>
    <rPh sb="23" eb="25">
      <t>ドウサ</t>
    </rPh>
    <phoneticPr fontId="1"/>
  </si>
  <si>
    <t>粗点（協同評価）　</t>
    <rPh sb="0" eb="2">
      <t>ソテン</t>
    </rPh>
    <rPh sb="3" eb="7">
      <t>キョウドウヒョウカ</t>
    </rPh>
    <phoneticPr fontId="1"/>
  </si>
  <si>
    <t>粗点（協同評価）　　　</t>
    <rPh sb="0" eb="2">
      <t>ソテン</t>
    </rPh>
    <rPh sb="3" eb="5">
      <t>キョウドウ</t>
    </rPh>
    <rPh sb="5" eb="7">
      <t>ヒョウカ</t>
    </rPh>
    <phoneticPr fontId="1"/>
  </si>
  <si>
    <t>粗点（協同評価）　</t>
    <rPh sb="0" eb="2">
      <t>ソテン</t>
    </rPh>
    <rPh sb="3" eb="5">
      <t>キョウドウ</t>
    </rPh>
    <rPh sb="5" eb="7">
      <t>ヒョウカ</t>
    </rPh>
    <phoneticPr fontId="1"/>
  </si>
  <si>
    <t>評価結果（学習障害Ver.）</t>
    <rPh sb="0" eb="4">
      <t>ヒョウカケッカ</t>
    </rPh>
    <rPh sb="5" eb="9">
      <t>ガクシュウショウガイ</t>
    </rPh>
    <phoneticPr fontId="1"/>
  </si>
  <si>
    <t>30　　　35</t>
    <phoneticPr fontId="1"/>
  </si>
  <si>
    <t>40　　　45</t>
    <phoneticPr fontId="1"/>
  </si>
  <si>
    <t>60　　　65</t>
    <phoneticPr fontId="1"/>
  </si>
  <si>
    <t>70　　　　75</t>
    <phoneticPr fontId="1"/>
  </si>
  <si>
    <t xml:space="preserve">就労選択支援チェックリスト（BWAP2） WP：仕事の遂行能力　身体障害　八戸市Ver. </t>
    <rPh sb="0" eb="2">
      <t>シュウロウ</t>
    </rPh>
    <rPh sb="2" eb="4">
      <t>センタク</t>
    </rPh>
    <rPh sb="4" eb="6">
      <t>シエン</t>
    </rPh>
    <rPh sb="24" eb="26">
      <t>シゴト</t>
    </rPh>
    <rPh sb="27" eb="31">
      <t>スイコウノウリョク</t>
    </rPh>
    <rPh sb="32" eb="34">
      <t>シンタイ</t>
    </rPh>
    <rPh sb="34" eb="36">
      <t>ショウガイ</t>
    </rPh>
    <rPh sb="37" eb="40">
      <t>ハチノヘシ</t>
    </rPh>
    <phoneticPr fontId="1"/>
  </si>
  <si>
    <t>評価結果（情緒障害Ver.）</t>
    <rPh sb="0" eb="4">
      <t>ヒョウカケッカ</t>
    </rPh>
    <rPh sb="5" eb="9">
      <t>ジョウチョショウガイ</t>
    </rPh>
    <phoneticPr fontId="1"/>
  </si>
  <si>
    <t>評価結果（身体障害Ver.）</t>
    <rPh sb="0" eb="4">
      <t>ヒョウカケッカ</t>
    </rPh>
    <rPh sb="5" eb="9">
      <t>シンタイショウガイ</t>
    </rPh>
    <phoneticPr fontId="1"/>
  </si>
  <si>
    <t>評価結果（知的障害Ver.）</t>
    <rPh sb="0" eb="4">
      <t>ヒョウカケッカ</t>
    </rPh>
    <rPh sb="5" eb="9">
      <t>チテキショウガイ</t>
    </rPh>
    <phoneticPr fontId="1"/>
  </si>
  <si>
    <t>アセスメント結果を本人や家族、関係機関にフィードバックしましたか。</t>
    <rPh sb="6" eb="8">
      <t>ケッカ</t>
    </rPh>
    <rPh sb="9" eb="11">
      <t>ホンニン</t>
    </rPh>
    <rPh sb="12" eb="14">
      <t>カゾク</t>
    </rPh>
    <rPh sb="15" eb="19">
      <t>カンケイキカン</t>
    </rPh>
    <phoneticPr fontId="1"/>
  </si>
  <si>
    <t>　　　　　　　　　　　　　　円くらい</t>
    <rPh sb="14" eb="15">
      <t>えん</t>
    </rPh>
    <phoneticPr fontId="1" type="Hiragana"/>
  </si>
  <si>
    <t>円くらい</t>
    <phoneticPr fontId="1" type="Hiragana"/>
  </si>
  <si>
    <t>（あて先）　　　　   　市長</t>
    <rPh sb="3" eb="4">
      <t>サキ</t>
    </rPh>
    <rPh sb="13" eb="15">
      <t>シチョウ</t>
    </rPh>
    <phoneticPr fontId="1"/>
  </si>
  <si>
    <t>大体決まり通りできる</t>
    <rPh sb="0" eb="3">
      <t>ダイタイキ</t>
    </rPh>
    <rPh sb="5" eb="6">
      <t>ドオ</t>
    </rPh>
    <phoneticPr fontId="1"/>
  </si>
  <si>
    <t>頻繁に休憩を要求する</t>
    <rPh sb="0" eb="2">
      <t>ヒンパン</t>
    </rPh>
    <rPh sb="3" eb="5">
      <t>キュウケイ</t>
    </rPh>
    <rPh sb="6" eb="8">
      <t>ヨウキュウ</t>
    </rPh>
    <phoneticPr fontId="1"/>
  </si>
  <si>
    <t>ほとんど体力が
ない</t>
    <rPh sb="4" eb="6">
      <t>タイリョク</t>
    </rPh>
    <phoneticPr fontId="1"/>
  </si>
  <si>
    <t>手足の協応動作はできない</t>
    <rPh sb="0" eb="2">
      <t>テアシ</t>
    </rPh>
    <rPh sb="3" eb="5">
      <t>キョウオウ</t>
    </rPh>
    <rPh sb="5" eb="7">
      <t>ドウサ</t>
    </rPh>
    <phoneticPr fontId="1"/>
  </si>
  <si>
    <t>部分的に伝えることができる</t>
    <rPh sb="0" eb="3">
      <t>ブブンテキ</t>
    </rPh>
    <rPh sb="4" eb="5">
      <t>ツタ</t>
    </rPh>
    <phoneticPr fontId="1"/>
  </si>
  <si>
    <t>大体伝えることができる</t>
    <rPh sb="0" eb="3">
      <t>ダイタイツタ</t>
    </rPh>
    <phoneticPr fontId="1"/>
  </si>
  <si>
    <t>5．休日、余暇時間の過ごし方を教えてください。
（休日の過ごし方、趣味、ストレス発散方法、交友関係等）</t>
    <rPh sb="2" eb="4">
      <t>きゅうじつ</t>
    </rPh>
    <rPh sb="5" eb="9">
      <t>よかじかん</t>
    </rPh>
    <rPh sb="10" eb="11">
      <t>す</t>
    </rPh>
    <rPh sb="13" eb="14">
      <t>かた</t>
    </rPh>
    <rPh sb="15" eb="16">
      <t>おし</t>
    </rPh>
    <rPh sb="25" eb="27">
      <t>きゅうじつ</t>
    </rPh>
    <rPh sb="28" eb="29">
      <t>す</t>
    </rPh>
    <rPh sb="31" eb="32">
      <t>かた</t>
    </rPh>
    <rPh sb="33" eb="35">
      <t>しゅみ</t>
    </rPh>
    <rPh sb="40" eb="44">
      <t>はっさんほうほう</t>
    </rPh>
    <rPh sb="45" eb="50">
      <t>こうゆうかんけいなど</t>
    </rPh>
    <phoneticPr fontId="1" type="Hiragana"/>
  </si>
  <si>
    <t>修正の受け入れ
（上司からの建設的な指摘を受け入れる場合）</t>
    <rPh sb="0" eb="2">
      <t>シュウセイ</t>
    </rPh>
    <rPh sb="3" eb="4">
      <t>ウ</t>
    </rPh>
    <rPh sb="5" eb="6">
      <t>イ</t>
    </rPh>
    <rPh sb="9" eb="11">
      <t>ジョウシ</t>
    </rPh>
    <rPh sb="14" eb="16">
      <t>ケンセツ</t>
    </rPh>
    <rPh sb="16" eb="17">
      <t>テキ</t>
    </rPh>
    <rPh sb="18" eb="20">
      <t>シテキ</t>
    </rPh>
    <rPh sb="21" eb="22">
      <t>ウ</t>
    </rPh>
    <rPh sb="23" eb="24">
      <t>イ</t>
    </rPh>
    <rPh sb="26" eb="28">
      <t>バアイ</t>
    </rPh>
    <phoneticPr fontId="1"/>
  </si>
  <si>
    <t>道具を使用した後、元にあった場所に戻す</t>
    <rPh sb="0" eb="2">
      <t>ドウグ</t>
    </rPh>
    <rPh sb="3" eb="5">
      <t>シヨウ</t>
    </rPh>
    <rPh sb="7" eb="8">
      <t>アト</t>
    </rPh>
    <rPh sb="9" eb="10">
      <t>モト</t>
    </rPh>
    <rPh sb="14" eb="16">
      <t>バショ</t>
    </rPh>
    <rPh sb="17" eb="18">
      <t>モド</t>
    </rPh>
    <phoneticPr fontId="1"/>
  </si>
  <si>
    <t>本人の強み、伸びしろがある点、改善が必要な点、必要な配慮など</t>
    <rPh sb="6" eb="7">
      <t>ノ</t>
    </rPh>
    <rPh sb="13" eb="14">
      <t>テン</t>
    </rPh>
    <rPh sb="15" eb="17">
      <t>カイゼン</t>
    </rPh>
    <rPh sb="18" eb="20">
      <t>ヒツヨウ</t>
    </rPh>
    <rPh sb="21" eb="22">
      <t>テン</t>
    </rPh>
    <rPh sb="23" eb="25">
      <t>ヒツヨウ</t>
    </rPh>
    <rPh sb="26" eb="28">
      <t>ハイリョ</t>
    </rPh>
    <phoneticPr fontId="1"/>
  </si>
  <si>
    <t>４．賃金はどのくらいを希望しますか？</t>
    <rPh sb="0" eb="18">
      <t>　　　　ちんぎん　　　　　　　　　　　　　　きぼう</t>
    </rPh>
    <phoneticPr fontId="1" type="Hiragana"/>
  </si>
  <si>
    <t>生年月日
H  年  月  日（    歳）</t>
    <rPh sb="0" eb="4">
      <t>セイネンガッピ</t>
    </rPh>
    <rPh sb="8" eb="9">
      <t>ネン</t>
    </rPh>
    <rPh sb="11" eb="12">
      <t>ガツ</t>
    </rPh>
    <rPh sb="14" eb="15">
      <t>ニチ</t>
    </rPh>
    <rPh sb="20" eb="21">
      <t>サイ</t>
    </rPh>
    <phoneticPr fontId="1"/>
  </si>
  <si>
    <t>衛生面
（身体を清潔にするための入浴、洗顔等）</t>
    <rPh sb="0" eb="3">
      <t>エイセイメン</t>
    </rPh>
    <rPh sb="4" eb="6">
      <t>カラダ</t>
    </rPh>
    <rPh sb="7" eb="9">
      <t>セイケツ</t>
    </rPh>
    <rPh sb="15" eb="17">
      <t>ニュウヨク</t>
    </rPh>
    <rPh sb="18" eb="20">
      <t>センガン</t>
    </rPh>
    <rPh sb="21" eb="22">
      <t>ナド</t>
    </rPh>
    <phoneticPr fontId="1"/>
  </si>
  <si>
    <t>トイレのマナー
（流す、手洗い、トイレットペーパーの使用等）</t>
    <rPh sb="9" eb="10">
      <t>ナガ</t>
    </rPh>
    <rPh sb="12" eb="14">
      <t>テアラ</t>
    </rPh>
    <rPh sb="26" eb="28">
      <t>シヨウ</t>
    </rPh>
    <rPh sb="28" eb="29">
      <t>ナド</t>
    </rPh>
    <phoneticPr fontId="1"/>
  </si>
  <si>
    <t>本人
評価</t>
    <rPh sb="0" eb="2">
      <t>ホンニン</t>
    </rPh>
    <rPh sb="3" eb="5">
      <t>ヒョウカ</t>
    </rPh>
    <phoneticPr fontId="1"/>
  </si>
  <si>
    <t>支援者
評価</t>
    <rPh sb="0" eb="3">
      <t>シエンシャ</t>
    </rPh>
    <rPh sb="4" eb="6">
      <t>ヒョウカ</t>
    </rPh>
    <phoneticPr fontId="1"/>
  </si>
  <si>
    <t>協同
評価</t>
    <rPh sb="0" eb="2">
      <t>キョウドウ</t>
    </rPh>
    <rPh sb="3" eb="5">
      <t>ヒョウカ</t>
    </rPh>
    <phoneticPr fontId="1"/>
  </si>
  <si>
    <t>生年月日
H　年　月　日（　歳）</t>
    <rPh sb="0" eb="4">
      <t>セイネンガッピ</t>
    </rPh>
    <rPh sb="7" eb="8">
      <t>ネン</t>
    </rPh>
    <rPh sb="9" eb="10">
      <t>ガツ</t>
    </rPh>
    <rPh sb="11" eb="12">
      <t>ニチ</t>
    </rPh>
    <rPh sb="14" eb="15">
      <t>サイ</t>
    </rPh>
    <phoneticPr fontId="1"/>
  </si>
  <si>
    <t>頻繁に不衛生</t>
    <rPh sb="0" eb="2">
      <t>ヒンパン</t>
    </rPh>
    <rPh sb="3" eb="6">
      <t>フエイセイ</t>
    </rPh>
    <phoneticPr fontId="1"/>
  </si>
  <si>
    <t>ほぼ清潔で適切</t>
    <rPh sb="2" eb="4">
      <t>セイケツ</t>
    </rPh>
    <rPh sb="5" eb="7">
      <t>テキセツ</t>
    </rPh>
    <phoneticPr fontId="1"/>
  </si>
  <si>
    <t>大体適切</t>
    <rPh sb="0" eb="2">
      <t>ダイタイ</t>
    </rPh>
    <rPh sb="2" eb="4">
      <t>テキセツ</t>
    </rPh>
    <phoneticPr fontId="1"/>
  </si>
  <si>
    <t>大体守れる</t>
    <rPh sb="0" eb="2">
      <t>ダイタイ</t>
    </rPh>
    <rPh sb="2" eb="3">
      <t>マモ</t>
    </rPh>
    <phoneticPr fontId="1"/>
  </si>
  <si>
    <t>かなりある</t>
    <phoneticPr fontId="1"/>
  </si>
  <si>
    <t>ほぼ任せられる</t>
    <rPh sb="2" eb="3">
      <t>マカ</t>
    </rPh>
    <phoneticPr fontId="1"/>
  </si>
  <si>
    <t>常に欠勤なし</t>
    <rPh sb="0" eb="1">
      <t>ツネ</t>
    </rPh>
    <rPh sb="2" eb="4">
      <t>ケッキン</t>
    </rPh>
    <phoneticPr fontId="1"/>
  </si>
  <si>
    <t>常に意欲がある</t>
    <rPh sb="0" eb="1">
      <t>ツネ</t>
    </rPh>
    <rPh sb="2" eb="4">
      <t>イヨク</t>
    </rPh>
    <phoneticPr fontId="1"/>
  </si>
  <si>
    <t>あまりない</t>
    <phoneticPr fontId="1"/>
  </si>
  <si>
    <t>大体良い</t>
    <rPh sb="0" eb="3">
      <t>ダイタイヨ</t>
    </rPh>
    <phoneticPr fontId="1"/>
  </si>
  <si>
    <t>良い</t>
    <rPh sb="0" eb="1">
      <t>ヨ</t>
    </rPh>
    <phoneticPr fontId="1"/>
  </si>
  <si>
    <t>なじめない</t>
    <phoneticPr fontId="1"/>
  </si>
  <si>
    <t>必要とされる</t>
    <rPh sb="0" eb="2">
      <t>ヒツヨウ</t>
    </rPh>
    <phoneticPr fontId="1"/>
  </si>
  <si>
    <t>常に非協力的</t>
    <rPh sb="0" eb="1">
      <t>ツネ</t>
    </rPh>
    <rPh sb="2" eb="6">
      <t>ヒキョウリョクテキ</t>
    </rPh>
    <phoneticPr fontId="1"/>
  </si>
  <si>
    <t>時に非協力的</t>
    <rPh sb="0" eb="1">
      <t>トキ</t>
    </rPh>
    <rPh sb="2" eb="6">
      <t>ヒキョウリョクテキ</t>
    </rPh>
    <phoneticPr fontId="1"/>
  </si>
  <si>
    <t>積極的に協力</t>
    <rPh sb="0" eb="3">
      <t>セッキョクテキ</t>
    </rPh>
    <rPh sb="4" eb="6">
      <t>キョウリョク</t>
    </rPh>
    <phoneticPr fontId="1"/>
  </si>
  <si>
    <t>信頼されない</t>
    <rPh sb="0" eb="2">
      <t>シンライ</t>
    </rPh>
    <phoneticPr fontId="1"/>
  </si>
  <si>
    <t>極めて
信頼される</t>
    <rPh sb="0" eb="1">
      <t>キワ</t>
    </rPh>
    <rPh sb="4" eb="6">
      <t>シンライ</t>
    </rPh>
    <phoneticPr fontId="1"/>
  </si>
  <si>
    <t>ほぼ協力的</t>
    <rPh sb="2" eb="5">
      <t>キョウリョクテキ</t>
    </rPh>
    <phoneticPr fontId="1"/>
  </si>
  <si>
    <t>積極的に
協力する</t>
    <rPh sb="0" eb="3">
      <t>セッキョクテキ</t>
    </rPh>
    <rPh sb="5" eb="7">
      <t>キョウリョク</t>
    </rPh>
    <phoneticPr fontId="1"/>
  </si>
  <si>
    <t>敬意をもって
接する</t>
    <rPh sb="0" eb="2">
      <t>ケイイ</t>
    </rPh>
    <rPh sb="7" eb="8">
      <t>セッ</t>
    </rPh>
    <phoneticPr fontId="1"/>
  </si>
  <si>
    <t>殆どの人に
好かれる</t>
    <rPh sb="0" eb="1">
      <t>ホトン</t>
    </rPh>
    <rPh sb="3" eb="4">
      <t>ヒト</t>
    </rPh>
    <rPh sb="6" eb="7">
      <t>ス</t>
    </rPh>
    <phoneticPr fontId="1"/>
  </si>
  <si>
    <t>同僚に
配慮できる</t>
    <rPh sb="0" eb="2">
      <t>ドウリョウ</t>
    </rPh>
    <rPh sb="4" eb="6">
      <t>ハイリョ</t>
    </rPh>
    <phoneticPr fontId="1"/>
  </si>
  <si>
    <t>積極的に
受け入れる</t>
    <rPh sb="0" eb="3">
      <t>セッキョクテキ</t>
    </rPh>
    <rPh sb="5" eb="6">
      <t>ウ</t>
    </rPh>
    <rPh sb="7" eb="8">
      <t>イ</t>
    </rPh>
    <phoneticPr fontId="1"/>
  </si>
  <si>
    <t>素直に
受け入れる</t>
    <rPh sb="0" eb="2">
      <t>スナオ</t>
    </rPh>
    <rPh sb="4" eb="5">
      <t>ウ</t>
    </rPh>
    <rPh sb="6" eb="7">
      <t>イ</t>
    </rPh>
    <phoneticPr fontId="1"/>
  </si>
  <si>
    <t>上手く
制御できる</t>
    <rPh sb="0" eb="2">
      <t>ウマ</t>
    </rPh>
    <rPh sb="4" eb="6">
      <t>セイギョ</t>
    </rPh>
    <phoneticPr fontId="1"/>
  </si>
  <si>
    <t>常に
安定している</t>
    <rPh sb="0" eb="1">
      <t>ツネ</t>
    </rPh>
    <rPh sb="3" eb="5">
      <t>アンテイ</t>
    </rPh>
    <phoneticPr fontId="1"/>
  </si>
  <si>
    <t>何とか容認
される</t>
    <rPh sb="0" eb="1">
      <t>ナン</t>
    </rPh>
    <rPh sb="3" eb="5">
      <t>ヨウニン</t>
    </rPh>
    <phoneticPr fontId="1"/>
  </si>
  <si>
    <t>ほぼ受け入れ
られる</t>
    <rPh sb="2" eb="3">
      <t>ウ</t>
    </rPh>
    <rPh sb="4" eb="5">
      <t>イ</t>
    </rPh>
    <phoneticPr fontId="1"/>
  </si>
  <si>
    <t>イヤイヤ
受け入れる</t>
    <rPh sb="5" eb="6">
      <t>ウ</t>
    </rPh>
    <rPh sb="7" eb="8">
      <t>イ</t>
    </rPh>
    <phoneticPr fontId="1"/>
  </si>
  <si>
    <t>意欲的に
参加する</t>
    <rPh sb="0" eb="3">
      <t>イヨクテキ</t>
    </rPh>
    <rPh sb="5" eb="7">
      <t>サンカ</t>
    </rPh>
    <phoneticPr fontId="1"/>
  </si>
  <si>
    <t>参加するのに
抵抗がある</t>
    <rPh sb="0" eb="2">
      <t>サンカ</t>
    </rPh>
    <rPh sb="7" eb="9">
      <t>テイコウ</t>
    </rPh>
    <phoneticPr fontId="1"/>
  </si>
  <si>
    <t>積極的に変化を
受け入れる</t>
    <rPh sb="0" eb="3">
      <t>セッキョクテキ</t>
    </rPh>
    <rPh sb="4" eb="6">
      <t>ヘンカ</t>
    </rPh>
    <rPh sb="8" eb="9">
      <t>ウ</t>
    </rPh>
    <rPh sb="10" eb="11">
      <t>イ</t>
    </rPh>
    <phoneticPr fontId="1"/>
  </si>
  <si>
    <t>変化を
受け入れる</t>
    <rPh sb="0" eb="2">
      <t>ヘンカ</t>
    </rPh>
    <rPh sb="4" eb="5">
      <t>ウ</t>
    </rPh>
    <rPh sb="6" eb="7">
      <t>イ</t>
    </rPh>
    <phoneticPr fontId="1"/>
  </si>
  <si>
    <t>変化を受け入れ
るが促しが必要</t>
    <rPh sb="0" eb="2">
      <t>ヘンカ</t>
    </rPh>
    <rPh sb="3" eb="4">
      <t>ウ</t>
    </rPh>
    <rPh sb="5" eb="6">
      <t>イ</t>
    </rPh>
    <rPh sb="10" eb="11">
      <t>ウナガ</t>
    </rPh>
    <rPh sb="13" eb="15">
      <t>ヒツヨウ</t>
    </rPh>
    <phoneticPr fontId="1"/>
  </si>
  <si>
    <t>しぶしぶ
受け入れる</t>
    <rPh sb="5" eb="6">
      <t>ウ</t>
    </rPh>
    <rPh sb="7" eb="8">
      <t>イ</t>
    </rPh>
    <phoneticPr fontId="1"/>
  </si>
  <si>
    <t>足し算のみ
できる</t>
    <rPh sb="0" eb="1">
      <t>タ</t>
    </rPh>
    <rPh sb="2" eb="3">
      <t>ザン</t>
    </rPh>
    <phoneticPr fontId="1"/>
  </si>
  <si>
    <t>足し算と引き算ができる</t>
    <rPh sb="0" eb="1">
      <t>タ</t>
    </rPh>
    <rPh sb="2" eb="3">
      <t>ザン</t>
    </rPh>
    <rPh sb="4" eb="5">
      <t>ヒ</t>
    </rPh>
    <rPh sb="6" eb="7">
      <t>ザン</t>
    </rPh>
    <phoneticPr fontId="1"/>
  </si>
  <si>
    <t>何とか
覚えている</t>
    <rPh sb="0" eb="1">
      <t>ナン</t>
    </rPh>
    <rPh sb="4" eb="5">
      <t>オボ</t>
    </rPh>
    <phoneticPr fontId="1"/>
  </si>
  <si>
    <t>読む事が
できない</t>
    <rPh sb="0" eb="1">
      <t>ヨ</t>
    </rPh>
    <rPh sb="2" eb="3">
      <t>コト</t>
    </rPh>
    <phoneticPr fontId="1"/>
  </si>
  <si>
    <t>標識などは
読める</t>
    <rPh sb="0" eb="2">
      <t>ヒョウシキ</t>
    </rPh>
    <rPh sb="6" eb="7">
      <t>ヨ</t>
    </rPh>
    <phoneticPr fontId="1"/>
  </si>
  <si>
    <t>簡単なメッセージなら可能</t>
    <rPh sb="0" eb="2">
      <t>カンタン</t>
    </rPh>
    <rPh sb="10" eb="12">
      <t>カノウ</t>
    </rPh>
    <phoneticPr fontId="1"/>
  </si>
  <si>
    <t>５分単位なら
可能</t>
    <rPh sb="1" eb="4">
      <t>フンタンイ</t>
    </rPh>
    <rPh sb="7" eb="9">
      <t>カノウ</t>
    </rPh>
    <phoneticPr fontId="1"/>
  </si>
  <si>
    <t>１分単位でも
可能</t>
    <rPh sb="1" eb="4">
      <t>フンタンイ</t>
    </rPh>
    <rPh sb="7" eb="9">
      <t>カノウ</t>
    </rPh>
    <phoneticPr fontId="1"/>
  </si>
  <si>
    <t>簡単なメッセージのみ</t>
    <rPh sb="0" eb="2">
      <t>カンタン</t>
    </rPh>
    <phoneticPr fontId="1"/>
  </si>
  <si>
    <t>公衆電話の利用が可能</t>
    <rPh sb="0" eb="4">
      <t>コウシュウデンワ</t>
    </rPh>
    <rPh sb="5" eb="7">
      <t>リヨウ</t>
    </rPh>
    <rPh sb="8" eb="10">
      <t>カノウ</t>
    </rPh>
    <phoneticPr fontId="1"/>
  </si>
  <si>
    <t>１㎝単位は
測定可</t>
    <rPh sb="2" eb="4">
      <t>タンイ</t>
    </rPh>
    <rPh sb="6" eb="9">
      <t>ソクテイカ</t>
    </rPh>
    <phoneticPr fontId="1"/>
  </si>
  <si>
    <t>５㎜単位は
測定可</t>
    <rPh sb="2" eb="4">
      <t>タンイ</t>
    </rPh>
    <rPh sb="6" eb="9">
      <t>ソクテイカ</t>
    </rPh>
    <phoneticPr fontId="1"/>
  </si>
  <si>
    <t>完璧に
弁別できる</t>
    <rPh sb="0" eb="2">
      <t>カンペキ</t>
    </rPh>
    <rPh sb="4" eb="6">
      <t>ベンベツ</t>
    </rPh>
    <phoneticPr fontId="1"/>
  </si>
  <si>
    <t>理解は困難</t>
    <rPh sb="0" eb="2">
      <t>リカイ</t>
    </rPh>
    <rPh sb="3" eb="5">
      <t>コンナン</t>
    </rPh>
    <phoneticPr fontId="1"/>
  </si>
  <si>
    <t>頻繁にミスする</t>
    <rPh sb="0" eb="2">
      <t>ヒンパン</t>
    </rPh>
    <phoneticPr fontId="1"/>
  </si>
  <si>
    <t>たまにミスする</t>
    <phoneticPr fontId="1"/>
  </si>
  <si>
    <t>頻繁に
援助が必要</t>
    <rPh sb="0" eb="2">
      <t>ヒンパン</t>
    </rPh>
    <rPh sb="4" eb="6">
      <t>エンジョ</t>
    </rPh>
    <rPh sb="7" eb="9">
      <t>ヒツヨウ</t>
    </rPh>
    <phoneticPr fontId="1"/>
  </si>
  <si>
    <t>最小限の
援助が必要</t>
    <rPh sb="0" eb="3">
      <t>サイショウゲン</t>
    </rPh>
    <rPh sb="5" eb="7">
      <t>エンジョ</t>
    </rPh>
    <rPh sb="8" eb="10">
      <t>ヒツヨウ</t>
    </rPh>
    <phoneticPr fontId="1"/>
  </si>
  <si>
    <t>金銭管理は
問題なし</t>
    <rPh sb="0" eb="4">
      <t>キンセンカンリ</t>
    </rPh>
    <rPh sb="6" eb="8">
      <t>モンダイ</t>
    </rPh>
    <phoneticPr fontId="1"/>
  </si>
  <si>
    <t>ほぼできない</t>
    <phoneticPr fontId="1"/>
  </si>
  <si>
    <t>覚えられない</t>
    <rPh sb="0" eb="1">
      <t>オボ</t>
    </rPh>
    <phoneticPr fontId="1"/>
  </si>
  <si>
    <t>ほぼ解決できる</t>
    <rPh sb="2" eb="4">
      <t>カイケツ</t>
    </rPh>
    <phoneticPr fontId="1"/>
  </si>
  <si>
    <t>時折ミスする</t>
    <rPh sb="0" eb="2">
      <t>トキオリ</t>
    </rPh>
    <phoneticPr fontId="1"/>
  </si>
  <si>
    <t>問題なく
変更可能</t>
    <rPh sb="0" eb="2">
      <t>モンダイ</t>
    </rPh>
    <rPh sb="5" eb="9">
      <t>ヘンコウカノウ</t>
    </rPh>
    <phoneticPr fontId="1"/>
  </si>
  <si>
    <t>ミスをした時
修正できる</t>
    <rPh sb="5" eb="6">
      <t>トキ</t>
    </rPh>
    <rPh sb="7" eb="9">
      <t>シュウセイ</t>
    </rPh>
    <phoneticPr fontId="1"/>
  </si>
  <si>
    <t>すべて修正
できる</t>
    <rPh sb="3" eb="5">
      <t>シュウセイ</t>
    </rPh>
    <phoneticPr fontId="1"/>
  </si>
  <si>
    <t>かなり正確
丁寧</t>
    <rPh sb="3" eb="5">
      <t>セイカク</t>
    </rPh>
    <rPh sb="6" eb="8">
      <t>テイネイ</t>
    </rPh>
    <phoneticPr fontId="1"/>
  </si>
  <si>
    <t>大体正確かつ
丁寧</t>
    <rPh sb="0" eb="2">
      <t>ダイタイ</t>
    </rPh>
    <rPh sb="2" eb="4">
      <t>セイカク</t>
    </rPh>
    <rPh sb="7" eb="9">
      <t>テイネイ</t>
    </rPh>
    <phoneticPr fontId="1"/>
  </si>
  <si>
    <t>頻繁に指示
が必要</t>
    <rPh sb="0" eb="2">
      <t>ヒンパン</t>
    </rPh>
    <rPh sb="3" eb="5">
      <t>シジ</t>
    </rPh>
    <rPh sb="7" eb="9">
      <t>ヒツヨウ</t>
    </rPh>
    <phoneticPr fontId="1"/>
  </si>
  <si>
    <t>頻繁に
指導が必要</t>
    <rPh sb="0" eb="2">
      <t>ヒンパン</t>
    </rPh>
    <rPh sb="4" eb="6">
      <t>シドウ</t>
    </rPh>
    <rPh sb="7" eb="9">
      <t>ヒツヨウ</t>
    </rPh>
    <phoneticPr fontId="1"/>
  </si>
  <si>
    <t>たまに
指導が必要</t>
    <rPh sb="4" eb="6">
      <t>シドウ</t>
    </rPh>
    <rPh sb="7" eb="9">
      <t>ヒツヨウ</t>
    </rPh>
    <phoneticPr fontId="1"/>
  </si>
  <si>
    <t>自立して
取り組む</t>
    <rPh sb="0" eb="2">
      <t>ジリツ</t>
    </rPh>
    <rPh sb="5" eb="6">
      <t>ト</t>
    </rPh>
    <rPh sb="7" eb="8">
      <t>ク</t>
    </rPh>
    <phoneticPr fontId="1"/>
  </si>
  <si>
    <t>常に援助を
求める</t>
    <rPh sb="0" eb="1">
      <t>ツネ</t>
    </rPh>
    <rPh sb="2" eb="4">
      <t>エンジョ</t>
    </rPh>
    <rPh sb="6" eb="7">
      <t>モト</t>
    </rPh>
    <phoneticPr fontId="1"/>
  </si>
  <si>
    <t>ほぼ求めない</t>
    <rPh sb="2" eb="3">
      <t>モト</t>
    </rPh>
    <phoneticPr fontId="1"/>
  </si>
  <si>
    <t>頻繁に
指示が必要</t>
    <rPh sb="0" eb="2">
      <t>ヒンパン</t>
    </rPh>
    <rPh sb="4" eb="6">
      <t>シジ</t>
    </rPh>
    <rPh sb="7" eb="9">
      <t>ヒツヨウ</t>
    </rPh>
    <phoneticPr fontId="1"/>
  </si>
  <si>
    <t>ほぼできる</t>
    <phoneticPr fontId="1"/>
  </si>
  <si>
    <t>大体援助
を求める</t>
    <rPh sb="0" eb="4">
      <t>ダイタイエンジョ</t>
    </rPh>
    <rPh sb="6" eb="7">
      <t>モト</t>
    </rPh>
    <phoneticPr fontId="1"/>
  </si>
  <si>
    <t>大体従事
している</t>
    <rPh sb="0" eb="4">
      <t>ダイタイジュウジ</t>
    </rPh>
    <phoneticPr fontId="1"/>
  </si>
  <si>
    <t>大体きれいに
している</t>
    <rPh sb="0" eb="2">
      <t>ダイタイ</t>
    </rPh>
    <phoneticPr fontId="1"/>
  </si>
  <si>
    <t>積極的に要求
できる</t>
    <rPh sb="0" eb="3">
      <t>セッキョクテキ</t>
    </rPh>
    <rPh sb="4" eb="6">
      <t>ヨウキュウ</t>
    </rPh>
    <phoneticPr fontId="1"/>
  </si>
  <si>
    <t>頻繫に時間を
浪費している</t>
    <rPh sb="0" eb="2">
      <t>ヒンパン</t>
    </rPh>
    <rPh sb="3" eb="5">
      <t>ジカン</t>
    </rPh>
    <rPh sb="7" eb="9">
      <t>ロウヒ</t>
    </rPh>
    <phoneticPr fontId="1"/>
  </si>
  <si>
    <t>常にきれいに
している</t>
    <rPh sb="0" eb="1">
      <t>ツネ</t>
    </rPh>
    <phoneticPr fontId="1"/>
  </si>
  <si>
    <t>頻繁に道具を
誤用</t>
    <rPh sb="0" eb="2">
      <t>ヒンパン</t>
    </rPh>
    <rPh sb="3" eb="5">
      <t>ドウグ</t>
    </rPh>
    <rPh sb="7" eb="9">
      <t>ゴヨウ</t>
    </rPh>
    <phoneticPr fontId="1"/>
  </si>
  <si>
    <t>誤用はない</t>
    <rPh sb="0" eb="2">
      <t>ゴヨウ</t>
    </rPh>
    <phoneticPr fontId="1"/>
  </si>
  <si>
    <t>適切に
使用できる</t>
    <rPh sb="0" eb="2">
      <t>テキセツ</t>
    </rPh>
    <rPh sb="4" eb="6">
      <t>シヨウ</t>
    </rPh>
    <phoneticPr fontId="1"/>
  </si>
  <si>
    <t>全ての
規則を守る</t>
    <rPh sb="0" eb="1">
      <t>スベ</t>
    </rPh>
    <rPh sb="4" eb="6">
      <t>キソク</t>
    </rPh>
    <rPh sb="7" eb="8">
      <t>マモ</t>
    </rPh>
    <phoneticPr fontId="1"/>
  </si>
  <si>
    <t>常に持ち場
にいる</t>
    <rPh sb="0" eb="1">
      <t>ツネ</t>
    </rPh>
    <rPh sb="2" eb="3">
      <t>モ</t>
    </rPh>
    <rPh sb="4" eb="5">
      <t>バ</t>
    </rPh>
    <phoneticPr fontId="1"/>
  </si>
  <si>
    <t>ほとんどミス
がない</t>
    <phoneticPr fontId="1"/>
  </si>
  <si>
    <t>ほぼ休憩は
必要なし</t>
    <rPh sb="2" eb="4">
      <t>キュウケイ</t>
    </rPh>
    <rPh sb="6" eb="8">
      <t>ヒツヨウ</t>
    </rPh>
    <phoneticPr fontId="1"/>
  </si>
  <si>
    <t>時にトラブル
になる</t>
    <rPh sb="0" eb="1">
      <t>トキ</t>
    </rPh>
    <phoneticPr fontId="1"/>
  </si>
  <si>
    <t>トラブルに
なりやすい</t>
    <phoneticPr fontId="1"/>
  </si>
  <si>
    <t>言葉だけでは
難しい</t>
    <rPh sb="0" eb="2">
      <t>コトバ</t>
    </rPh>
    <rPh sb="7" eb="8">
      <t>ムズカ</t>
    </rPh>
    <phoneticPr fontId="1"/>
  </si>
  <si>
    <t>ほぼミスなく
できる</t>
    <phoneticPr fontId="1"/>
  </si>
  <si>
    <t>全て従う事が
できる</t>
    <rPh sb="0" eb="1">
      <t>スベ</t>
    </rPh>
    <rPh sb="2" eb="3">
      <t>シタガ</t>
    </rPh>
    <rPh sb="4" eb="5">
      <t>コト</t>
    </rPh>
    <phoneticPr fontId="1"/>
  </si>
  <si>
    <t>極めて理解力
が高い</t>
    <rPh sb="0" eb="1">
      <t>キワ</t>
    </rPh>
    <rPh sb="3" eb="6">
      <t>リカイリョク</t>
    </rPh>
    <rPh sb="8" eb="9">
      <t>タカ</t>
    </rPh>
    <phoneticPr fontId="1"/>
  </si>
  <si>
    <t>問題なく判断
できる</t>
    <rPh sb="0" eb="2">
      <t>モンダイ</t>
    </rPh>
    <rPh sb="4" eb="6">
      <t>ハンダン</t>
    </rPh>
    <phoneticPr fontId="1"/>
  </si>
  <si>
    <t>遠距離でも
移動可能</t>
    <rPh sb="0" eb="3">
      <t>エンキョリ</t>
    </rPh>
    <rPh sb="6" eb="10">
      <t>イドウカノウ</t>
    </rPh>
    <phoneticPr fontId="1"/>
  </si>
  <si>
    <t>学習した所なら
可能</t>
    <rPh sb="0" eb="2">
      <t>ガクシュウ</t>
    </rPh>
    <rPh sb="4" eb="5">
      <t>トコロ</t>
    </rPh>
    <rPh sb="8" eb="10">
      <t>カノウ</t>
    </rPh>
    <phoneticPr fontId="1"/>
  </si>
  <si>
    <t>常に質が劣って
いる</t>
    <rPh sb="0" eb="1">
      <t>ツネ</t>
    </rPh>
    <rPh sb="2" eb="3">
      <t>シツ</t>
    </rPh>
    <rPh sb="4" eb="5">
      <t>オト</t>
    </rPh>
    <phoneticPr fontId="1"/>
  </si>
  <si>
    <t>頻繁に要求を
下回る</t>
    <rPh sb="0" eb="2">
      <t>ヒンパン</t>
    </rPh>
    <rPh sb="3" eb="5">
      <t>ヨウキュウ</t>
    </rPh>
    <rPh sb="7" eb="9">
      <t>シタマワ</t>
    </rPh>
    <phoneticPr fontId="1"/>
  </si>
  <si>
    <t>めったに要求し
ない</t>
    <rPh sb="4" eb="6">
      <t>ヨウキュウ</t>
    </rPh>
    <phoneticPr fontId="1"/>
  </si>
  <si>
    <t>ほぼ指導の
必要なし</t>
    <rPh sb="2" eb="4">
      <t>シドウ</t>
    </rPh>
    <rPh sb="6" eb="8">
      <t>ヒツヨウ</t>
    </rPh>
    <phoneticPr fontId="1"/>
  </si>
  <si>
    <t>頻繁に援助を
求める</t>
    <rPh sb="0" eb="2">
      <t>ヒンパン</t>
    </rPh>
    <rPh sb="3" eb="5">
      <t>エンジョ</t>
    </rPh>
    <rPh sb="7" eb="8">
      <t>モト</t>
    </rPh>
    <phoneticPr fontId="1"/>
  </si>
  <si>
    <t>極めて集中
している</t>
    <rPh sb="0" eb="1">
      <t>キワ</t>
    </rPh>
    <rPh sb="3" eb="5">
      <t>シュウチュウ</t>
    </rPh>
    <phoneticPr fontId="1"/>
  </si>
  <si>
    <t>きちんと
働いている</t>
    <rPh sb="5" eb="6">
      <t>ハタラ</t>
    </rPh>
    <phoneticPr fontId="1"/>
  </si>
  <si>
    <t>かなり不器用
で遅い</t>
    <rPh sb="3" eb="6">
      <t>ブキヨウ</t>
    </rPh>
    <rPh sb="8" eb="9">
      <t>オソ</t>
    </rPh>
    <phoneticPr fontId="1"/>
  </si>
  <si>
    <t>２０㎏でも可能</t>
    <rPh sb="5" eb="7">
      <t>カノウ</t>
    </rPh>
    <phoneticPr fontId="1"/>
  </si>
  <si>
    <t>３０㎏以上でも
可能</t>
    <rPh sb="3" eb="5">
      <t>イジョウ</t>
    </rPh>
    <rPh sb="8" eb="10">
      <t>カノウ</t>
    </rPh>
    <phoneticPr fontId="1"/>
  </si>
  <si>
    <t>素早く学習
できる</t>
    <rPh sb="0" eb="2">
      <t>スバヤ</t>
    </rPh>
    <rPh sb="3" eb="5">
      <t>ガクシュウ</t>
    </rPh>
    <phoneticPr fontId="1"/>
  </si>
  <si>
    <t>何とか学習
できる</t>
    <rPh sb="0" eb="1">
      <t>ナン</t>
    </rPh>
    <rPh sb="3" eb="5">
      <t>ガクシュウ</t>
    </rPh>
    <phoneticPr fontId="1"/>
  </si>
  <si>
    <t>学習が
かなり遅い</t>
    <rPh sb="0" eb="2">
      <t>ガクシュウ</t>
    </rPh>
    <rPh sb="7" eb="8">
      <t>オソ</t>
    </rPh>
    <phoneticPr fontId="1"/>
  </si>
  <si>
    <t>早く完璧に
学習できる</t>
    <rPh sb="0" eb="1">
      <t>ハヤ</t>
    </rPh>
    <rPh sb="2" eb="4">
      <t>カンペキ</t>
    </rPh>
    <rPh sb="6" eb="8">
      <t>ガクシュウ</t>
    </rPh>
    <phoneticPr fontId="1"/>
  </si>
  <si>
    <r>
      <t xml:space="preserve">問題解決能力
</t>
    </r>
    <r>
      <rPr>
        <b/>
        <sz val="11"/>
        <color theme="1"/>
        <rFont val="游ゴシック"/>
        <family val="3"/>
        <charset val="128"/>
        <scheme val="minor"/>
      </rPr>
      <t>（仕事上あるいは同僚との問題を解決できる能力）</t>
    </r>
    <rPh sb="0" eb="4">
      <t>モンダイカイケツ</t>
    </rPh>
    <rPh sb="4" eb="6">
      <t>ノウリョク</t>
    </rPh>
    <rPh sb="8" eb="11">
      <t>シゴトジョウ</t>
    </rPh>
    <rPh sb="15" eb="17">
      <t>ドウリョウ</t>
    </rPh>
    <rPh sb="19" eb="21">
      <t>モンダイ</t>
    </rPh>
    <rPh sb="22" eb="24">
      <t>カイケツ</t>
    </rPh>
    <rPh sb="27" eb="29">
      <t>ノウリョク</t>
    </rPh>
    <phoneticPr fontId="1"/>
  </si>
  <si>
    <t>WP
仕事の
遂行能力</t>
    <rPh sb="3" eb="5">
      <t>シゴト</t>
    </rPh>
    <rPh sb="7" eb="11">
      <t>スイコウノウリョク</t>
    </rPh>
    <phoneticPr fontId="1"/>
  </si>
  <si>
    <t>ほぼ修正できる</t>
    <rPh sb="2" eb="4">
      <t>シュウセイ</t>
    </rPh>
    <phoneticPr fontId="1"/>
  </si>
  <si>
    <t>戻す事はない</t>
    <rPh sb="0" eb="1">
      <t>モド</t>
    </rPh>
    <rPh sb="2" eb="3">
      <t>コト</t>
    </rPh>
    <phoneticPr fontId="1"/>
  </si>
  <si>
    <t>信頼できない</t>
    <rPh sb="0" eb="2">
      <t>シンライ</t>
    </rPh>
    <phoneticPr fontId="1"/>
  </si>
  <si>
    <t>WP
仕事の
遂行能力</t>
    <phoneticPr fontId="1"/>
  </si>
  <si>
    <t>就労選択支援チェックリスト（BWAP2） HA:仕事の習慣/態度　情緒障害　八戸市Ver.</t>
    <rPh sb="0" eb="2">
      <t>シュウロウ</t>
    </rPh>
    <rPh sb="2" eb="4">
      <t>センタク</t>
    </rPh>
    <rPh sb="4" eb="6">
      <t>シエン</t>
    </rPh>
    <rPh sb="33" eb="35">
      <t>ジョウチョ</t>
    </rPh>
    <rPh sb="35" eb="37">
      <t>ショウガイ</t>
    </rPh>
    <rPh sb="38" eb="41">
      <t>ハチノヘシ</t>
    </rPh>
    <phoneticPr fontId="1"/>
  </si>
  <si>
    <t>就労選択支援チェックリスト（BWAP2） IR:対人関係　情緒障害　八戸市Ver.</t>
    <rPh sb="0" eb="2">
      <t>シュウロウ</t>
    </rPh>
    <rPh sb="2" eb="4">
      <t>センタク</t>
    </rPh>
    <rPh sb="4" eb="6">
      <t>シエン</t>
    </rPh>
    <rPh sb="24" eb="28">
      <t>タイジンカンケイ</t>
    </rPh>
    <rPh sb="29" eb="31">
      <t>ジョウチョ</t>
    </rPh>
    <rPh sb="31" eb="33">
      <t>ショウガイ</t>
    </rPh>
    <rPh sb="34" eb="37">
      <t>ハチノヘシ</t>
    </rPh>
    <phoneticPr fontId="1"/>
  </si>
  <si>
    <t xml:space="preserve">就労選択支援チェックリスト（BWAP2） CO:認知能力　情緒障害　八戸市Ver. </t>
    <rPh sb="0" eb="2">
      <t>シュウロウ</t>
    </rPh>
    <rPh sb="2" eb="4">
      <t>センタク</t>
    </rPh>
    <rPh sb="4" eb="6">
      <t>シエン</t>
    </rPh>
    <rPh sb="24" eb="28">
      <t>ニンチノウリョク</t>
    </rPh>
    <rPh sb="29" eb="31">
      <t>ジョウチョ</t>
    </rPh>
    <rPh sb="31" eb="33">
      <t>ショウガイ</t>
    </rPh>
    <rPh sb="34" eb="37">
      <t>ハチノヘシ</t>
    </rPh>
    <phoneticPr fontId="1"/>
  </si>
  <si>
    <t xml:space="preserve">就労選択支援チェックリスト（BWAP2） WP：仕事の遂行能力　情緒障害　八戸市Ver. </t>
    <rPh sb="0" eb="2">
      <t>シュウロウ</t>
    </rPh>
    <rPh sb="2" eb="4">
      <t>センタク</t>
    </rPh>
    <rPh sb="4" eb="6">
      <t>シエン</t>
    </rPh>
    <rPh sb="24" eb="26">
      <t>シゴト</t>
    </rPh>
    <rPh sb="27" eb="31">
      <t>スイコウノウリョク</t>
    </rPh>
    <rPh sb="32" eb="34">
      <t>ジョウチョ</t>
    </rPh>
    <rPh sb="34" eb="36">
      <t>ショウガイ</t>
    </rPh>
    <rPh sb="37" eb="40">
      <t>ハチノヘシ</t>
    </rPh>
    <phoneticPr fontId="1"/>
  </si>
  <si>
    <t>就労選択支援チェックリスト（BWAP2） HA:仕事の習慣/態度　身体障害　八戸市Ver.</t>
    <rPh sb="0" eb="2">
      <t>シュウロウ</t>
    </rPh>
    <rPh sb="2" eb="4">
      <t>センタク</t>
    </rPh>
    <rPh sb="4" eb="6">
      <t>シエン</t>
    </rPh>
    <rPh sb="33" eb="35">
      <t>シンタイ</t>
    </rPh>
    <rPh sb="35" eb="37">
      <t>ショウガイ</t>
    </rPh>
    <rPh sb="38" eb="41">
      <t>ハチノヘシ</t>
    </rPh>
    <phoneticPr fontId="1"/>
  </si>
  <si>
    <t>就労選択支援チェックリスト（BWAP2） IR:対人関係　身体障害　八戸市Ver.</t>
    <rPh sb="0" eb="2">
      <t>シュウロウ</t>
    </rPh>
    <rPh sb="2" eb="4">
      <t>センタク</t>
    </rPh>
    <rPh sb="4" eb="6">
      <t>シエン</t>
    </rPh>
    <rPh sb="24" eb="28">
      <t>タイジンカンケイ</t>
    </rPh>
    <rPh sb="29" eb="31">
      <t>シンタイ</t>
    </rPh>
    <rPh sb="31" eb="33">
      <t>ショウガイ</t>
    </rPh>
    <rPh sb="34" eb="37">
      <t>ハチノヘシ</t>
    </rPh>
    <phoneticPr fontId="1"/>
  </si>
  <si>
    <t xml:space="preserve">就労選択支援チェックリスト（BWAP2） CO:認知能力　身体障害　八戸市Ver. </t>
    <rPh sb="0" eb="2">
      <t>シュウロウ</t>
    </rPh>
    <rPh sb="2" eb="4">
      <t>センタク</t>
    </rPh>
    <rPh sb="4" eb="6">
      <t>シエン</t>
    </rPh>
    <rPh sb="24" eb="28">
      <t>ニンチノウリョク</t>
    </rPh>
    <rPh sb="29" eb="31">
      <t>シンタイ</t>
    </rPh>
    <rPh sb="31" eb="33">
      <t>ショウガイ</t>
    </rPh>
    <rPh sb="34" eb="37">
      <t>ハチノヘシ</t>
    </rPh>
    <phoneticPr fontId="1"/>
  </si>
  <si>
    <t>就労選択支援チェックリスト（BWAP2） HA:仕事の習慣/態度　知的障害　八戸市Ver.</t>
    <rPh sb="0" eb="2">
      <t>シュウロウ</t>
    </rPh>
    <rPh sb="2" eb="4">
      <t>センタク</t>
    </rPh>
    <rPh sb="4" eb="6">
      <t>シエン</t>
    </rPh>
    <rPh sb="33" eb="35">
      <t>チテキ</t>
    </rPh>
    <rPh sb="35" eb="37">
      <t>ショウガイ</t>
    </rPh>
    <rPh sb="38" eb="41">
      <t>ハチノヘシ</t>
    </rPh>
    <phoneticPr fontId="1"/>
  </si>
  <si>
    <t>就労選択支援チェックリスト（BWAP2） IR:対人関係　知的障害　八戸市Ver.</t>
    <rPh sb="0" eb="2">
      <t>シュウロウ</t>
    </rPh>
    <rPh sb="2" eb="4">
      <t>センタク</t>
    </rPh>
    <rPh sb="4" eb="6">
      <t>シエン</t>
    </rPh>
    <rPh sb="24" eb="28">
      <t>タイジンカンケイ</t>
    </rPh>
    <rPh sb="29" eb="31">
      <t>チテキ</t>
    </rPh>
    <rPh sb="31" eb="33">
      <t>ショウガイ</t>
    </rPh>
    <rPh sb="34" eb="37">
      <t>ハチノヘシ</t>
    </rPh>
    <phoneticPr fontId="1"/>
  </si>
  <si>
    <t xml:space="preserve">就労選択支援チェックリスト（BWAP2） CO:認知能力　知的障害　八戸市Ver. </t>
    <rPh sb="0" eb="2">
      <t>シュウロウ</t>
    </rPh>
    <rPh sb="2" eb="4">
      <t>センタク</t>
    </rPh>
    <rPh sb="4" eb="6">
      <t>シエン</t>
    </rPh>
    <rPh sb="24" eb="28">
      <t>ニンチノウリョク</t>
    </rPh>
    <rPh sb="29" eb="31">
      <t>チテキ</t>
    </rPh>
    <rPh sb="31" eb="33">
      <t>ショウガイ</t>
    </rPh>
    <rPh sb="34" eb="37">
      <t>ハチノヘシ</t>
    </rPh>
    <phoneticPr fontId="1"/>
  </si>
  <si>
    <t xml:space="preserve">就労選択支援チェックリスト（BWAP2） WP：仕事の遂行能力　知的障害　八戸市Ver. </t>
    <rPh sb="0" eb="2">
      <t>シュウロウ</t>
    </rPh>
    <rPh sb="2" eb="4">
      <t>センタク</t>
    </rPh>
    <rPh sb="4" eb="6">
      <t>シエン</t>
    </rPh>
    <rPh sb="24" eb="26">
      <t>シゴト</t>
    </rPh>
    <rPh sb="27" eb="31">
      <t>スイコウノウリョク</t>
    </rPh>
    <rPh sb="32" eb="34">
      <t>チテキ</t>
    </rPh>
    <rPh sb="34" eb="36">
      <t>ショウガイ</t>
    </rPh>
    <rPh sb="37" eb="40">
      <t>ハチノヘシ</t>
    </rPh>
    <phoneticPr fontId="1"/>
  </si>
  <si>
    <t>次の通り、アセスメント評価結果を提出いたします。</t>
    <rPh sb="0" eb="1">
      <t>ツギ</t>
    </rPh>
    <rPh sb="2" eb="3">
      <t>トオ</t>
    </rPh>
    <rPh sb="11" eb="15">
      <t>ヒョウカケッカ</t>
    </rPh>
    <rPh sb="16" eb="18">
      <t>テイシュツ</t>
    </rPh>
    <phoneticPr fontId="1"/>
  </si>
  <si>
    <t>令和　　年　　月　　日～令和　　年　　月　　日</t>
    <rPh sb="0" eb="2">
      <t>レイワ</t>
    </rPh>
    <rPh sb="4" eb="5">
      <t>ネン</t>
    </rPh>
    <rPh sb="7" eb="8">
      <t>ガツ</t>
    </rPh>
    <rPh sb="10" eb="11">
      <t>ニチ</t>
    </rPh>
    <rPh sb="12" eb="14">
      <t>レイワ</t>
    </rPh>
    <rPh sb="16" eb="17">
      <t>ネン</t>
    </rPh>
    <rPh sb="19" eb="20">
      <t>ガツ</t>
    </rPh>
    <rPh sb="22" eb="23">
      <t>ニチ</t>
    </rPh>
    <phoneticPr fontId="1"/>
  </si>
  <si>
    <t>令和　　年　　月　　日～令和　　年　　月　　日
（評価実日数　　日）</t>
    <rPh sb="25" eb="27">
      <t>ヒョウカ</t>
    </rPh>
    <rPh sb="27" eb="28">
      <t>ジツ</t>
    </rPh>
    <rPh sb="28" eb="30">
      <t>ニッスウ</t>
    </rPh>
    <rPh sb="32" eb="33">
      <t>ニチ</t>
    </rPh>
    <phoneticPr fontId="1"/>
  </si>
  <si>
    <t>就労選択支援
利用理由</t>
    <rPh sb="0" eb="6">
      <t>シュウロウセンタクシエン</t>
    </rPh>
    <rPh sb="7" eb="9">
      <t>リヨウ</t>
    </rPh>
    <rPh sb="9" eb="11">
      <t>リユウ</t>
    </rPh>
    <phoneticPr fontId="1"/>
  </si>
  <si>
    <r>
      <t xml:space="preserve">仕事の取り掛かり
</t>
    </r>
    <r>
      <rPr>
        <b/>
        <sz val="11"/>
        <color theme="1"/>
        <rFont val="游ゴシック"/>
        <family val="3"/>
        <charset val="128"/>
        <scheme val="minor"/>
      </rPr>
      <t>（日々のルーティンの変更を自分から取り組む）</t>
    </r>
    <rPh sb="0" eb="2">
      <t>シゴト</t>
    </rPh>
    <rPh sb="3" eb="4">
      <t>ト</t>
    </rPh>
    <rPh sb="5" eb="6">
      <t>カ</t>
    </rPh>
    <rPh sb="10" eb="12">
      <t>ヒビ</t>
    </rPh>
    <rPh sb="19" eb="21">
      <t>ヘンコウ</t>
    </rPh>
    <rPh sb="22" eb="24">
      <t>ジブン</t>
    </rPh>
    <rPh sb="26" eb="27">
      <t>ト</t>
    </rPh>
    <rPh sb="28" eb="29">
      <t>ク</t>
    </rPh>
    <phoneticPr fontId="1"/>
  </si>
  <si>
    <r>
      <t xml:space="preserve">トイレのマナー
</t>
    </r>
    <r>
      <rPr>
        <b/>
        <sz val="11"/>
        <color theme="1"/>
        <rFont val="游ゴシック"/>
        <family val="3"/>
        <charset val="128"/>
        <scheme val="minor"/>
      </rPr>
      <t>（流す、手洗い、トイレットペーパーの使用等）</t>
    </r>
    <rPh sb="9" eb="10">
      <t>ナガ</t>
    </rPh>
    <rPh sb="12" eb="14">
      <t>テアラ</t>
    </rPh>
    <rPh sb="26" eb="28">
      <t>シヨウ</t>
    </rPh>
    <rPh sb="28" eb="29">
      <t>ナド</t>
    </rPh>
    <phoneticPr fontId="1"/>
  </si>
  <si>
    <r>
      <t xml:space="preserve">ルーティンの変更
</t>
    </r>
    <r>
      <rPr>
        <b/>
        <sz val="11"/>
        <color theme="1"/>
        <rFont val="游ゴシック"/>
        <family val="3"/>
        <charset val="128"/>
        <scheme val="minor"/>
      </rPr>
      <t>（いつも決まっている仕事に変化があった場合）</t>
    </r>
    <rPh sb="6" eb="8">
      <t>ヘンコウ</t>
    </rPh>
    <rPh sb="13" eb="14">
      <t>キ</t>
    </rPh>
    <rPh sb="19" eb="21">
      <t>シゴト</t>
    </rPh>
    <rPh sb="22" eb="24">
      <t>ヘンカ</t>
    </rPh>
    <rPh sb="28" eb="30">
      <t>バアイ</t>
    </rPh>
    <phoneticPr fontId="1"/>
  </si>
  <si>
    <t>:</t>
    <phoneticPr fontId="1"/>
  </si>
  <si>
    <t>受給者証番号</t>
    <rPh sb="0" eb="3">
      <t>ジュキュウシャ</t>
    </rPh>
    <rPh sb="3" eb="4">
      <t>ショウ</t>
    </rPh>
    <rPh sb="4" eb="6">
      <t>バンゴウ</t>
    </rPh>
    <phoneticPr fontId="1"/>
  </si>
  <si>
    <t>多機関連携会議を行いましたか。</t>
    <rPh sb="0" eb="1">
      <t>タ</t>
    </rPh>
    <rPh sb="1" eb="3">
      <t>キカン</t>
    </rPh>
    <rPh sb="3" eb="5">
      <t>レンケイ</t>
    </rPh>
    <rPh sb="5" eb="7">
      <t>カイギ</t>
    </rPh>
    <rPh sb="8" eb="9">
      <t>オコナ</t>
    </rPh>
    <phoneticPr fontId="1"/>
  </si>
  <si>
    <t>本人の希望</t>
    <rPh sb="0" eb="2">
      <t>ホンニン</t>
    </rPh>
    <rPh sb="3" eb="5">
      <t>キボウ</t>
    </rPh>
    <phoneticPr fontId="1"/>
  </si>
  <si>
    <t xml:space="preserve">実施方法
    本人への情報提供
    作業場面等を活用した状況把握（アセスメント）
    多機関連携によるケース会議　　　　　　開催日令和　　年　　月　　日～　　月　　日
　アセスメントシートの作成
　事業者等との連絡調整（　家族　　所属機関　　学校　　計画相談　　その他）
　その他（　　　　　　　　　　　　　　　　　）
    実習：一般事業所（事業所名　　　　　       　）令和　　年　　月　　日～　　月　　日
    実習：福祉サービス事業所（事業所名　　　　）令和　　年　　月　　日～　　月　　日
    　                                     </t>
    <rPh sb="0" eb="4">
      <t>ジッシホウホウ</t>
    </rPh>
    <rPh sb="9" eb="11">
      <t>ホンニン</t>
    </rPh>
    <rPh sb="13" eb="17">
      <t>ジョウホウテイキョウ</t>
    </rPh>
    <rPh sb="22" eb="27">
      <t>サギョウバメンナド</t>
    </rPh>
    <rPh sb="28" eb="30">
      <t>カツヨウ</t>
    </rPh>
    <rPh sb="32" eb="36">
      <t>ジョウキョウハアク</t>
    </rPh>
    <rPh sb="49" eb="52">
      <t>タキカン</t>
    </rPh>
    <rPh sb="52" eb="54">
      <t>レンケイ</t>
    </rPh>
    <rPh sb="60" eb="62">
      <t>カイギ</t>
    </rPh>
    <rPh sb="101" eb="103">
      <t>サクセイ</t>
    </rPh>
    <rPh sb="105" eb="108">
      <t>ジギョウシャ</t>
    </rPh>
    <rPh sb="108" eb="109">
      <t>ナド</t>
    </rPh>
    <rPh sb="111" eb="115">
      <t>レンラクチョウセイ</t>
    </rPh>
    <rPh sb="117" eb="119">
      <t>カゾク</t>
    </rPh>
    <rPh sb="121" eb="123">
      <t>ショゾク</t>
    </rPh>
    <rPh sb="123" eb="125">
      <t>キカン</t>
    </rPh>
    <rPh sb="127" eb="129">
      <t>ガッコウ</t>
    </rPh>
    <rPh sb="131" eb="135">
      <t>ケイカクソウダン</t>
    </rPh>
    <rPh sb="139" eb="140">
      <t>タ</t>
    </rPh>
    <rPh sb="145" eb="146">
      <t>タ</t>
    </rPh>
    <rPh sb="170" eb="172">
      <t>ジッシュウ</t>
    </rPh>
    <rPh sb="179" eb="183">
      <t>ジギョウショメイ</t>
    </rPh>
    <rPh sb="197" eb="199">
      <t>レイワ</t>
    </rPh>
    <rPh sb="201" eb="202">
      <t>ネン</t>
    </rPh>
    <rPh sb="204" eb="205">
      <t>ガツ</t>
    </rPh>
    <rPh sb="207" eb="208">
      <t>ニチ</t>
    </rPh>
    <rPh sb="220" eb="222">
      <t>ジッシュウ</t>
    </rPh>
    <rPh sb="223" eb="225">
      <t>フクシ</t>
    </rPh>
    <phoneticPr fontId="1"/>
  </si>
  <si>
    <t>就労選択支援チェックリスト（BWAP2） HA:仕事の習慣/態度　学習障害　八戸市Ver.</t>
    <rPh sb="0" eb="2">
      <t>シュウロウ</t>
    </rPh>
    <rPh sb="2" eb="4">
      <t>センタク</t>
    </rPh>
    <rPh sb="4" eb="6">
      <t>シエン</t>
    </rPh>
    <rPh sb="33" eb="35">
      <t>ガクシュウ</t>
    </rPh>
    <rPh sb="35" eb="37">
      <t>ショウガイ</t>
    </rPh>
    <rPh sb="38" eb="41">
      <t>ハチノヘシ</t>
    </rPh>
    <phoneticPr fontId="1"/>
  </si>
  <si>
    <t>就労選択支援チェックリスト（BWAP2） IR:対人関係　学習障害　八戸市Ver.</t>
    <rPh sb="0" eb="2">
      <t>シュウロウ</t>
    </rPh>
    <rPh sb="2" eb="4">
      <t>センタク</t>
    </rPh>
    <rPh sb="4" eb="6">
      <t>シエン</t>
    </rPh>
    <rPh sb="24" eb="28">
      <t>タイジンカンケイ</t>
    </rPh>
    <rPh sb="29" eb="31">
      <t>ガクシュウ</t>
    </rPh>
    <rPh sb="31" eb="33">
      <t>ショウガイ</t>
    </rPh>
    <rPh sb="34" eb="37">
      <t>ハチノヘシ</t>
    </rPh>
    <phoneticPr fontId="1"/>
  </si>
  <si>
    <t xml:space="preserve">就労選択支援チェックリスト（BWAP2） CO:認知能力　学習障害　八戸市Ver. </t>
    <rPh sb="0" eb="2">
      <t>シュウロウ</t>
    </rPh>
    <rPh sb="2" eb="4">
      <t>センタク</t>
    </rPh>
    <rPh sb="4" eb="6">
      <t>シエン</t>
    </rPh>
    <rPh sb="24" eb="28">
      <t>ニンチノウリョク</t>
    </rPh>
    <rPh sb="29" eb="31">
      <t>ガクシュウ</t>
    </rPh>
    <rPh sb="31" eb="33">
      <t>ショウガイ</t>
    </rPh>
    <rPh sb="34" eb="37">
      <t>ハチノヘシ</t>
    </rPh>
    <phoneticPr fontId="1"/>
  </si>
  <si>
    <t xml:space="preserve">就労選択支援チェックリスト（BWAP2） WP：仕事の遂行能力　学習障害　八戸市Ver. </t>
    <rPh sb="0" eb="2">
      <t>シュウロウ</t>
    </rPh>
    <rPh sb="2" eb="4">
      <t>センタク</t>
    </rPh>
    <rPh sb="4" eb="6">
      <t>シエン</t>
    </rPh>
    <rPh sb="24" eb="26">
      <t>シゴト</t>
    </rPh>
    <rPh sb="27" eb="31">
      <t>スイコウノウリョク</t>
    </rPh>
    <rPh sb="32" eb="34">
      <t>ガクシュウ</t>
    </rPh>
    <rPh sb="34" eb="36">
      <t>ショウガイ</t>
    </rPh>
    <rPh sb="37" eb="40">
      <t>ハチノヘシ</t>
    </rPh>
    <phoneticPr fontId="1"/>
  </si>
  <si>
    <t xml:space="preserve">   
    　在学生
   　 初めて
    　就労移行利用中
</t>
    <rPh sb="9" eb="12">
      <t>ザイガクセイ</t>
    </rPh>
    <rPh sb="27" eb="29">
      <t>シュウロウ</t>
    </rPh>
    <rPh sb="29" eb="31">
      <t>イコウ</t>
    </rPh>
    <rPh sb="30" eb="33">
      <t>リヨウチュウ</t>
    </rPh>
    <phoneticPr fontId="1"/>
  </si>
  <si>
    <t xml:space="preserve">  　  就労継続A型利用中
   　 就労継続B型利用中
    　その他</t>
    <rPh sb="5" eb="9">
      <t>シュウロウケイゾク</t>
    </rPh>
    <rPh sb="9" eb="11">
      <t>エーガタ</t>
    </rPh>
    <rPh sb="11" eb="14">
      <t>リヨウチュウ</t>
    </rPh>
    <rPh sb="20" eb="24">
      <t>シュウロウケイゾク</t>
    </rPh>
    <rPh sb="24" eb="26">
      <t>bガタ</t>
    </rPh>
    <rPh sb="26" eb="29">
      <t>リヨウチュウ</t>
    </rPh>
    <rPh sb="37" eb="3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</si>
</sst>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7"/>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b/>
      <sz val="7"/>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u/>
      <sz val="10"/>
      <color theme="1"/>
      <name val="游ゴシック"/>
      <family val="2"/>
      <charset val="128"/>
      <scheme val="minor"/>
    </font>
    <font>
      <u/>
      <sz val="10"/>
      <color theme="1"/>
      <name val="游ゴシック"/>
      <family val="3"/>
      <charset val="128"/>
      <scheme val="minor"/>
    </font>
    <font>
      <b/>
      <sz val="12"/>
      <color theme="1"/>
      <name val="游ゴシック"/>
      <family val="3"/>
      <charset val="128"/>
      <scheme val="minor"/>
    </font>
    <font>
      <sz val="11"/>
      <name val="游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19">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style="thin">
        <color auto="1"/>
      </left>
      <right style="thin">
        <color auto="1"/>
      </right>
      <top/>
      <bottom style="hair">
        <color auto="1"/>
      </bottom>
      <diagonal/>
    </border>
    <border>
      <left style="thin">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thin">
        <color auto="1"/>
      </right>
      <top style="hair">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diagonal/>
    </border>
    <border>
      <left/>
      <right style="medium">
        <color auto="1"/>
      </right>
      <top style="hair">
        <color auto="1"/>
      </top>
      <bottom/>
      <diagonal/>
    </border>
    <border>
      <left style="medium">
        <color auto="1"/>
      </left>
      <right style="thin">
        <color auto="1"/>
      </right>
      <top style="double">
        <color auto="1"/>
      </top>
      <bottom style="double">
        <color auto="1"/>
      </bottom>
      <diagonal/>
    </border>
    <border>
      <left/>
      <right style="medium">
        <color auto="1"/>
      </right>
      <top style="double">
        <color auto="1"/>
      </top>
      <bottom style="double">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double">
        <color auto="1"/>
      </bottom>
      <diagonal/>
    </border>
    <border>
      <left/>
      <right style="medium">
        <color auto="1"/>
      </right>
      <top style="hair">
        <color auto="1"/>
      </top>
      <bottom style="double">
        <color auto="1"/>
      </bottom>
      <diagonal/>
    </border>
    <border>
      <left style="thin">
        <color auto="1"/>
      </left>
      <right style="thin">
        <color auto="1"/>
      </right>
      <top style="double">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style="thin">
        <color auto="1"/>
      </left>
      <right/>
      <top style="double">
        <color auto="1"/>
      </top>
      <bottom style="double">
        <color auto="1"/>
      </bottom>
      <diagonal/>
    </border>
    <border>
      <left style="thin">
        <color auto="1"/>
      </left>
      <right/>
      <top style="hair">
        <color auto="1"/>
      </top>
      <bottom/>
      <diagonal/>
    </border>
    <border>
      <left style="medium">
        <color auto="1"/>
      </left>
      <right style="thin">
        <color auto="1"/>
      </right>
      <top style="double">
        <color auto="1"/>
      </top>
      <bottom style="hair">
        <color auto="1"/>
      </bottom>
      <diagonal/>
    </border>
    <border>
      <left/>
      <right style="medium">
        <color auto="1"/>
      </right>
      <top style="double">
        <color auto="1"/>
      </top>
      <bottom style="hair">
        <color auto="1"/>
      </bottom>
      <diagonal/>
    </border>
    <border>
      <left style="thin">
        <color auto="1"/>
      </left>
      <right/>
      <top style="medium">
        <color auto="1"/>
      </top>
      <bottom style="hair">
        <color auto="1"/>
      </bottom>
      <diagonal/>
    </border>
    <border>
      <left style="thin">
        <color auto="1"/>
      </left>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double">
        <color auto="1"/>
      </bottom>
      <diagonal/>
    </border>
    <border>
      <left/>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thin">
        <color auto="1"/>
      </left>
      <right style="medium">
        <color indexed="64"/>
      </right>
      <top style="medium">
        <color indexed="64"/>
      </top>
      <bottom style="double">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right/>
      <top style="double">
        <color auto="1"/>
      </top>
      <bottom/>
      <diagonal/>
    </border>
    <border>
      <left style="medium">
        <color auto="1"/>
      </left>
      <right style="thin">
        <color auto="1"/>
      </right>
      <top style="hair">
        <color auto="1"/>
      </top>
      <bottom style="medium">
        <color auto="1"/>
      </bottom>
      <diagonal/>
    </border>
    <border>
      <left/>
      <right/>
      <top/>
      <bottom style="hair">
        <color auto="1"/>
      </bottom>
      <diagonal/>
    </border>
    <border>
      <left/>
      <right style="medium">
        <color auto="1"/>
      </right>
      <top/>
      <bottom style="hair">
        <color auto="1"/>
      </bottom>
      <diagonal/>
    </border>
    <border>
      <left style="thin">
        <color auto="1"/>
      </left>
      <right/>
      <top/>
      <bottom/>
      <diagonal/>
    </border>
    <border>
      <left/>
      <right style="thin">
        <color auto="1"/>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400">
    <xf numFmtId="0" fontId="0" fillId="0" borderId="0" xfId="0">
      <alignment vertical="center"/>
    </xf>
    <xf numFmtId="0" fontId="2" fillId="0" borderId="0" xfId="0" applyFont="1">
      <alignment vertical="center"/>
    </xf>
    <xf numFmtId="0" fontId="2" fillId="0" borderId="55" xfId="0" applyFont="1" applyBorder="1">
      <alignment vertical="center"/>
    </xf>
    <xf numFmtId="0" fontId="4" fillId="0" borderId="41" xfId="0" applyFont="1" applyBorder="1">
      <alignment vertical="center"/>
    </xf>
    <xf numFmtId="0" fontId="5" fillId="0" borderId="71" xfId="0" applyFont="1" applyBorder="1" applyAlignment="1">
      <alignment vertical="center" wrapText="1"/>
    </xf>
    <xf numFmtId="0" fontId="5" fillId="0" borderId="69" xfId="0" applyFont="1" applyBorder="1" applyAlignment="1">
      <alignment vertical="center" wrapText="1"/>
    </xf>
    <xf numFmtId="0" fontId="5" fillId="0" borderId="68" xfId="0" applyFont="1" applyBorder="1" applyAlignment="1">
      <alignment vertical="center" wrapText="1"/>
    </xf>
    <xf numFmtId="0" fontId="5" fillId="0" borderId="41" xfId="0" applyFont="1" applyBorder="1">
      <alignment vertical="center"/>
    </xf>
    <xf numFmtId="0" fontId="0" fillId="0" borderId="0" xfId="0" applyAlignment="1">
      <alignment horizontal="center" vertical="center"/>
    </xf>
    <xf numFmtId="0" fontId="9" fillId="0" borderId="55" xfId="0" applyFont="1" applyBorder="1">
      <alignment vertical="center"/>
    </xf>
    <xf numFmtId="0" fontId="9" fillId="0" borderId="41" xfId="0" applyFont="1" applyBorder="1">
      <alignment vertical="center"/>
    </xf>
    <xf numFmtId="0" fontId="13" fillId="0" borderId="56" xfId="0" applyFont="1" applyBorder="1" applyAlignment="1">
      <alignment horizontal="center" vertical="center"/>
    </xf>
    <xf numFmtId="0" fontId="15" fillId="0" borderId="0" xfId="0" applyFont="1">
      <alignment vertical="center"/>
    </xf>
    <xf numFmtId="0" fontId="14" fillId="0" borderId="58" xfId="0" applyFont="1" applyBorder="1">
      <alignment vertical="center"/>
    </xf>
    <xf numFmtId="0" fontId="14" fillId="0" borderId="54" xfId="0" applyFont="1" applyBorder="1">
      <alignment vertical="center"/>
    </xf>
    <xf numFmtId="0" fontId="14" fillId="0" borderId="60" xfId="0" applyFont="1" applyBorder="1">
      <alignment vertical="center"/>
    </xf>
    <xf numFmtId="0" fontId="11" fillId="0" borderId="56" xfId="0" applyFont="1" applyBorder="1" applyAlignment="1">
      <alignment horizontal="center" vertical="center"/>
    </xf>
    <xf numFmtId="0" fontId="11" fillId="0" borderId="70" xfId="0" applyFont="1" applyBorder="1" applyAlignment="1">
      <alignment horizontal="right" vertical="center"/>
    </xf>
    <xf numFmtId="0" fontId="11" fillId="0" borderId="66" xfId="0" applyFont="1" applyBorder="1" applyAlignment="1">
      <alignment horizontal="right" vertical="center"/>
    </xf>
    <xf numFmtId="0" fontId="13" fillId="0" borderId="56" xfId="0" applyFont="1" applyBorder="1" applyAlignment="1">
      <alignment horizontal="center" vertical="center" wrapText="1"/>
    </xf>
    <xf numFmtId="0" fontId="13" fillId="0" borderId="77" xfId="0" applyFont="1" applyBorder="1" applyAlignment="1">
      <alignment horizontal="center" vertical="center" wrapText="1"/>
    </xf>
    <xf numFmtId="0" fontId="15" fillId="0" borderId="57" xfId="0" applyFont="1" applyBorder="1">
      <alignment vertical="center"/>
    </xf>
    <xf numFmtId="0" fontId="15" fillId="0" borderId="59" xfId="0" applyFont="1" applyBorder="1">
      <alignment vertical="center"/>
    </xf>
    <xf numFmtId="0" fontId="15" fillId="0" borderId="53" xfId="0" applyFont="1" applyBorder="1">
      <alignment vertical="center"/>
    </xf>
    <xf numFmtId="0" fontId="15" fillId="0" borderId="55" xfId="0" applyFont="1" applyBorder="1">
      <alignment vertical="center"/>
    </xf>
    <xf numFmtId="0" fontId="15" fillId="0" borderId="29" xfId="0" applyFont="1" applyBorder="1">
      <alignment vertical="center"/>
    </xf>
    <xf numFmtId="0" fontId="15" fillId="0" borderId="39" xfId="0" applyFont="1" applyBorder="1">
      <alignment vertical="center"/>
    </xf>
    <xf numFmtId="0" fontId="14" fillId="0" borderId="24" xfId="0" applyFont="1" applyBorder="1">
      <alignment vertical="center"/>
    </xf>
    <xf numFmtId="0" fontId="14" fillId="0" borderId="56" xfId="0" applyFont="1" applyBorder="1"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0" fillId="0" borderId="54" xfId="0" applyFont="1" applyBorder="1" applyProtection="1">
      <alignment vertical="center"/>
      <protection locked="0"/>
    </xf>
    <xf numFmtId="0" fontId="10" fillId="0" borderId="54"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54" xfId="0" applyFont="1" applyBorder="1" applyAlignment="1" applyProtection="1">
      <alignment horizontal="center" vertical="top" wrapText="1"/>
      <protection locked="0"/>
    </xf>
    <xf numFmtId="0" fontId="10" fillId="0" borderId="54" xfId="0" applyFont="1" applyBorder="1" applyAlignment="1" applyProtection="1">
      <alignment horizontal="center" vertical="center"/>
      <protection locked="0"/>
    </xf>
    <xf numFmtId="0" fontId="0" fillId="0" borderId="83" xfId="0" applyBorder="1" applyProtection="1">
      <alignment vertical="center"/>
      <protection locked="0"/>
    </xf>
    <xf numFmtId="0" fontId="0" fillId="0" borderId="1" xfId="0" applyBorder="1" applyProtection="1">
      <alignment vertical="center"/>
      <protection locked="0"/>
    </xf>
    <xf numFmtId="0" fontId="0" fillId="0" borderId="84" xfId="0" applyBorder="1" applyProtection="1">
      <alignment vertical="center"/>
      <protection locked="0"/>
    </xf>
    <xf numFmtId="0" fontId="0" fillId="0" borderId="99" xfId="0" applyBorder="1" applyProtection="1">
      <alignment vertical="center"/>
      <protection locked="0"/>
    </xf>
    <xf numFmtId="0" fontId="0" fillId="0" borderId="101" xfId="0" applyBorder="1" applyProtection="1">
      <alignment vertical="center"/>
      <protection locked="0"/>
    </xf>
    <xf numFmtId="0" fontId="0" fillId="0" borderId="3" xfId="0" applyBorder="1" applyProtection="1">
      <alignment vertical="center"/>
      <protection locked="0"/>
    </xf>
    <xf numFmtId="0" fontId="0" fillId="0" borderId="85" xfId="0" applyBorder="1" applyProtection="1">
      <alignment vertical="center"/>
      <protection locked="0"/>
    </xf>
    <xf numFmtId="0" fontId="0" fillId="0" borderId="96" xfId="0" applyBorder="1" applyProtection="1">
      <alignment vertical="center"/>
      <protection locked="0"/>
    </xf>
    <xf numFmtId="0" fontId="0" fillId="0" borderId="98" xfId="0" applyBorder="1" applyProtection="1">
      <alignment vertical="center"/>
      <protection locked="0"/>
    </xf>
    <xf numFmtId="0" fontId="0" fillId="0" borderId="97" xfId="0" applyBorder="1" applyProtection="1">
      <alignment vertical="center"/>
      <protection locked="0"/>
    </xf>
    <xf numFmtId="0" fontId="15"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15" fillId="0" borderId="12"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protection locked="0"/>
    </xf>
    <xf numFmtId="0" fontId="4" fillId="0" borderId="19" xfId="0" applyFont="1" applyBorder="1" applyAlignment="1" applyProtection="1">
      <alignment horizontal="left" vertical="center"/>
      <protection locked="0"/>
    </xf>
    <xf numFmtId="0" fontId="4" fillId="0" borderId="8" xfId="0" applyFont="1" applyBorder="1" applyProtection="1">
      <alignment vertical="center"/>
      <protection locked="0"/>
    </xf>
    <xf numFmtId="0" fontId="15" fillId="0" borderId="39" xfId="0" applyFont="1" applyBorder="1" applyProtection="1">
      <alignment vertical="center"/>
      <protection locked="0"/>
    </xf>
    <xf numFmtId="0" fontId="5" fillId="0" borderId="68" xfId="0" applyFont="1" applyBorder="1" applyAlignment="1" applyProtection="1">
      <alignment vertical="center" wrapText="1"/>
      <protection locked="0"/>
    </xf>
    <xf numFmtId="0" fontId="5" fillId="0" borderId="71" xfId="0" applyFont="1" applyBorder="1" applyAlignment="1" applyProtection="1">
      <alignment vertical="center" wrapText="1"/>
      <protection locked="0"/>
    </xf>
    <xf numFmtId="0" fontId="5" fillId="0" borderId="69" xfId="0" applyFont="1" applyBorder="1" applyAlignment="1" applyProtection="1">
      <alignment vertical="center" wrapText="1"/>
      <protection locked="0"/>
    </xf>
    <xf numFmtId="0" fontId="15" fillId="0" borderId="55" xfId="0" applyFont="1" applyBorder="1" applyAlignment="1" applyProtection="1">
      <alignment horizontal="center" vertical="center"/>
      <protection locked="0"/>
    </xf>
    <xf numFmtId="0" fontId="15" fillId="0" borderId="57"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6" fillId="0" borderId="93" xfId="0" applyFont="1" applyBorder="1" applyProtection="1">
      <alignment vertical="center"/>
      <protection locked="0"/>
    </xf>
    <xf numFmtId="0" fontId="16" fillId="2" borderId="1" xfId="0" applyFont="1" applyFill="1" applyBorder="1" applyProtection="1">
      <alignment vertical="center"/>
      <protection locked="0"/>
    </xf>
    <xf numFmtId="0" fontId="16" fillId="2" borderId="1" xfId="0" applyFont="1" applyFill="1" applyBorder="1" applyAlignment="1" applyProtection="1">
      <alignment vertical="center" wrapText="1"/>
      <protection locked="0"/>
    </xf>
    <xf numFmtId="0" fontId="16" fillId="0" borderId="1" xfId="0" applyFont="1" applyBorder="1" applyProtection="1">
      <alignment vertical="center"/>
      <protection locked="0"/>
    </xf>
    <xf numFmtId="0" fontId="16" fillId="0" borderId="1" xfId="0" applyFont="1" applyBorder="1" applyAlignment="1" applyProtection="1">
      <alignment vertical="center" wrapText="1"/>
      <protection locked="0"/>
    </xf>
    <xf numFmtId="0" fontId="16" fillId="2" borderId="10" xfId="0" applyFont="1" applyFill="1" applyBorder="1" applyProtection="1">
      <alignment vertical="center"/>
      <protection locked="0"/>
    </xf>
    <xf numFmtId="0" fontId="12" fillId="0" borderId="0" xfId="0" applyFont="1" applyProtection="1">
      <alignment vertical="center"/>
      <protection locked="0"/>
    </xf>
    <xf numFmtId="0" fontId="16" fillId="0" borderId="7"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0" borderId="19" xfId="0" applyFont="1" applyBorder="1" applyProtection="1">
      <alignment vertical="center"/>
      <protection locked="0"/>
    </xf>
    <xf numFmtId="0" fontId="16" fillId="0" borderId="8" xfId="0" applyFont="1" applyBorder="1" applyProtection="1">
      <alignment vertical="center"/>
      <protection locked="0"/>
    </xf>
    <xf numFmtId="0" fontId="16" fillId="0" borderId="12"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16" fillId="2" borderId="10" xfId="0" applyFont="1" applyFill="1" applyBorder="1" applyAlignment="1" applyProtection="1">
      <alignment vertical="center" wrapText="1"/>
      <protection locked="0"/>
    </xf>
    <xf numFmtId="0" fontId="16" fillId="2" borderId="10"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2" fillId="0" borderId="19" xfId="0" applyFont="1" applyBorder="1" applyProtection="1">
      <alignment vertical="center"/>
      <protection locked="0"/>
    </xf>
    <xf numFmtId="0" fontId="12" fillId="0" borderId="8" xfId="0" applyFont="1" applyBorder="1" applyProtection="1">
      <alignment vertical="center"/>
      <protection locked="0"/>
    </xf>
    <xf numFmtId="0" fontId="12" fillId="0" borderId="104" xfId="0" applyFont="1" applyBorder="1" applyAlignment="1" applyProtection="1">
      <alignment horizontal="center" vertical="center"/>
      <protection locked="0"/>
    </xf>
    <xf numFmtId="0" fontId="19" fillId="0" borderId="0" xfId="0" applyFont="1" applyProtection="1">
      <alignment vertical="center"/>
      <protection locked="0"/>
    </xf>
    <xf numFmtId="0" fontId="19" fillId="0" borderId="36" xfId="0" applyFont="1" applyBorder="1" applyAlignment="1" applyProtection="1">
      <alignment horizontal="center" vertical="center"/>
      <protection locked="0"/>
    </xf>
    <xf numFmtId="0" fontId="19" fillId="0" borderId="11" xfId="0" applyFont="1" applyBorder="1" applyAlignment="1" applyProtection="1">
      <alignment vertical="center" wrapText="1"/>
      <protection locked="0"/>
    </xf>
    <xf numFmtId="0" fontId="19" fillId="2" borderId="15" xfId="0" applyFont="1" applyFill="1" applyBorder="1" applyAlignment="1" applyProtection="1">
      <alignment vertical="center" wrapText="1"/>
      <protection locked="0"/>
    </xf>
    <xf numFmtId="0" fontId="19" fillId="0" borderId="15" xfId="0" applyFont="1" applyBorder="1" applyAlignment="1" applyProtection="1">
      <alignment vertical="center" wrapText="1"/>
      <protection locked="0"/>
    </xf>
    <xf numFmtId="0" fontId="19" fillId="2" borderId="17" xfId="0" applyFont="1" applyFill="1" applyBorder="1" applyAlignment="1" applyProtection="1">
      <alignment vertical="center" wrapText="1"/>
      <protection locked="0"/>
    </xf>
    <xf numFmtId="0" fontId="19" fillId="0" borderId="12"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9" fillId="0" borderId="36" xfId="0" applyFont="1" applyBorder="1" applyAlignment="1" applyProtection="1">
      <alignment horizontal="center" vertical="center" wrapText="1"/>
      <protection locked="0"/>
    </xf>
    <xf numFmtId="0" fontId="19" fillId="0" borderId="21" xfId="0" applyFont="1" applyBorder="1" applyAlignment="1" applyProtection="1">
      <alignment vertical="center" wrapText="1"/>
      <protection locked="0"/>
    </xf>
    <xf numFmtId="0" fontId="19" fillId="2" borderId="22" xfId="0" applyFont="1" applyFill="1" applyBorder="1" applyAlignment="1" applyProtection="1">
      <alignment vertical="center" wrapText="1"/>
      <protection locked="0"/>
    </xf>
    <xf numFmtId="0" fontId="19" fillId="0" borderId="7" xfId="0" applyFont="1" applyBorder="1" applyProtection="1">
      <alignment vertical="center"/>
      <protection locked="0"/>
    </xf>
    <xf numFmtId="0" fontId="19" fillId="2" borderId="1" xfId="0" applyFont="1" applyFill="1" applyBorder="1" applyProtection="1">
      <alignment vertical="center"/>
      <protection locked="0"/>
    </xf>
    <xf numFmtId="0" fontId="19" fillId="2" borderId="1" xfId="0" applyFont="1" applyFill="1" applyBorder="1" applyAlignment="1" applyProtection="1">
      <alignment vertical="center" wrapText="1"/>
      <protection locked="0"/>
    </xf>
    <xf numFmtId="0" fontId="19" fillId="0" borderId="1" xfId="0" applyFont="1" applyBorder="1" applyProtection="1">
      <alignment vertical="center"/>
      <protection locked="0"/>
    </xf>
    <xf numFmtId="0" fontId="19" fillId="0" borderId="1" xfId="0" applyFont="1" applyBorder="1" applyAlignment="1" applyProtection="1">
      <alignment vertical="center" wrapText="1"/>
      <protection locked="0"/>
    </xf>
    <xf numFmtId="0" fontId="19" fillId="2" borderId="2" xfId="0" applyFont="1" applyFill="1" applyBorder="1" applyProtection="1">
      <alignment vertical="center"/>
      <protection locked="0"/>
    </xf>
    <xf numFmtId="0" fontId="19" fillId="0" borderId="105"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19" fillId="0" borderId="68" xfId="0" applyFont="1" applyBorder="1" applyAlignment="1" applyProtection="1">
      <alignment vertical="center" wrapText="1"/>
      <protection locked="0"/>
    </xf>
    <xf numFmtId="0" fontId="19" fillId="0" borderId="15" xfId="0" applyFont="1" applyBorder="1" applyProtection="1">
      <alignment vertical="center"/>
      <protection locked="0"/>
    </xf>
    <xf numFmtId="0" fontId="19" fillId="2" borderId="10" xfId="0" applyFont="1" applyFill="1" applyBorder="1" applyAlignment="1" applyProtection="1">
      <alignment vertical="center" wrapText="1"/>
      <protection locked="0"/>
    </xf>
    <xf numFmtId="0" fontId="19" fillId="2" borderId="10" xfId="0" applyFont="1" applyFill="1" applyBorder="1" applyProtection="1">
      <alignment vertical="center"/>
      <protection locked="0"/>
    </xf>
    <xf numFmtId="0" fontId="19" fillId="3" borderId="17" xfId="0" applyFont="1" applyFill="1" applyBorder="1" applyAlignment="1" applyProtection="1">
      <alignment vertical="center" wrapText="1"/>
      <protection locked="0"/>
    </xf>
    <xf numFmtId="0" fontId="19" fillId="3" borderId="10" xfId="0" applyFont="1" applyFill="1" applyBorder="1" applyProtection="1">
      <alignment vertical="center"/>
      <protection locked="0"/>
    </xf>
    <xf numFmtId="0" fontId="19" fillId="3" borderId="10" xfId="0" applyFont="1" applyFill="1" applyBorder="1" applyAlignment="1" applyProtection="1">
      <alignment vertical="center" wrapText="1"/>
      <protection locked="0"/>
    </xf>
    <xf numFmtId="0" fontId="19" fillId="2" borderId="15" xfId="0" applyFont="1" applyFill="1" applyBorder="1" applyProtection="1">
      <alignment vertical="center"/>
      <protection locked="0"/>
    </xf>
    <xf numFmtId="0" fontId="19" fillId="0" borderId="105" xfId="0" applyFont="1" applyBorder="1" applyProtection="1">
      <alignment vertical="center"/>
      <protection locked="0"/>
    </xf>
    <xf numFmtId="0" fontId="19" fillId="0" borderId="12" xfId="0" applyFont="1" applyBorder="1" applyProtection="1">
      <alignment vertical="center"/>
      <protection locked="0"/>
    </xf>
    <xf numFmtId="0" fontId="19" fillId="0" borderId="68" xfId="0" applyFont="1" applyBorder="1" applyProtection="1">
      <alignment vertical="center"/>
      <protection locked="0"/>
    </xf>
    <xf numFmtId="0" fontId="19" fillId="0" borderId="19" xfId="0" applyFont="1" applyBorder="1" applyProtection="1">
      <alignment vertical="center"/>
      <protection locked="0"/>
    </xf>
    <xf numFmtId="0" fontId="19" fillId="0" borderId="8" xfId="0" applyFont="1" applyBorder="1" applyProtection="1">
      <alignment vertical="center"/>
      <protection locked="0"/>
    </xf>
    <xf numFmtId="0" fontId="16" fillId="0" borderId="116" xfId="0" applyFont="1" applyBorder="1" applyProtection="1">
      <alignment vertical="center"/>
      <protection locked="0"/>
    </xf>
    <xf numFmtId="0" fontId="16"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lignment horizontal="left"/>
    </xf>
    <xf numFmtId="0" fontId="15" fillId="0" borderId="117"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6" fillId="0" borderId="0" xfId="0" applyFont="1" applyProtection="1">
      <alignment vertical="center"/>
      <protection locked="0"/>
    </xf>
    <xf numFmtId="0" fontId="3" fillId="0" borderId="55" xfId="0" applyFont="1" applyBorder="1" applyProtection="1">
      <alignment vertical="center"/>
      <protection locked="0"/>
    </xf>
    <xf numFmtId="0" fontId="3" fillId="0" borderId="56"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4" fillId="0" borderId="64"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9" fillId="0" borderId="57" xfId="0" applyFont="1" applyBorder="1" applyProtection="1">
      <alignment vertical="center"/>
      <protection locked="0"/>
    </xf>
    <xf numFmtId="0" fontId="9" fillId="0" borderId="59" xfId="0" applyFont="1" applyBorder="1" applyProtection="1">
      <alignment vertical="center"/>
      <protection locked="0"/>
    </xf>
    <xf numFmtId="0" fontId="9" fillId="0" borderId="53" xfId="0" applyFont="1" applyBorder="1" applyProtection="1">
      <alignment vertical="center"/>
      <protection locked="0"/>
    </xf>
    <xf numFmtId="0" fontId="9" fillId="0" borderId="0" xfId="0" applyFont="1" applyProtection="1">
      <alignment vertical="center"/>
      <protection locked="0"/>
    </xf>
    <xf numFmtId="0" fontId="9" fillId="0" borderId="55" xfId="0" applyFont="1" applyBorder="1" applyProtection="1">
      <alignment vertical="center"/>
      <protection locked="0"/>
    </xf>
    <xf numFmtId="0" fontId="9" fillId="0" borderId="56" xfId="0" applyFont="1" applyBorder="1" applyAlignment="1" applyProtection="1">
      <alignment horizontal="center" vertical="center"/>
      <protection locked="0"/>
    </xf>
    <xf numFmtId="0" fontId="9" fillId="0" borderId="41" xfId="0" applyFont="1" applyBorder="1" applyProtection="1">
      <alignment vertical="center"/>
      <protection locked="0"/>
    </xf>
    <xf numFmtId="0" fontId="9" fillId="0" borderId="29" xfId="0" applyFont="1" applyBorder="1" applyProtection="1">
      <alignment vertical="center"/>
      <protection locked="0"/>
    </xf>
    <xf numFmtId="0" fontId="9" fillId="0" borderId="39" xfId="0" applyFont="1" applyBorder="1" applyProtection="1">
      <alignment vertical="center"/>
      <protection locked="0"/>
    </xf>
    <xf numFmtId="0" fontId="9" fillId="0" borderId="58" xfId="0" applyFont="1" applyBorder="1" applyAlignment="1">
      <alignment horizontal="right" vertical="center"/>
    </xf>
    <xf numFmtId="0" fontId="11" fillId="0" borderId="78" xfId="0" applyFont="1" applyBorder="1" applyAlignment="1">
      <alignment horizontal="right" vertical="center"/>
    </xf>
    <xf numFmtId="0" fontId="9" fillId="0" borderId="54" xfId="0" applyFont="1" applyBorder="1" applyAlignment="1">
      <alignment horizontal="right" vertical="center"/>
    </xf>
    <xf numFmtId="0" fontId="11" fillId="0" borderId="79" xfId="0" applyFont="1" applyBorder="1" applyAlignment="1">
      <alignment horizontal="right" vertical="center"/>
    </xf>
    <xf numFmtId="0" fontId="9" fillId="0" borderId="60" xfId="0" applyFont="1" applyBorder="1" applyAlignment="1">
      <alignment horizontal="right" vertical="center"/>
    </xf>
    <xf numFmtId="0" fontId="11" fillId="0" borderId="80" xfId="0" applyFont="1" applyBorder="1" applyAlignment="1">
      <alignment horizontal="right" vertical="center"/>
    </xf>
    <xf numFmtId="0" fontId="4" fillId="0" borderId="77" xfId="0" applyFont="1" applyBorder="1" applyAlignment="1" applyProtection="1">
      <alignment horizontal="center" vertical="center" wrapText="1"/>
      <protection locked="0"/>
    </xf>
    <xf numFmtId="0" fontId="9" fillId="0" borderId="77" xfId="0" applyFont="1" applyBorder="1" applyAlignment="1" applyProtection="1">
      <alignment horizontal="center" vertical="center" wrapText="1"/>
      <protection locked="0"/>
    </xf>
    <xf numFmtId="0" fontId="19" fillId="0" borderId="8" xfId="0" applyFont="1" applyBorder="1" applyAlignment="1" applyProtection="1">
      <alignment horizontal="right" vertical="center"/>
      <protection locked="0"/>
    </xf>
    <xf numFmtId="0" fontId="19" fillId="0" borderId="27" xfId="0" applyFont="1" applyBorder="1" applyAlignment="1" applyProtection="1">
      <alignment horizontal="right" vertical="center"/>
      <protection locked="0"/>
    </xf>
    <xf numFmtId="0" fontId="15" fillId="2" borderId="18" xfId="0" applyFont="1" applyFill="1" applyBorder="1" applyAlignment="1" applyProtection="1">
      <alignment horizontal="left" vertical="center"/>
      <protection locked="0"/>
    </xf>
    <xf numFmtId="0" fontId="16" fillId="3" borderId="2" xfId="0" applyFont="1" applyFill="1" applyBorder="1" applyAlignment="1" applyProtection="1">
      <alignment horizontal="center" vertical="center"/>
      <protection locked="0"/>
    </xf>
    <xf numFmtId="0" fontId="15" fillId="2" borderId="18"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3" borderId="18" xfId="0" applyFont="1" applyFill="1" applyBorder="1" applyAlignment="1" applyProtection="1">
      <alignment horizontal="left" vertical="center" wrapText="1"/>
      <protection locked="0"/>
    </xf>
    <xf numFmtId="0" fontId="19" fillId="0" borderId="8" xfId="0" applyFont="1" applyBorder="1" applyAlignment="1">
      <alignment horizontal="right" vertical="center"/>
    </xf>
    <xf numFmtId="0" fontId="19" fillId="0" borderId="27" xfId="0" applyFont="1" applyBorder="1" applyAlignment="1">
      <alignment horizontal="right" vertical="center"/>
    </xf>
    <xf numFmtId="0" fontId="16" fillId="0" borderId="8" xfId="0" applyFont="1" applyBorder="1" applyAlignment="1">
      <alignment horizontal="right" vertical="center"/>
    </xf>
    <xf numFmtId="0" fontId="16" fillId="0" borderId="27" xfId="0" applyFont="1" applyBorder="1" applyAlignment="1">
      <alignment horizontal="right" vertical="center"/>
    </xf>
    <xf numFmtId="0" fontId="9" fillId="0" borderId="58" xfId="0" applyFont="1" applyBorder="1">
      <alignment vertical="center"/>
    </xf>
    <xf numFmtId="0" fontId="9" fillId="0" borderId="54" xfId="0" applyFont="1" applyBorder="1">
      <alignment vertical="center"/>
    </xf>
    <xf numFmtId="0" fontId="9" fillId="0" borderId="60" xfId="0" applyFont="1" applyBorder="1">
      <alignment vertical="center"/>
    </xf>
    <xf numFmtId="0" fontId="9" fillId="0" borderId="0" xfId="0" applyFont="1">
      <alignment vertical="center"/>
    </xf>
    <xf numFmtId="0" fontId="9" fillId="0" borderId="56" xfId="0" applyFont="1" applyBorder="1" applyAlignment="1">
      <alignment horizontal="center" vertical="center"/>
    </xf>
    <xf numFmtId="0" fontId="9" fillId="0" borderId="70" xfId="0" applyFont="1" applyBorder="1" applyAlignment="1">
      <alignment horizontal="right" vertical="center"/>
    </xf>
    <xf numFmtId="0" fontId="9" fillId="0" borderId="66" xfId="0" applyFont="1" applyBorder="1" applyAlignment="1">
      <alignment horizontal="right" vertical="center"/>
    </xf>
    <xf numFmtId="0" fontId="9" fillId="0" borderId="24" xfId="0" applyFont="1" applyBorder="1">
      <alignment vertical="center"/>
    </xf>
    <xf numFmtId="0" fontId="9" fillId="0" borderId="68" xfId="0" applyFont="1" applyBorder="1" applyAlignment="1">
      <alignment vertical="center" wrapText="1"/>
    </xf>
    <xf numFmtId="0" fontId="9" fillId="0" borderId="71" xfId="0" applyFont="1" applyBorder="1" applyAlignment="1">
      <alignment vertical="center" wrapText="1"/>
    </xf>
    <xf numFmtId="0" fontId="9" fillId="0" borderId="69" xfId="0" applyFont="1" applyBorder="1" applyAlignment="1">
      <alignment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3" fillId="0" borderId="81"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0" fillId="0" borderId="90" xfId="0" applyBorder="1" applyAlignment="1" applyProtection="1">
      <alignment horizontal="left" wrapText="1"/>
      <protection locked="0"/>
    </xf>
    <xf numFmtId="0" fontId="3" fillId="0" borderId="54" xfId="0" applyFont="1" applyBorder="1" applyAlignment="1" applyProtection="1">
      <alignment horizontal="center" vertical="center"/>
      <protection locked="0"/>
    </xf>
    <xf numFmtId="0" fontId="0" fillId="0" borderId="54" xfId="0" applyBorder="1" applyAlignment="1" applyProtection="1">
      <alignment horizontal="left" vertical="center"/>
      <protection locked="0"/>
    </xf>
    <xf numFmtId="0" fontId="0" fillId="0" borderId="54" xfId="0" applyBorder="1" applyAlignment="1" applyProtection="1">
      <alignment horizontal="center" vertical="center" wrapText="1"/>
      <protection locked="0"/>
    </xf>
    <xf numFmtId="0" fontId="0" fillId="0" borderId="54" xfId="0" applyBorder="1" applyAlignment="1" applyProtection="1">
      <alignment horizontal="center" vertical="center"/>
      <protection locked="0"/>
    </xf>
    <xf numFmtId="0" fontId="20" fillId="3" borderId="0" xfId="0" applyFont="1" applyFill="1" applyAlignment="1" applyProtection="1">
      <alignment horizontal="left" vertical="center" wrapText="1"/>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94" xfId="0" applyBorder="1" applyAlignment="1" applyProtection="1">
      <alignment horizontal="center" vertical="center" wrapText="1"/>
      <protection locked="0"/>
    </xf>
    <xf numFmtId="0" fontId="0" fillId="0" borderId="94"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86"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0" fontId="0" fillId="0" borderId="90"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91" xfId="0" applyBorder="1" applyAlignment="1" applyProtection="1">
      <alignment horizontal="left" vertical="center" wrapText="1"/>
      <protection locked="0"/>
    </xf>
    <xf numFmtId="0" fontId="11" fillId="0" borderId="81" xfId="0" applyFont="1" applyBorder="1" applyAlignment="1" applyProtection="1">
      <alignment horizontal="left" vertical="center"/>
      <protection locked="0"/>
    </xf>
    <xf numFmtId="0" fontId="11" fillId="0" borderId="62" xfId="0" applyFont="1" applyBorder="1" applyAlignment="1" applyProtection="1">
      <alignment horizontal="left" vertical="center"/>
      <protection locked="0"/>
    </xf>
    <xf numFmtId="0" fontId="10" fillId="0" borderId="8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1" fillId="0" borderId="54"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protection locked="0"/>
    </xf>
    <xf numFmtId="0" fontId="10" fillId="0" borderId="54" xfId="0" applyFont="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11" fillId="0" borderId="81" xfId="0" applyFont="1" applyBorder="1" applyAlignment="1" applyProtection="1">
      <alignment horizontal="left" vertical="center" wrapText="1"/>
      <protection locked="0"/>
    </xf>
    <xf numFmtId="0" fontId="10" fillId="0" borderId="54" xfId="0" applyFont="1" applyBorder="1" applyAlignment="1" applyProtection="1">
      <alignment horizontal="left" vertical="center"/>
      <protection locked="0"/>
    </xf>
    <xf numFmtId="0" fontId="7" fillId="5" borderId="0" xfId="0" applyFont="1" applyFill="1" applyAlignment="1" applyProtection="1">
      <alignment horizontal="center" vertical="center"/>
      <protection locked="0"/>
    </xf>
    <xf numFmtId="0" fontId="3" fillId="0" borderId="86" xfId="0" applyFont="1" applyBorder="1" applyAlignment="1" applyProtection="1">
      <alignment horizontal="left" vertical="center"/>
      <protection locked="0"/>
    </xf>
    <xf numFmtId="0" fontId="3" fillId="0" borderId="87" xfId="0" applyFont="1" applyBorder="1" applyAlignment="1" applyProtection="1">
      <alignment horizontal="left" vertical="center"/>
      <protection locked="0"/>
    </xf>
    <xf numFmtId="0" fontId="3" fillId="0" borderId="88" xfId="0" applyFont="1" applyBorder="1" applyAlignment="1" applyProtection="1">
      <alignment horizontal="left" vertical="center"/>
      <protection locked="0"/>
    </xf>
    <xf numFmtId="0" fontId="3" fillId="0" borderId="89" xfId="0" applyFont="1" applyBorder="1" applyAlignment="1" applyProtection="1">
      <alignment horizontal="left" vertical="center"/>
      <protection locked="0"/>
    </xf>
    <xf numFmtId="0" fontId="3" fillId="0" borderId="90" xfId="0" applyFont="1" applyBorder="1" applyAlignment="1" applyProtection="1">
      <alignment horizontal="left" vertical="center"/>
      <protection locked="0"/>
    </xf>
    <xf numFmtId="0" fontId="3" fillId="0" borderId="91" xfId="0" applyFont="1" applyBorder="1" applyAlignment="1" applyProtection="1">
      <alignment horizontal="left" vertical="center"/>
      <protection locked="0"/>
    </xf>
    <xf numFmtId="0" fontId="12" fillId="4" borderId="0" xfId="0" applyFont="1" applyFill="1" applyAlignment="1" applyProtection="1">
      <alignment horizontal="center" vertical="center" wrapText="1"/>
      <protection locked="0"/>
    </xf>
    <xf numFmtId="0" fontId="12" fillId="4" borderId="0" xfId="0" applyFont="1" applyFill="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9" fillId="0" borderId="28" xfId="0" applyFont="1" applyBorder="1" applyAlignment="1" applyProtection="1">
      <alignment horizontal="left" vertical="center"/>
      <protection locked="0"/>
    </xf>
    <xf numFmtId="0" fontId="9" fillId="0" borderId="102" xfId="0" applyFont="1" applyBorder="1" applyAlignment="1" applyProtection="1">
      <alignment horizontal="left" vertical="center"/>
      <protection locked="0"/>
    </xf>
    <xf numFmtId="0" fontId="9" fillId="0" borderId="103" xfId="0" applyFont="1" applyBorder="1" applyAlignment="1" applyProtection="1">
      <alignment horizontal="left" vertical="center"/>
      <protection locked="0"/>
    </xf>
    <xf numFmtId="0" fontId="3" fillId="0" borderId="99" xfId="0" applyFont="1" applyBorder="1" applyAlignment="1" applyProtection="1">
      <alignment horizontal="left" vertical="center"/>
      <protection locked="0"/>
    </xf>
    <xf numFmtId="0" fontId="3" fillId="0" borderId="100" xfId="0" applyFont="1" applyBorder="1" applyAlignment="1" applyProtection="1">
      <alignment horizontal="left" vertical="center"/>
      <protection locked="0"/>
    </xf>
    <xf numFmtId="0" fontId="3" fillId="0" borderId="101"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3" fillId="0" borderId="98"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85"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10" fillId="3" borderId="54" xfId="0" applyFont="1" applyFill="1" applyBorder="1" applyAlignment="1" applyProtection="1">
      <alignment horizontal="center" vertical="center"/>
      <protection locked="0"/>
    </xf>
    <xf numFmtId="0" fontId="9" fillId="0" borderId="84" xfId="0" applyFont="1" applyBorder="1" applyAlignment="1" applyProtection="1">
      <alignment horizontal="left" vertical="center"/>
      <protection locked="0"/>
    </xf>
    <xf numFmtId="0" fontId="0" fillId="4" borderId="90" xfId="0" applyFill="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9" fillId="0" borderId="96" xfId="0" applyFont="1" applyBorder="1" applyAlignment="1" applyProtection="1">
      <alignment horizontal="left" vertical="center"/>
      <protection locked="0"/>
    </xf>
    <xf numFmtId="0" fontId="9" fillId="0" borderId="97" xfId="0" applyFont="1" applyBorder="1" applyAlignment="1" applyProtection="1">
      <alignment horizontal="left" vertical="center"/>
      <protection locked="0"/>
    </xf>
    <xf numFmtId="0" fontId="9" fillId="0" borderId="98" xfId="0" applyFont="1" applyBorder="1" applyAlignment="1" applyProtection="1">
      <alignment horizontal="left" vertical="center"/>
      <protection locked="0"/>
    </xf>
    <xf numFmtId="0" fontId="0" fillId="4" borderId="0" xfId="0" applyFill="1" applyAlignment="1" applyProtection="1">
      <alignment horizontal="center" vertical="center" wrapText="1"/>
      <protection locked="0"/>
    </xf>
    <xf numFmtId="0" fontId="0" fillId="4" borderId="90" xfId="0" applyFill="1" applyBorder="1" applyAlignment="1" applyProtection="1">
      <alignment horizontal="center" vertical="center" wrapText="1"/>
      <protection locked="0"/>
    </xf>
    <xf numFmtId="0" fontId="0" fillId="0" borderId="62"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100"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9" fillId="0" borderId="73" xfId="0" applyFont="1" applyBorder="1" applyAlignment="1">
      <alignment horizontal="center" vertical="center"/>
    </xf>
    <xf numFmtId="0" fontId="9" fillId="0" borderId="0" xfId="0" applyFont="1" applyAlignment="1">
      <alignment horizontal="center" vertical="center"/>
    </xf>
    <xf numFmtId="0" fontId="16" fillId="2" borderId="6"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2" fillId="0" borderId="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6" fillId="3" borderId="4"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19" fillId="0" borderId="34"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16" fillId="2" borderId="16" xfId="0" applyFont="1" applyFill="1" applyBorder="1" applyAlignment="1" applyProtection="1">
      <alignment horizontal="left" vertical="center" wrapText="1"/>
      <protection locked="0"/>
    </xf>
    <xf numFmtId="0" fontId="19" fillId="0" borderId="40"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protection locked="0"/>
    </xf>
    <xf numFmtId="0" fontId="19" fillId="0" borderId="46"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44"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0" fontId="19" fillId="0" borderId="33"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6" fillId="0" borderId="13"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9" fillId="0" borderId="66" xfId="0" applyFont="1" applyBorder="1" applyAlignment="1">
      <alignment horizontal="right" vertical="center"/>
    </xf>
    <xf numFmtId="0" fontId="9" fillId="0" borderId="67" xfId="0" applyFont="1" applyBorder="1" applyAlignment="1">
      <alignment horizontal="righ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15" fillId="0" borderId="72" xfId="0" applyFont="1" applyBorder="1" applyAlignment="1" applyProtection="1">
      <alignment horizontal="center" vertical="center"/>
      <protection locked="0"/>
    </xf>
    <xf numFmtId="0" fontId="15" fillId="0" borderId="73"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73" xfId="0" applyFont="1" applyBorder="1" applyAlignment="1" applyProtection="1">
      <alignment horizontal="center" vertical="center"/>
      <protection locked="0"/>
    </xf>
    <xf numFmtId="0" fontId="19" fillId="0" borderId="53" xfId="0" applyFont="1" applyBorder="1" applyAlignment="1" applyProtection="1">
      <alignment horizontal="left" vertical="center"/>
      <protection locked="0"/>
    </xf>
    <xf numFmtId="0" fontId="19" fillId="0" borderId="60" xfId="0" applyFont="1" applyBorder="1" applyAlignment="1" applyProtection="1">
      <alignment horizontal="left" vertical="center"/>
      <protection locked="0"/>
    </xf>
    <xf numFmtId="0" fontId="19" fillId="0" borderId="80" xfId="0" applyFont="1" applyBorder="1" applyAlignment="1" applyProtection="1">
      <alignment horizontal="left" vertical="center"/>
      <protection locked="0"/>
    </xf>
    <xf numFmtId="0" fontId="19" fillId="0" borderId="33"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48"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6" fillId="3" borderId="71" xfId="0" applyFont="1" applyFill="1" applyBorder="1" applyAlignment="1" applyProtection="1">
      <alignment horizontal="left" vertical="center" wrapText="1"/>
      <protection locked="0"/>
    </xf>
    <xf numFmtId="0" fontId="16" fillId="3" borderId="69"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3" borderId="5" xfId="0" applyFont="1" applyFill="1" applyBorder="1" applyAlignment="1" applyProtection="1">
      <alignment horizontal="left" vertical="center" wrapText="1"/>
      <protection locked="0"/>
    </xf>
    <xf numFmtId="0" fontId="16" fillId="3" borderId="6" xfId="0" applyFont="1" applyFill="1" applyBorder="1" applyAlignment="1" applyProtection="1">
      <alignment horizontal="left" vertical="center" wrapText="1"/>
      <protection locked="0"/>
    </xf>
    <xf numFmtId="0" fontId="16" fillId="0" borderId="104" xfId="0" applyFont="1" applyBorder="1" applyAlignment="1" applyProtection="1">
      <alignment horizontal="center" vertical="center"/>
      <protection locked="0"/>
    </xf>
    <xf numFmtId="0" fontId="19" fillId="0" borderId="92" xfId="0" applyFont="1" applyBorder="1" applyAlignment="1" applyProtection="1">
      <alignment horizontal="left" vertical="center"/>
      <protection locked="0"/>
    </xf>
    <xf numFmtId="0" fontId="19" fillId="0" borderId="93" xfId="0" applyFont="1" applyBorder="1" applyAlignment="1" applyProtection="1">
      <alignment horizontal="left" vertical="center"/>
      <protection locked="0"/>
    </xf>
    <xf numFmtId="0" fontId="16" fillId="0" borderId="93" xfId="0" applyFont="1" applyBorder="1" applyAlignment="1" applyProtection="1">
      <alignment horizontal="left" vertical="center" wrapText="1"/>
      <protection locked="0"/>
    </xf>
    <xf numFmtId="0" fontId="16" fillId="0" borderId="93" xfId="0" applyFont="1" applyBorder="1" applyAlignment="1" applyProtection="1">
      <alignment horizontal="left" vertical="center"/>
      <protection locked="0"/>
    </xf>
    <xf numFmtId="0" fontId="19" fillId="0" borderId="74" xfId="0" applyFont="1" applyBorder="1" applyAlignment="1" applyProtection="1">
      <alignment horizontal="left" vertical="center"/>
      <protection locked="0"/>
    </xf>
    <xf numFmtId="0" fontId="19" fillId="0" borderId="35"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9" fillId="0" borderId="104" xfId="0" applyFont="1" applyBorder="1" applyAlignment="1" applyProtection="1">
      <alignment horizontal="center" vertical="center" wrapText="1"/>
      <protection locked="0"/>
    </xf>
    <xf numFmtId="0" fontId="16" fillId="0" borderId="106" xfId="0" applyFont="1" applyBorder="1" applyAlignment="1" applyProtection="1">
      <alignment horizontal="left" vertical="center" wrapText="1"/>
      <protection locked="0"/>
    </xf>
    <xf numFmtId="0" fontId="16" fillId="0" borderId="107" xfId="0" applyFont="1" applyBorder="1" applyAlignment="1" applyProtection="1">
      <alignment horizontal="left" vertical="center" wrapText="1"/>
      <protection locked="0"/>
    </xf>
    <xf numFmtId="0" fontId="19" fillId="0" borderId="114" xfId="0" applyFont="1" applyBorder="1" applyAlignment="1" applyProtection="1">
      <alignment horizontal="left" vertical="center"/>
      <protection locked="0"/>
    </xf>
    <xf numFmtId="0" fontId="19" fillId="0" borderId="113" xfId="0" applyFont="1" applyBorder="1" applyAlignment="1" applyProtection="1">
      <alignment horizontal="left" vertical="center"/>
      <protection locked="0"/>
    </xf>
    <xf numFmtId="0" fontId="19" fillId="0" borderId="43" xfId="0" applyFont="1" applyBorder="1" applyAlignment="1" applyProtection="1">
      <alignment horizontal="left" vertical="center"/>
      <protection locked="0"/>
    </xf>
    <xf numFmtId="0" fontId="19" fillId="0" borderId="44" xfId="0" applyFont="1" applyBorder="1" applyAlignment="1" applyProtection="1">
      <alignment horizontal="left" vertical="center"/>
      <protection locked="0"/>
    </xf>
    <xf numFmtId="0" fontId="19" fillId="0" borderId="115" xfId="0" applyFont="1" applyBorder="1" applyAlignment="1" applyProtection="1">
      <alignment horizontal="left" vertical="center"/>
      <protection locked="0"/>
    </xf>
    <xf numFmtId="0" fontId="19" fillId="0" borderId="110" xfId="0" applyFont="1" applyBorder="1" applyAlignment="1" applyProtection="1">
      <alignment horizontal="left" vertical="center"/>
      <protection locked="0"/>
    </xf>
    <xf numFmtId="0" fontId="19" fillId="0" borderId="111" xfId="0" applyFont="1" applyBorder="1" applyAlignment="1" applyProtection="1">
      <alignment horizontal="left" vertical="center"/>
      <protection locked="0"/>
    </xf>
    <xf numFmtId="0" fontId="19" fillId="0" borderId="112"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6" fillId="0" borderId="110" xfId="0" applyFont="1" applyBorder="1" applyAlignment="1" applyProtection="1">
      <alignment horizontal="left" vertical="center" wrapText="1"/>
      <protection locked="0"/>
    </xf>
    <xf numFmtId="0" fontId="16" fillId="0" borderId="113"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2" borderId="4" xfId="0" applyFont="1" applyFill="1" applyBorder="1" applyAlignment="1" applyProtection="1">
      <alignment horizontal="left" vertical="center" wrapText="1"/>
      <protection locked="0"/>
    </xf>
    <xf numFmtId="0" fontId="15" fillId="2" borderId="16"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16"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left" vertical="center" wrapText="1"/>
      <protection locked="0"/>
    </xf>
    <xf numFmtId="0" fontId="9" fillId="0" borderId="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7" xfId="0" applyFont="1" applyBorder="1" applyAlignment="1">
      <alignment horizontal="center" vertical="center"/>
    </xf>
    <xf numFmtId="0" fontId="11" fillId="0" borderId="66" xfId="0" applyFont="1" applyBorder="1" applyAlignment="1">
      <alignment horizontal="right" vertical="center"/>
    </xf>
    <xf numFmtId="0" fontId="11" fillId="0" borderId="67" xfId="0" applyFont="1" applyBorder="1" applyAlignment="1">
      <alignment horizontal="righ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vertical="center"/>
    </xf>
    <xf numFmtId="0" fontId="6" fillId="0" borderId="60"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15" fillId="0" borderId="77" xfId="0" applyFont="1" applyBorder="1" applyAlignment="1" applyProtection="1">
      <alignment horizontal="center" vertical="center"/>
      <protection locked="0"/>
    </xf>
    <xf numFmtId="0" fontId="6" fillId="0" borderId="58" xfId="0" applyFont="1" applyBorder="1" applyAlignment="1" applyProtection="1">
      <alignment horizontal="left" vertical="center"/>
      <protection locked="0"/>
    </xf>
    <xf numFmtId="0" fontId="6" fillId="0" borderId="78" xfId="0" applyFont="1" applyBorder="1" applyAlignment="1" applyProtection="1">
      <alignment horizontal="left" vertical="center"/>
      <protection locked="0"/>
    </xf>
    <xf numFmtId="0" fontId="6" fillId="0" borderId="54"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6" fillId="0" borderId="116" xfId="0" applyFont="1" applyBorder="1" applyAlignment="1" applyProtection="1">
      <alignment horizontal="center" vertical="center"/>
      <protection locked="0"/>
    </xf>
    <xf numFmtId="0" fontId="6" fillId="0" borderId="118" xfId="0" applyFont="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61"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8" fillId="4" borderId="0" xfId="0" applyFont="1" applyFill="1" applyAlignment="1">
      <alignment horizontal="center" vertical="center"/>
    </xf>
    <xf numFmtId="0" fontId="2" fillId="0" borderId="73" xfId="0" applyFont="1" applyBorder="1" applyAlignment="1">
      <alignment horizontal="center" vertical="center"/>
    </xf>
    <xf numFmtId="0" fontId="2" fillId="0" borderId="0" xfId="0" applyFont="1" applyAlignment="1">
      <alignment horizontal="center" vertical="center"/>
    </xf>
    <xf numFmtId="0" fontId="15" fillId="2" borderId="23"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5" fillId="0" borderId="13"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2" borderId="4" xfId="0" applyFont="1" applyFill="1" applyBorder="1" applyAlignment="1" applyProtection="1">
      <alignment horizontal="left" vertical="center"/>
      <protection locked="0"/>
    </xf>
    <xf numFmtId="0" fontId="15" fillId="2" borderId="16" xfId="0" applyFont="1" applyFill="1" applyBorder="1" applyAlignment="1" applyProtection="1">
      <alignment horizontal="left" vertical="center"/>
      <protection locked="0"/>
    </xf>
    <xf numFmtId="0" fontId="15" fillId="3" borderId="4" xfId="0" applyFont="1" applyFill="1" applyBorder="1" applyAlignment="1" applyProtection="1">
      <alignment horizontal="left" vertical="center"/>
      <protection locked="0"/>
    </xf>
    <xf numFmtId="0" fontId="15" fillId="3" borderId="16"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2</xdr:col>
      <xdr:colOff>40943</xdr:colOff>
      <xdr:row>15</xdr:row>
      <xdr:rowOff>259307</xdr:rowOff>
    </xdr:from>
    <xdr:to>
      <xdr:col>2</xdr:col>
      <xdr:colOff>191069</xdr:colOff>
      <xdr:row>15</xdr:row>
      <xdr:rowOff>423081</xdr:rowOff>
    </xdr:to>
    <xdr:sp macro="" textlink="">
      <xdr:nvSpPr>
        <xdr:cNvPr id="9217" name="CheckBox1" hidden="1">
          <a:extLst>
            <a:ext uri="{63B3BB69-23CF-44E3-9099-C40C66FF867C}">
              <a14:compatExt xmlns:a14="http://schemas.microsoft.com/office/drawing/2010/main"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40943</xdr:colOff>
      <xdr:row>15</xdr:row>
      <xdr:rowOff>477672</xdr:rowOff>
    </xdr:from>
    <xdr:to>
      <xdr:col>2</xdr:col>
      <xdr:colOff>191069</xdr:colOff>
      <xdr:row>16</xdr:row>
      <xdr:rowOff>88710</xdr:rowOff>
    </xdr:to>
    <xdr:sp macro="" textlink="">
      <xdr:nvSpPr>
        <xdr:cNvPr id="9220" name="CheckBox2"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40943</xdr:colOff>
      <xdr:row>16</xdr:row>
      <xdr:rowOff>163773</xdr:rowOff>
    </xdr:from>
    <xdr:to>
      <xdr:col>2</xdr:col>
      <xdr:colOff>191069</xdr:colOff>
      <xdr:row>16</xdr:row>
      <xdr:rowOff>327546</xdr:rowOff>
    </xdr:to>
    <xdr:sp macro="" textlink="">
      <xdr:nvSpPr>
        <xdr:cNvPr id="9221" name="CheckBox3" hidden="1">
          <a:extLst>
            <a:ext uri="{63B3BB69-23CF-44E3-9099-C40C66FF867C}">
              <a14:compatExt xmlns:a14="http://schemas.microsoft.com/office/drawing/2010/main"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40943</xdr:colOff>
      <xdr:row>15</xdr:row>
      <xdr:rowOff>259307</xdr:rowOff>
    </xdr:from>
    <xdr:to>
      <xdr:col>5</xdr:col>
      <xdr:colOff>191069</xdr:colOff>
      <xdr:row>15</xdr:row>
      <xdr:rowOff>423081</xdr:rowOff>
    </xdr:to>
    <xdr:sp macro="" textlink="">
      <xdr:nvSpPr>
        <xdr:cNvPr id="9222" name="CheckBox4" hidden="1">
          <a:extLst>
            <a:ext uri="{63B3BB69-23CF-44E3-9099-C40C66FF867C}">
              <a14:compatExt xmlns:a14="http://schemas.microsoft.com/office/drawing/2010/main"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40943</xdr:colOff>
      <xdr:row>15</xdr:row>
      <xdr:rowOff>484496</xdr:rowOff>
    </xdr:from>
    <xdr:to>
      <xdr:col>5</xdr:col>
      <xdr:colOff>191069</xdr:colOff>
      <xdr:row>16</xdr:row>
      <xdr:rowOff>95534</xdr:rowOff>
    </xdr:to>
    <xdr:sp macro="" textlink="">
      <xdr:nvSpPr>
        <xdr:cNvPr id="9223" name="CheckBox5" hidden="1">
          <a:extLst>
            <a:ext uri="{63B3BB69-23CF-44E3-9099-C40C66FF867C}">
              <a14:compatExt xmlns:a14="http://schemas.microsoft.com/office/drawing/2010/main"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47767</xdr:colOff>
      <xdr:row>16</xdr:row>
      <xdr:rowOff>150125</xdr:rowOff>
    </xdr:from>
    <xdr:to>
      <xdr:col>5</xdr:col>
      <xdr:colOff>197893</xdr:colOff>
      <xdr:row>16</xdr:row>
      <xdr:rowOff>313899</xdr:rowOff>
    </xdr:to>
    <xdr:sp macro="" textlink="">
      <xdr:nvSpPr>
        <xdr:cNvPr id="9224" name="CheckBox6" hidden="1">
          <a:extLst>
            <a:ext uri="{63B3BB69-23CF-44E3-9099-C40C66FF867C}">
              <a14:compatExt xmlns:a14="http://schemas.microsoft.com/office/drawing/2010/main"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20472</xdr:colOff>
      <xdr:row>18</xdr:row>
      <xdr:rowOff>307075</xdr:rowOff>
    </xdr:from>
    <xdr:to>
      <xdr:col>0</xdr:col>
      <xdr:colOff>170597</xdr:colOff>
      <xdr:row>18</xdr:row>
      <xdr:rowOff>470848</xdr:rowOff>
    </xdr:to>
    <xdr:sp macro="" textlink="">
      <xdr:nvSpPr>
        <xdr:cNvPr id="9225" name="CheckBox7" hidden="1">
          <a:extLst>
            <a:ext uri="{63B3BB69-23CF-44E3-9099-C40C66FF867C}">
              <a14:compatExt xmlns:a14="http://schemas.microsoft.com/office/drawing/2010/main"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20472</xdr:colOff>
      <xdr:row>18</xdr:row>
      <xdr:rowOff>532263</xdr:rowOff>
    </xdr:from>
    <xdr:to>
      <xdr:col>0</xdr:col>
      <xdr:colOff>170597</xdr:colOff>
      <xdr:row>19</xdr:row>
      <xdr:rowOff>143301</xdr:rowOff>
    </xdr:to>
    <xdr:sp macro="" textlink="">
      <xdr:nvSpPr>
        <xdr:cNvPr id="9226" name="CheckBox8" hidden="1">
          <a:extLst>
            <a:ext uri="{63B3BB69-23CF-44E3-9099-C40C66FF867C}">
              <a14:compatExt xmlns:a14="http://schemas.microsoft.com/office/drawing/2010/main"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27296</xdr:colOff>
      <xdr:row>19</xdr:row>
      <xdr:rowOff>191069</xdr:rowOff>
    </xdr:from>
    <xdr:to>
      <xdr:col>0</xdr:col>
      <xdr:colOff>177421</xdr:colOff>
      <xdr:row>19</xdr:row>
      <xdr:rowOff>354842</xdr:rowOff>
    </xdr:to>
    <xdr:sp macro="" textlink="">
      <xdr:nvSpPr>
        <xdr:cNvPr id="9227" name="CheckBox9"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27296</xdr:colOff>
      <xdr:row>19</xdr:row>
      <xdr:rowOff>416257</xdr:rowOff>
    </xdr:from>
    <xdr:to>
      <xdr:col>0</xdr:col>
      <xdr:colOff>177421</xdr:colOff>
      <xdr:row>20</xdr:row>
      <xdr:rowOff>27296</xdr:rowOff>
    </xdr:to>
    <xdr:sp macro="" textlink="">
      <xdr:nvSpPr>
        <xdr:cNvPr id="9228" name="CheckBox10" hidden="1">
          <a:extLst>
            <a:ext uri="{63B3BB69-23CF-44E3-9099-C40C66FF867C}">
              <a14:compatExt xmlns:a14="http://schemas.microsoft.com/office/drawing/2010/main"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27296</xdr:colOff>
      <xdr:row>20</xdr:row>
      <xdr:rowOff>102358</xdr:rowOff>
    </xdr:from>
    <xdr:to>
      <xdr:col>0</xdr:col>
      <xdr:colOff>177421</xdr:colOff>
      <xdr:row>20</xdr:row>
      <xdr:rowOff>266131</xdr:rowOff>
    </xdr:to>
    <xdr:sp macro="" textlink="">
      <xdr:nvSpPr>
        <xdr:cNvPr id="9229" name="CheckBox11"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27296</xdr:colOff>
      <xdr:row>20</xdr:row>
      <xdr:rowOff>354842</xdr:rowOff>
    </xdr:from>
    <xdr:to>
      <xdr:col>0</xdr:col>
      <xdr:colOff>177421</xdr:colOff>
      <xdr:row>20</xdr:row>
      <xdr:rowOff>518615</xdr:rowOff>
    </xdr:to>
    <xdr:sp macro="" textlink="">
      <xdr:nvSpPr>
        <xdr:cNvPr id="9230" name="CheckBox12" hidden="1">
          <a:extLst>
            <a:ext uri="{63B3BB69-23CF-44E3-9099-C40C66FF867C}">
              <a14:compatExt xmlns:a14="http://schemas.microsoft.com/office/drawing/2010/main"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27296</xdr:colOff>
      <xdr:row>21</xdr:row>
      <xdr:rowOff>6824</xdr:rowOff>
    </xdr:from>
    <xdr:to>
      <xdr:col>0</xdr:col>
      <xdr:colOff>177421</xdr:colOff>
      <xdr:row>21</xdr:row>
      <xdr:rowOff>170597</xdr:rowOff>
    </xdr:to>
    <xdr:sp macro="" textlink="">
      <xdr:nvSpPr>
        <xdr:cNvPr id="9232" name="CheckBox14" hidden="1">
          <a:extLst>
            <a:ext uri="{63B3BB69-23CF-44E3-9099-C40C66FF867C}">
              <a14:compatExt xmlns:a14="http://schemas.microsoft.com/office/drawing/2010/main"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20472</xdr:colOff>
      <xdr:row>21</xdr:row>
      <xdr:rowOff>218364</xdr:rowOff>
    </xdr:from>
    <xdr:to>
      <xdr:col>0</xdr:col>
      <xdr:colOff>170597</xdr:colOff>
      <xdr:row>21</xdr:row>
      <xdr:rowOff>382137</xdr:rowOff>
    </xdr:to>
    <xdr:sp macro="" textlink="">
      <xdr:nvSpPr>
        <xdr:cNvPr id="9234" name="CheckBox15" hidden="1">
          <a:extLst>
            <a:ext uri="{63B3BB69-23CF-44E3-9099-C40C66FF867C}">
              <a14:compatExt xmlns:a14="http://schemas.microsoft.com/office/drawing/2010/main"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354842</xdr:colOff>
      <xdr:row>20</xdr:row>
      <xdr:rowOff>88710</xdr:rowOff>
    </xdr:from>
    <xdr:to>
      <xdr:col>2</xdr:col>
      <xdr:colOff>504967</xdr:colOff>
      <xdr:row>20</xdr:row>
      <xdr:rowOff>252484</xdr:rowOff>
    </xdr:to>
    <xdr:sp macro="" textlink="">
      <xdr:nvSpPr>
        <xdr:cNvPr id="9236" name="CheckBox16" hidden="1">
          <a:extLst>
            <a:ext uri="{63B3BB69-23CF-44E3-9099-C40C66FF867C}">
              <a14:compatExt xmlns:a14="http://schemas.microsoft.com/office/drawing/2010/main"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232012</xdr:colOff>
      <xdr:row>20</xdr:row>
      <xdr:rowOff>102358</xdr:rowOff>
    </xdr:from>
    <xdr:to>
      <xdr:col>3</xdr:col>
      <xdr:colOff>382137</xdr:colOff>
      <xdr:row>20</xdr:row>
      <xdr:rowOff>266131</xdr:rowOff>
    </xdr:to>
    <xdr:sp macro="" textlink="">
      <xdr:nvSpPr>
        <xdr:cNvPr id="9237" name="CheckBox17" hidden="1">
          <a:extLst>
            <a:ext uri="{63B3BB69-23CF-44E3-9099-C40C66FF867C}">
              <a14:compatExt xmlns:a14="http://schemas.microsoft.com/office/drawing/2010/main"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368490</xdr:colOff>
      <xdr:row>20</xdr:row>
      <xdr:rowOff>95534</xdr:rowOff>
    </xdr:from>
    <xdr:to>
      <xdr:col>4</xdr:col>
      <xdr:colOff>518615</xdr:colOff>
      <xdr:row>20</xdr:row>
      <xdr:rowOff>259307</xdr:rowOff>
    </xdr:to>
    <xdr:sp macro="" textlink="">
      <xdr:nvSpPr>
        <xdr:cNvPr id="9238" name="CheckBox18" hidden="1">
          <a:extLst>
            <a:ext uri="{63B3BB69-23CF-44E3-9099-C40C66FF867C}">
              <a14:compatExt xmlns:a14="http://schemas.microsoft.com/office/drawing/2010/main"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272955</xdr:colOff>
      <xdr:row>20</xdr:row>
      <xdr:rowOff>102358</xdr:rowOff>
    </xdr:from>
    <xdr:to>
      <xdr:col>5</xdr:col>
      <xdr:colOff>423081</xdr:colOff>
      <xdr:row>20</xdr:row>
      <xdr:rowOff>266131</xdr:rowOff>
    </xdr:to>
    <xdr:sp macro="" textlink="">
      <xdr:nvSpPr>
        <xdr:cNvPr id="9239" name="CheckBox19" hidden="1">
          <a:extLst>
            <a:ext uri="{63B3BB69-23CF-44E3-9099-C40C66FF867C}">
              <a14:compatExt xmlns:a14="http://schemas.microsoft.com/office/drawing/2010/main"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416257</xdr:colOff>
      <xdr:row>20</xdr:row>
      <xdr:rowOff>102358</xdr:rowOff>
    </xdr:from>
    <xdr:to>
      <xdr:col>6</xdr:col>
      <xdr:colOff>566382</xdr:colOff>
      <xdr:row>20</xdr:row>
      <xdr:rowOff>266131</xdr:rowOff>
    </xdr:to>
    <xdr:sp macro="" textlink="">
      <xdr:nvSpPr>
        <xdr:cNvPr id="9240" name="CheckBox20" hidden="1">
          <a:extLst>
            <a:ext uri="{63B3BB69-23CF-44E3-9099-C40C66FF867C}">
              <a14:compatExt xmlns:a14="http://schemas.microsoft.com/office/drawing/2010/main"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57150</xdr:colOff>
      <xdr:row>15</xdr:row>
      <xdr:rowOff>228600</xdr:rowOff>
    </xdr:from>
    <xdr:to>
      <xdr:col>2</xdr:col>
      <xdr:colOff>266700</xdr:colOff>
      <xdr:row>15</xdr:row>
      <xdr:rowOff>419100</xdr:rowOff>
    </xdr:to>
    <xdr:pic>
      <xdr:nvPicPr>
        <xdr:cNvPr id="2" name="CheckBox1">
          <a:extLst>
            <a:ext uri="{FF2B5EF4-FFF2-40B4-BE49-F238E27FC236}">
              <a16:creationId xmlns:a16="http://schemas.microsoft.com/office/drawing/2014/main" id="{EA277A5D-B1F7-350E-5EF8-4F32D7BF5C58}"/>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0" y="6096000"/>
          <a:ext cx="20955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57150</xdr:colOff>
      <xdr:row>15</xdr:row>
      <xdr:rowOff>476250</xdr:rowOff>
    </xdr:from>
    <xdr:to>
      <xdr:col>2</xdr:col>
      <xdr:colOff>257175</xdr:colOff>
      <xdr:row>16</xdr:row>
      <xdr:rowOff>171450</xdr:rowOff>
    </xdr:to>
    <xdr:pic>
      <xdr:nvPicPr>
        <xdr:cNvPr id="3" name="CheckBox2">
          <a:extLst>
            <a:ext uri="{FF2B5EF4-FFF2-40B4-BE49-F238E27FC236}">
              <a16:creationId xmlns:a16="http://schemas.microsoft.com/office/drawing/2014/main" id="{813239D8-33E6-D2DB-1E12-FE081C6F101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6343650"/>
          <a:ext cx="200025" cy="247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57150</xdr:colOff>
      <xdr:row>16</xdr:row>
      <xdr:rowOff>228600</xdr:rowOff>
    </xdr:from>
    <xdr:to>
      <xdr:col>2</xdr:col>
      <xdr:colOff>266700</xdr:colOff>
      <xdr:row>16</xdr:row>
      <xdr:rowOff>457200</xdr:rowOff>
    </xdr:to>
    <xdr:pic>
      <xdr:nvPicPr>
        <xdr:cNvPr id="4" name="CheckBox3">
          <a:extLst>
            <a:ext uri="{FF2B5EF4-FFF2-40B4-BE49-F238E27FC236}">
              <a16:creationId xmlns:a16="http://schemas.microsoft.com/office/drawing/2014/main" id="{F09E9378-2CE5-53CD-006C-FB1F0C875024}"/>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50" y="6648450"/>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57150</xdr:colOff>
      <xdr:row>15</xdr:row>
      <xdr:rowOff>228600</xdr:rowOff>
    </xdr:from>
    <xdr:to>
      <xdr:col>5</xdr:col>
      <xdr:colOff>266700</xdr:colOff>
      <xdr:row>15</xdr:row>
      <xdr:rowOff>419100</xdr:rowOff>
    </xdr:to>
    <xdr:pic>
      <xdr:nvPicPr>
        <xdr:cNvPr id="5" name="CheckBox4">
          <a:extLst>
            <a:ext uri="{FF2B5EF4-FFF2-40B4-BE49-F238E27FC236}">
              <a16:creationId xmlns:a16="http://schemas.microsoft.com/office/drawing/2014/main" id="{A9EC58DD-BBBB-EEB2-528E-8FA644205182}"/>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86150" y="6096000"/>
          <a:ext cx="20955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57149</xdr:colOff>
      <xdr:row>15</xdr:row>
      <xdr:rowOff>476250</xdr:rowOff>
    </xdr:from>
    <xdr:to>
      <xdr:col>5</xdr:col>
      <xdr:colOff>295274</xdr:colOff>
      <xdr:row>16</xdr:row>
      <xdr:rowOff>133350</xdr:rowOff>
    </xdr:to>
    <xdr:pic>
      <xdr:nvPicPr>
        <xdr:cNvPr id="6" name="CheckBox5">
          <a:extLst>
            <a:ext uri="{FF2B5EF4-FFF2-40B4-BE49-F238E27FC236}">
              <a16:creationId xmlns:a16="http://schemas.microsoft.com/office/drawing/2014/main" id="{31FDE247-42E7-6009-926C-3F76A3E38F26}"/>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86149" y="6343650"/>
          <a:ext cx="238125" cy="2095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66675</xdr:colOff>
      <xdr:row>16</xdr:row>
      <xdr:rowOff>209550</xdr:rowOff>
    </xdr:from>
    <xdr:to>
      <xdr:col>5</xdr:col>
      <xdr:colOff>276225</xdr:colOff>
      <xdr:row>16</xdr:row>
      <xdr:rowOff>438150</xdr:rowOff>
    </xdr:to>
    <xdr:pic>
      <xdr:nvPicPr>
        <xdr:cNvPr id="7" name="CheckBox6">
          <a:extLst>
            <a:ext uri="{FF2B5EF4-FFF2-40B4-BE49-F238E27FC236}">
              <a16:creationId xmlns:a16="http://schemas.microsoft.com/office/drawing/2014/main" id="{F0985EAD-10D6-5699-F022-FF0B1BAB992C}"/>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95675" y="6629400"/>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28575</xdr:colOff>
      <xdr:row>18</xdr:row>
      <xdr:rowOff>428625</xdr:rowOff>
    </xdr:from>
    <xdr:to>
      <xdr:col>0</xdr:col>
      <xdr:colOff>238125</xdr:colOff>
      <xdr:row>18</xdr:row>
      <xdr:rowOff>657225</xdr:rowOff>
    </xdr:to>
    <xdr:pic>
      <xdr:nvPicPr>
        <xdr:cNvPr id="8" name="CheckBox7">
          <a:extLst>
            <a:ext uri="{FF2B5EF4-FFF2-40B4-BE49-F238E27FC236}">
              <a16:creationId xmlns:a16="http://schemas.microsoft.com/office/drawing/2014/main" id="{50EF07F0-98F8-26F5-49D1-CB18752C575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575" y="7953375"/>
          <a:ext cx="209550" cy="1238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28575</xdr:colOff>
      <xdr:row>18</xdr:row>
      <xdr:rowOff>742950</xdr:rowOff>
    </xdr:from>
    <xdr:to>
      <xdr:col>0</xdr:col>
      <xdr:colOff>238125</xdr:colOff>
      <xdr:row>19</xdr:row>
      <xdr:rowOff>200025</xdr:rowOff>
    </xdr:to>
    <xdr:pic>
      <xdr:nvPicPr>
        <xdr:cNvPr id="9" name="CheckBox8">
          <a:extLst>
            <a:ext uri="{FF2B5EF4-FFF2-40B4-BE49-F238E27FC236}">
              <a16:creationId xmlns:a16="http://schemas.microsoft.com/office/drawing/2014/main" id="{4AE0221D-B8CB-7ECF-BF07-139A38B0A2B5}"/>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575" y="8077200"/>
          <a:ext cx="209550" cy="2000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38100</xdr:colOff>
      <xdr:row>19</xdr:row>
      <xdr:rowOff>266700</xdr:rowOff>
    </xdr:from>
    <xdr:to>
      <xdr:col>0</xdr:col>
      <xdr:colOff>247650</xdr:colOff>
      <xdr:row>19</xdr:row>
      <xdr:rowOff>495300</xdr:rowOff>
    </xdr:to>
    <xdr:pic>
      <xdr:nvPicPr>
        <xdr:cNvPr id="10" name="CheckBox9">
          <a:extLst>
            <a:ext uri="{FF2B5EF4-FFF2-40B4-BE49-F238E27FC236}">
              <a16:creationId xmlns:a16="http://schemas.microsoft.com/office/drawing/2014/main" id="{AAB9F8CC-8137-9AC6-F5EC-B20381C7B33A}"/>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00" y="8343900"/>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38100</xdr:colOff>
      <xdr:row>19</xdr:row>
      <xdr:rowOff>581025</xdr:rowOff>
    </xdr:from>
    <xdr:to>
      <xdr:col>0</xdr:col>
      <xdr:colOff>247650</xdr:colOff>
      <xdr:row>20</xdr:row>
      <xdr:rowOff>38100</xdr:rowOff>
    </xdr:to>
    <xdr:pic>
      <xdr:nvPicPr>
        <xdr:cNvPr id="11" name="CheckBox10">
          <a:extLst>
            <a:ext uri="{FF2B5EF4-FFF2-40B4-BE49-F238E27FC236}">
              <a16:creationId xmlns:a16="http://schemas.microsoft.com/office/drawing/2014/main" id="{9D75E967-D6B4-D539-B740-DAE42092BBF0}"/>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100" y="8629650"/>
          <a:ext cx="209550" cy="381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38100</xdr:colOff>
      <xdr:row>20</xdr:row>
      <xdr:rowOff>142875</xdr:rowOff>
    </xdr:from>
    <xdr:to>
      <xdr:col>0</xdr:col>
      <xdr:colOff>247650</xdr:colOff>
      <xdr:row>20</xdr:row>
      <xdr:rowOff>371475</xdr:rowOff>
    </xdr:to>
    <xdr:pic>
      <xdr:nvPicPr>
        <xdr:cNvPr id="12" name="CheckBox11">
          <a:extLst>
            <a:ext uri="{FF2B5EF4-FFF2-40B4-BE49-F238E27FC236}">
              <a16:creationId xmlns:a16="http://schemas.microsoft.com/office/drawing/2014/main" id="{65890397-2D0B-FFBB-CB13-50D81411CDAC}"/>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 y="8772525"/>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38100</xdr:colOff>
      <xdr:row>20</xdr:row>
      <xdr:rowOff>495300</xdr:rowOff>
    </xdr:from>
    <xdr:to>
      <xdr:col>0</xdr:col>
      <xdr:colOff>247650</xdr:colOff>
      <xdr:row>20</xdr:row>
      <xdr:rowOff>723900</xdr:rowOff>
    </xdr:to>
    <xdr:pic>
      <xdr:nvPicPr>
        <xdr:cNvPr id="13" name="CheckBox12">
          <a:extLst>
            <a:ext uri="{FF2B5EF4-FFF2-40B4-BE49-F238E27FC236}">
              <a16:creationId xmlns:a16="http://schemas.microsoft.com/office/drawing/2014/main" id="{BB578005-1FA6-F3BB-D9CC-06E593169027}"/>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100" y="9124950"/>
          <a:ext cx="209550" cy="571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38100</xdr:colOff>
      <xdr:row>21</xdr:row>
      <xdr:rowOff>9525</xdr:rowOff>
    </xdr:from>
    <xdr:to>
      <xdr:col>0</xdr:col>
      <xdr:colOff>247650</xdr:colOff>
      <xdr:row>21</xdr:row>
      <xdr:rowOff>238125</xdr:rowOff>
    </xdr:to>
    <xdr:pic>
      <xdr:nvPicPr>
        <xdr:cNvPr id="14" name="CheckBox14">
          <a:extLst>
            <a:ext uri="{FF2B5EF4-FFF2-40B4-BE49-F238E27FC236}">
              <a16:creationId xmlns:a16="http://schemas.microsoft.com/office/drawing/2014/main" id="{CF8FEF3F-D6FB-3045-FC4E-E06B3E078F9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00" y="9191625"/>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28575</xdr:colOff>
      <xdr:row>21</xdr:row>
      <xdr:rowOff>304800</xdr:rowOff>
    </xdr:from>
    <xdr:to>
      <xdr:col>0</xdr:col>
      <xdr:colOff>238125</xdr:colOff>
      <xdr:row>21</xdr:row>
      <xdr:rowOff>533400</xdr:rowOff>
    </xdr:to>
    <xdr:pic>
      <xdr:nvPicPr>
        <xdr:cNvPr id="15" name="CheckBox15">
          <a:extLst>
            <a:ext uri="{FF2B5EF4-FFF2-40B4-BE49-F238E27FC236}">
              <a16:creationId xmlns:a16="http://schemas.microsoft.com/office/drawing/2014/main" id="{C7A0FF06-14B2-F3C5-BC29-A3C5BC2E141C}"/>
            </a:ext>
          </a:extLst>
        </xdr:cNvPr>
        <xdr:cNvPicPr preferRelativeResize="0">
          <a:picLocks noChangeArrowheads="1" noChangeShapeType="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8575" y="9486900"/>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495300</xdr:colOff>
      <xdr:row>20</xdr:row>
      <xdr:rowOff>123825</xdr:rowOff>
    </xdr:from>
    <xdr:to>
      <xdr:col>2</xdr:col>
      <xdr:colOff>704850</xdr:colOff>
      <xdr:row>20</xdr:row>
      <xdr:rowOff>352425</xdr:rowOff>
    </xdr:to>
    <xdr:pic>
      <xdr:nvPicPr>
        <xdr:cNvPr id="16" name="CheckBox16">
          <a:extLst>
            <a:ext uri="{FF2B5EF4-FFF2-40B4-BE49-F238E27FC236}">
              <a16:creationId xmlns:a16="http://schemas.microsoft.com/office/drawing/2014/main" id="{CC08BCBB-089E-CFCE-04C0-B07FDC84DFCD}"/>
            </a:ext>
          </a:extLst>
        </xdr:cNvPr>
        <xdr:cNvPicPr preferRelativeResize="0">
          <a:picLocks noChangeArrowheads="1" noChangeShapeType="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66900" y="8753475"/>
          <a:ext cx="1905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323850</xdr:colOff>
      <xdr:row>20</xdr:row>
      <xdr:rowOff>142875</xdr:rowOff>
    </xdr:from>
    <xdr:to>
      <xdr:col>3</xdr:col>
      <xdr:colOff>533400</xdr:colOff>
      <xdr:row>20</xdr:row>
      <xdr:rowOff>371475</xdr:rowOff>
    </xdr:to>
    <xdr:pic>
      <xdr:nvPicPr>
        <xdr:cNvPr id="17" name="CheckBox17">
          <a:extLst>
            <a:ext uri="{FF2B5EF4-FFF2-40B4-BE49-F238E27FC236}">
              <a16:creationId xmlns:a16="http://schemas.microsoft.com/office/drawing/2014/main" id="{12A0C3D3-C31E-E45D-060A-665C3E04BAD7}"/>
            </a:ext>
          </a:extLst>
        </xdr:cNvPr>
        <xdr:cNvPicPr preferRelativeResize="0">
          <a:picLocks noChangeArrowheads="1" noChangeShapeType="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381250" y="8772525"/>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514350</xdr:colOff>
      <xdr:row>20</xdr:row>
      <xdr:rowOff>133350</xdr:rowOff>
    </xdr:from>
    <xdr:to>
      <xdr:col>4</xdr:col>
      <xdr:colOff>723900</xdr:colOff>
      <xdr:row>20</xdr:row>
      <xdr:rowOff>361950</xdr:rowOff>
    </xdr:to>
    <xdr:pic>
      <xdr:nvPicPr>
        <xdr:cNvPr id="18" name="CheckBox18">
          <a:extLst>
            <a:ext uri="{FF2B5EF4-FFF2-40B4-BE49-F238E27FC236}">
              <a16:creationId xmlns:a16="http://schemas.microsoft.com/office/drawing/2014/main" id="{C5B6A1D8-B82F-19B7-9D9D-B4799D344637}"/>
            </a:ext>
          </a:extLst>
        </xdr:cNvPr>
        <xdr:cNvPicPr preferRelativeResize="0">
          <a:picLocks noChangeArrowheads="1" noChangeShapeType="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57550" y="8763000"/>
          <a:ext cx="1714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5</xdr:col>
      <xdr:colOff>381000</xdr:colOff>
      <xdr:row>20</xdr:row>
      <xdr:rowOff>142875</xdr:rowOff>
    </xdr:from>
    <xdr:to>
      <xdr:col>5</xdr:col>
      <xdr:colOff>590550</xdr:colOff>
      <xdr:row>20</xdr:row>
      <xdr:rowOff>371475</xdr:rowOff>
    </xdr:to>
    <xdr:pic>
      <xdr:nvPicPr>
        <xdr:cNvPr id="19" name="CheckBox19">
          <a:extLst>
            <a:ext uri="{FF2B5EF4-FFF2-40B4-BE49-F238E27FC236}">
              <a16:creationId xmlns:a16="http://schemas.microsoft.com/office/drawing/2014/main" id="{2108F314-BCAA-C784-3F6A-B67152B1E080}"/>
            </a:ext>
          </a:extLst>
        </xdr:cNvPr>
        <xdr:cNvPicPr preferRelativeResize="0">
          <a:picLocks noChangeArrowheads="1" noChangeShapeType="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810000" y="8772525"/>
          <a:ext cx="20955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6</xdr:col>
      <xdr:colOff>581025</xdr:colOff>
      <xdr:row>20</xdr:row>
      <xdr:rowOff>142875</xdr:rowOff>
    </xdr:from>
    <xdr:to>
      <xdr:col>6</xdr:col>
      <xdr:colOff>790575</xdr:colOff>
      <xdr:row>20</xdr:row>
      <xdr:rowOff>371475</xdr:rowOff>
    </xdr:to>
    <xdr:pic>
      <xdr:nvPicPr>
        <xdr:cNvPr id="20" name="CheckBox20">
          <a:extLst>
            <a:ext uri="{FF2B5EF4-FFF2-40B4-BE49-F238E27FC236}">
              <a16:creationId xmlns:a16="http://schemas.microsoft.com/office/drawing/2014/main" id="{9D87064A-34F4-A277-1633-D349D6461493}"/>
            </a:ext>
          </a:extLst>
        </xdr:cNvPr>
        <xdr:cNvPicPr preferRelativeResize="0">
          <a:picLocks noChangeArrowheads="1" noChangeShapeType="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95825" y="8772525"/>
          <a:ext cx="104775"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2" name="フローチャート: 処理 1">
          <a:extLst>
            <a:ext uri="{FF2B5EF4-FFF2-40B4-BE49-F238E27FC236}">
              <a16:creationId xmlns:a16="http://schemas.microsoft.com/office/drawing/2014/main" id="{F784EC23-21E7-47CC-B384-15F22F3DFF94}"/>
            </a:ext>
            <a:ext uri="{C183D7F6-B498-43B3-948B-1728B52AA6E4}">
              <adec:decorative xmlns:adec="http://schemas.microsoft.com/office/drawing/2017/decorative" val="1"/>
            </a:ext>
          </a:extLst>
        </xdr:cNvPr>
        <xdr:cNvSpPr/>
      </xdr:nvSpPr>
      <xdr:spPr>
        <a:xfrm>
          <a:off x="4776116" y="49015335"/>
          <a:ext cx="2298911"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3" name="フローチャート: 処理 2">
          <a:extLst>
            <a:ext uri="{FF2B5EF4-FFF2-40B4-BE49-F238E27FC236}">
              <a16:creationId xmlns:a16="http://schemas.microsoft.com/office/drawing/2014/main" id="{2A5C860A-9886-4AEF-85C0-4523D5E9A884}"/>
            </a:ext>
            <a:ext uri="{C183D7F6-B498-43B3-948B-1728B52AA6E4}">
              <adec:decorative xmlns:adec="http://schemas.microsoft.com/office/drawing/2017/decorative" val="1"/>
            </a:ext>
          </a:extLst>
        </xdr:cNvPr>
        <xdr:cNvSpPr/>
      </xdr:nvSpPr>
      <xdr:spPr>
        <a:xfrm>
          <a:off x="7078389" y="4951115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4" name="フローチャート: 処理 3">
          <a:extLst>
            <a:ext uri="{FF2B5EF4-FFF2-40B4-BE49-F238E27FC236}">
              <a16:creationId xmlns:a16="http://schemas.microsoft.com/office/drawing/2014/main" id="{B536B37A-3FBF-49FE-9282-1C768FA4CDC8}"/>
            </a:ext>
            <a:ext uri="{C183D7F6-B498-43B3-948B-1728B52AA6E4}">
              <adec:decorative xmlns:adec="http://schemas.microsoft.com/office/drawing/2017/decorative" val="1"/>
            </a:ext>
          </a:extLst>
        </xdr:cNvPr>
        <xdr:cNvSpPr/>
      </xdr:nvSpPr>
      <xdr:spPr>
        <a:xfrm>
          <a:off x="7965651" y="50020027"/>
          <a:ext cx="899281"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5" name="フローチャート: 処理 4">
          <a:extLst>
            <a:ext uri="{FF2B5EF4-FFF2-40B4-BE49-F238E27FC236}">
              <a16:creationId xmlns:a16="http://schemas.microsoft.com/office/drawing/2014/main" id="{4FF6C1ED-8315-4547-8616-F428D60A14FD}"/>
            </a:ext>
            <a:ext uri="{C183D7F6-B498-43B3-948B-1728B52AA6E4}">
              <adec:decorative xmlns:adec="http://schemas.microsoft.com/office/drawing/2017/decorative" val="1"/>
            </a:ext>
          </a:extLst>
        </xdr:cNvPr>
        <xdr:cNvSpPr/>
      </xdr:nvSpPr>
      <xdr:spPr>
        <a:xfrm>
          <a:off x="8862352" y="50502800"/>
          <a:ext cx="910022"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6" name="フローチャート: 処理 5">
          <a:extLst>
            <a:ext uri="{FF2B5EF4-FFF2-40B4-BE49-F238E27FC236}">
              <a16:creationId xmlns:a16="http://schemas.microsoft.com/office/drawing/2014/main" id="{2FA26854-E736-45A8-A4F6-659F61481387}"/>
            </a:ext>
            <a:ext uri="{C183D7F6-B498-43B3-948B-1728B52AA6E4}">
              <adec:decorative xmlns:adec="http://schemas.microsoft.com/office/drawing/2017/decorative" val="1"/>
            </a:ext>
          </a:extLst>
        </xdr:cNvPr>
        <xdr:cNvSpPr/>
      </xdr:nvSpPr>
      <xdr:spPr>
        <a:xfrm>
          <a:off x="9778021" y="50985574"/>
          <a:ext cx="800948"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7" name="フローチャート: 処理 6">
          <a:extLst>
            <a:ext uri="{FF2B5EF4-FFF2-40B4-BE49-F238E27FC236}">
              <a16:creationId xmlns:a16="http://schemas.microsoft.com/office/drawing/2014/main" id="{FAAFD033-E824-4A10-9EA1-7A05E1A8B152}"/>
            </a:ext>
            <a:ext uri="{C183D7F6-B498-43B3-948B-1728B52AA6E4}">
              <adec:decorative xmlns:adec="http://schemas.microsoft.com/office/drawing/2017/decorative" val="1"/>
            </a:ext>
          </a:extLst>
        </xdr:cNvPr>
        <xdr:cNvSpPr/>
      </xdr:nvSpPr>
      <xdr:spPr>
        <a:xfrm>
          <a:off x="10579866" y="51481396"/>
          <a:ext cx="905069"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E49124B6-42C8-40A9-B69E-1F6B03B944B9}"/>
            </a:ext>
            <a:ext uri="{C183D7F6-B498-43B3-948B-1728B52AA6E4}">
              <adec:decorative xmlns:adec="http://schemas.microsoft.com/office/drawing/2017/decorative" val="1"/>
            </a:ext>
          </a:extLst>
        </xdr:cNvPr>
        <xdr:cNvSpPr/>
      </xdr:nvSpPr>
      <xdr:spPr>
        <a:xfrm>
          <a:off x="4801843" y="5688945"/>
          <a:ext cx="2296234"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8F5B95D0-6281-46EF-8877-BAE6177B6050}"/>
            </a:ext>
            <a:ext uri="{C183D7F6-B498-43B3-948B-1728B52AA6E4}">
              <adec:decorative xmlns:adec="http://schemas.microsoft.com/office/drawing/2017/decorative" val="1"/>
            </a:ext>
          </a:extLst>
        </xdr:cNvPr>
        <xdr:cNvSpPr/>
      </xdr:nvSpPr>
      <xdr:spPr>
        <a:xfrm>
          <a:off x="7102641" y="620757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C0216E61-8BDD-4737-9C00-E591DA00FC7B}"/>
            </a:ext>
            <a:ext uri="{C183D7F6-B498-43B3-948B-1728B52AA6E4}">
              <adec:decorative xmlns:adec="http://schemas.microsoft.com/office/drawing/2017/decorative" val="1"/>
            </a:ext>
          </a:extLst>
        </xdr:cNvPr>
        <xdr:cNvSpPr/>
      </xdr:nvSpPr>
      <xdr:spPr>
        <a:xfrm>
          <a:off x="7993596" y="6724787"/>
          <a:ext cx="897943"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AC5C612F-1E79-482D-8E74-5D6919CAC4A9}"/>
            </a:ext>
            <a:ext uri="{C183D7F6-B498-43B3-948B-1728B52AA6E4}">
              <adec:decorative xmlns:adec="http://schemas.microsoft.com/office/drawing/2017/decorative" val="1"/>
            </a:ext>
          </a:extLst>
        </xdr:cNvPr>
        <xdr:cNvSpPr/>
      </xdr:nvSpPr>
      <xdr:spPr>
        <a:xfrm>
          <a:off x="8902117" y="7237673"/>
          <a:ext cx="909687"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471BAED0-13D6-45BF-AC18-11C24B961451}"/>
            </a:ext>
            <a:ext uri="{C183D7F6-B498-43B3-948B-1728B52AA6E4}">
              <adec:decorative xmlns:adec="http://schemas.microsoft.com/office/drawing/2017/decorative" val="1"/>
            </a:ext>
          </a:extLst>
        </xdr:cNvPr>
        <xdr:cNvSpPr/>
      </xdr:nvSpPr>
      <xdr:spPr>
        <a:xfrm>
          <a:off x="10603292" y="8241570"/>
          <a:ext cx="906072"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0B5A6450-623D-4EBC-8C74-2F2334664F3E}"/>
            </a:ext>
            <a:ext uri="{C183D7F6-B498-43B3-948B-1728B52AA6E4}">
              <adec:decorative xmlns:adec="http://schemas.microsoft.com/office/drawing/2017/decorative" val="1"/>
            </a:ext>
          </a:extLst>
        </xdr:cNvPr>
        <xdr:cNvSpPr/>
      </xdr:nvSpPr>
      <xdr:spPr>
        <a:xfrm>
          <a:off x="9816986" y="7740796"/>
          <a:ext cx="801952"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F32DC393-31D5-43A7-8921-A5264A95BEC7}"/>
            </a:ext>
            <a:ext uri="{C183D7F6-B498-43B3-948B-1728B52AA6E4}">
              <adec:decorative xmlns:adec="http://schemas.microsoft.com/office/drawing/2017/decorative" val="1"/>
            </a:ext>
          </a:extLst>
        </xdr:cNvPr>
        <xdr:cNvSpPr/>
      </xdr:nvSpPr>
      <xdr:spPr>
        <a:xfrm>
          <a:off x="8931299" y="6732130"/>
          <a:ext cx="2574352"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44BBEAF1-9B0E-4768-8431-4917DC177A07}"/>
            </a:ext>
            <a:ext uri="{C183D7F6-B498-43B3-948B-1728B52AA6E4}">
              <adec:decorative xmlns:adec="http://schemas.microsoft.com/office/drawing/2017/decorative" val="1"/>
            </a:ext>
          </a:extLst>
        </xdr:cNvPr>
        <xdr:cNvSpPr/>
      </xdr:nvSpPr>
      <xdr:spPr>
        <a:xfrm>
          <a:off x="9848461" y="7239350"/>
          <a:ext cx="1672447"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6103521B-2EB1-49FA-9343-7B77EB579FAE}"/>
            </a:ext>
            <a:ext uri="{C183D7F6-B498-43B3-948B-1728B52AA6E4}">
              <adec:decorative xmlns:adec="http://schemas.microsoft.com/office/drawing/2017/decorative" val="1"/>
            </a:ext>
          </a:extLst>
        </xdr:cNvPr>
        <xdr:cNvSpPr/>
      </xdr:nvSpPr>
      <xdr:spPr>
        <a:xfrm>
          <a:off x="10628259" y="7750032"/>
          <a:ext cx="895139"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11" name="フローチャート: 処理 10">
          <a:extLst>
            <a:ext uri="{FF2B5EF4-FFF2-40B4-BE49-F238E27FC236}">
              <a16:creationId xmlns:a16="http://schemas.microsoft.com/office/drawing/2014/main" id="{97151A64-62F5-482B-B394-4E94B259B57E}"/>
            </a:ext>
            <a:ext uri="{C183D7F6-B498-43B3-948B-1728B52AA6E4}">
              <adec:decorative xmlns:adec="http://schemas.microsoft.com/office/drawing/2017/decorative" val="1"/>
            </a:ext>
          </a:extLst>
        </xdr:cNvPr>
        <xdr:cNvSpPr/>
      </xdr:nvSpPr>
      <xdr:spPr>
        <a:xfrm>
          <a:off x="4853835" y="46046199"/>
          <a:ext cx="2332220"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12" name="フローチャート: 処理 11">
          <a:extLst>
            <a:ext uri="{FF2B5EF4-FFF2-40B4-BE49-F238E27FC236}">
              <a16:creationId xmlns:a16="http://schemas.microsoft.com/office/drawing/2014/main" id="{A3CD3C79-3B5C-47B8-A747-F2E5BABE5B38}"/>
            </a:ext>
            <a:ext uri="{C183D7F6-B498-43B3-948B-1728B52AA6E4}">
              <adec:decorative xmlns:adec="http://schemas.microsoft.com/office/drawing/2017/decorative" val="1"/>
            </a:ext>
          </a:extLst>
        </xdr:cNvPr>
        <xdr:cNvSpPr/>
      </xdr:nvSpPr>
      <xdr:spPr>
        <a:xfrm>
          <a:off x="7189417" y="46542021"/>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13" name="フローチャート: 処理 12">
          <a:extLst>
            <a:ext uri="{FF2B5EF4-FFF2-40B4-BE49-F238E27FC236}">
              <a16:creationId xmlns:a16="http://schemas.microsoft.com/office/drawing/2014/main" id="{A377EEF7-A503-4F07-83C5-B6C26CF711E0}"/>
            </a:ext>
            <a:ext uri="{C183D7F6-B498-43B3-948B-1728B52AA6E4}">
              <adec:decorative xmlns:adec="http://schemas.microsoft.com/office/drawing/2017/decorative" val="1"/>
            </a:ext>
          </a:extLst>
        </xdr:cNvPr>
        <xdr:cNvSpPr/>
      </xdr:nvSpPr>
      <xdr:spPr>
        <a:xfrm>
          <a:off x="8076679" y="47050891"/>
          <a:ext cx="915936"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14" name="フローチャート: 処理 13">
          <a:extLst>
            <a:ext uri="{FF2B5EF4-FFF2-40B4-BE49-F238E27FC236}">
              <a16:creationId xmlns:a16="http://schemas.microsoft.com/office/drawing/2014/main" id="{B1D46C14-9F23-4827-AE43-BD95C7D3B3C9}"/>
            </a:ext>
            <a:ext uri="{C183D7F6-B498-43B3-948B-1728B52AA6E4}">
              <adec:decorative xmlns:adec="http://schemas.microsoft.com/office/drawing/2017/decorative" val="1"/>
            </a:ext>
          </a:extLst>
        </xdr:cNvPr>
        <xdr:cNvSpPr/>
      </xdr:nvSpPr>
      <xdr:spPr>
        <a:xfrm>
          <a:off x="8990035" y="47533664"/>
          <a:ext cx="933804"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15" name="フローチャート: 処理 14">
          <a:extLst>
            <a:ext uri="{FF2B5EF4-FFF2-40B4-BE49-F238E27FC236}">
              <a16:creationId xmlns:a16="http://schemas.microsoft.com/office/drawing/2014/main" id="{1845C402-C29B-482E-9D60-41BF2CAE9F54}"/>
            </a:ext>
            <a:ext uri="{C183D7F6-B498-43B3-948B-1728B52AA6E4}">
              <adec:decorative xmlns:adec="http://schemas.microsoft.com/office/drawing/2017/decorative" val="1"/>
            </a:ext>
          </a:extLst>
        </xdr:cNvPr>
        <xdr:cNvSpPr/>
      </xdr:nvSpPr>
      <xdr:spPr>
        <a:xfrm>
          <a:off x="9929486" y="48016438"/>
          <a:ext cx="808076"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16" name="フローチャート: 処理 15">
          <a:extLst>
            <a:ext uri="{FF2B5EF4-FFF2-40B4-BE49-F238E27FC236}">
              <a16:creationId xmlns:a16="http://schemas.microsoft.com/office/drawing/2014/main" id="{D132A6E0-2297-458F-AAEA-A3A48D5A619A}"/>
            </a:ext>
            <a:ext uri="{C183D7F6-B498-43B3-948B-1728B52AA6E4}">
              <adec:decorative xmlns:adec="http://schemas.microsoft.com/office/drawing/2017/decorative" val="1"/>
            </a:ext>
          </a:extLst>
        </xdr:cNvPr>
        <xdr:cNvSpPr/>
      </xdr:nvSpPr>
      <xdr:spPr>
        <a:xfrm>
          <a:off x="10738459" y="48512260"/>
          <a:ext cx="912196"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ACFD5591-B426-4D6A-A240-BA977F4B54CC}"/>
            </a:ext>
            <a:ext uri="{C183D7F6-B498-43B3-948B-1728B52AA6E4}">
              <adec:decorative xmlns:adec="http://schemas.microsoft.com/office/drawing/2017/decorative" val="1"/>
            </a:ext>
          </a:extLst>
        </xdr:cNvPr>
        <xdr:cNvSpPr/>
      </xdr:nvSpPr>
      <xdr:spPr>
        <a:xfrm>
          <a:off x="4874543" y="5704926"/>
          <a:ext cx="2332220"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50283EA0-C699-49B2-BB32-37240432D976}"/>
            </a:ext>
            <a:ext uri="{C183D7F6-B498-43B3-948B-1728B52AA6E4}">
              <adec:decorative xmlns:adec="http://schemas.microsoft.com/office/drawing/2017/decorative" val="1"/>
            </a:ext>
          </a:extLst>
        </xdr:cNvPr>
        <xdr:cNvSpPr/>
      </xdr:nvSpPr>
      <xdr:spPr>
        <a:xfrm>
          <a:off x="7211327" y="6223558"/>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00FD2D8C-D552-4B8F-A74F-73AF8175132A}"/>
            </a:ext>
            <a:ext uri="{C183D7F6-B498-43B3-948B-1728B52AA6E4}">
              <adec:decorative xmlns:adec="http://schemas.microsoft.com/office/drawing/2017/decorative" val="1"/>
            </a:ext>
          </a:extLst>
        </xdr:cNvPr>
        <xdr:cNvSpPr/>
      </xdr:nvSpPr>
      <xdr:spPr>
        <a:xfrm>
          <a:off x="8102282" y="6740768"/>
          <a:ext cx="915936"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65810AB4-09E5-4D41-A1EB-64BFF31B4796}"/>
            </a:ext>
            <a:ext uri="{C183D7F6-B498-43B3-948B-1728B52AA6E4}">
              <adec:decorative xmlns:adec="http://schemas.microsoft.com/office/drawing/2017/decorative" val="1"/>
            </a:ext>
          </a:extLst>
        </xdr:cNvPr>
        <xdr:cNvSpPr/>
      </xdr:nvSpPr>
      <xdr:spPr>
        <a:xfrm>
          <a:off x="9028796" y="7253654"/>
          <a:ext cx="933804"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C6EE92CE-E6E2-49D0-98BF-C45A5836255C}"/>
            </a:ext>
            <a:ext uri="{C183D7F6-B498-43B3-948B-1728B52AA6E4}">
              <adec:decorative xmlns:adec="http://schemas.microsoft.com/office/drawing/2017/decorative" val="1"/>
            </a:ext>
          </a:extLst>
        </xdr:cNvPr>
        <xdr:cNvSpPr/>
      </xdr:nvSpPr>
      <xdr:spPr>
        <a:xfrm>
          <a:off x="10760212" y="8257551"/>
          <a:ext cx="912196"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3074DAF4-E7F3-445A-B38E-9A2E5B05ADDF}"/>
            </a:ext>
            <a:ext uri="{C183D7F6-B498-43B3-948B-1728B52AA6E4}">
              <adec:decorative xmlns:adec="http://schemas.microsoft.com/office/drawing/2017/decorative" val="1"/>
            </a:ext>
          </a:extLst>
        </xdr:cNvPr>
        <xdr:cNvSpPr/>
      </xdr:nvSpPr>
      <xdr:spPr>
        <a:xfrm>
          <a:off x="9967782" y="7756777"/>
          <a:ext cx="808076"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687E76BB-4322-4A62-94DA-EE2418F46AA9}"/>
            </a:ext>
            <a:ext uri="{C183D7F6-B498-43B3-948B-1728B52AA6E4}">
              <adec:decorative xmlns:adec="http://schemas.microsoft.com/office/drawing/2017/decorative" val="1"/>
            </a:ext>
          </a:extLst>
        </xdr:cNvPr>
        <xdr:cNvSpPr/>
      </xdr:nvSpPr>
      <xdr:spPr>
        <a:xfrm>
          <a:off x="9057978" y="6748111"/>
          <a:ext cx="2610717"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6090BBBC-C044-47B2-8C0E-62C514C763BF}"/>
            </a:ext>
            <a:ext uri="{C183D7F6-B498-43B3-948B-1728B52AA6E4}">
              <adec:decorative xmlns:adec="http://schemas.microsoft.com/office/drawing/2017/decorative" val="1"/>
            </a:ext>
          </a:extLst>
        </xdr:cNvPr>
        <xdr:cNvSpPr/>
      </xdr:nvSpPr>
      <xdr:spPr>
        <a:xfrm>
          <a:off x="9999257" y="7255331"/>
          <a:ext cx="1684695"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A3A78E4D-50C2-4870-B574-01F76D640ECC}"/>
            </a:ext>
            <a:ext uri="{C183D7F6-B498-43B3-948B-1728B52AA6E4}">
              <adec:decorative xmlns:adec="http://schemas.microsoft.com/office/drawing/2017/decorative" val="1"/>
            </a:ext>
          </a:extLst>
        </xdr:cNvPr>
        <xdr:cNvSpPr/>
      </xdr:nvSpPr>
      <xdr:spPr>
        <a:xfrm>
          <a:off x="10785179" y="7766013"/>
          <a:ext cx="901263"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2" name="フローチャート: 処理 1">
          <a:extLst>
            <a:ext uri="{FF2B5EF4-FFF2-40B4-BE49-F238E27FC236}">
              <a16:creationId xmlns:a16="http://schemas.microsoft.com/office/drawing/2014/main" id="{F3808868-C6AF-44E7-89EE-4F3275621E75}"/>
            </a:ext>
            <a:ext uri="{C183D7F6-B498-43B3-948B-1728B52AA6E4}">
              <adec:decorative xmlns:adec="http://schemas.microsoft.com/office/drawing/2017/decorative" val="1"/>
            </a:ext>
          </a:extLst>
        </xdr:cNvPr>
        <xdr:cNvSpPr/>
      </xdr:nvSpPr>
      <xdr:spPr>
        <a:xfrm>
          <a:off x="4776116" y="49015335"/>
          <a:ext cx="2298911"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3" name="フローチャート: 処理 2">
          <a:extLst>
            <a:ext uri="{FF2B5EF4-FFF2-40B4-BE49-F238E27FC236}">
              <a16:creationId xmlns:a16="http://schemas.microsoft.com/office/drawing/2014/main" id="{1FBA9F8A-38A0-45C1-9836-D558EA13E5FD}"/>
            </a:ext>
            <a:ext uri="{C183D7F6-B498-43B3-948B-1728B52AA6E4}">
              <adec:decorative xmlns:adec="http://schemas.microsoft.com/office/drawing/2017/decorative" val="1"/>
            </a:ext>
          </a:extLst>
        </xdr:cNvPr>
        <xdr:cNvSpPr/>
      </xdr:nvSpPr>
      <xdr:spPr>
        <a:xfrm>
          <a:off x="7078389" y="4951115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4" name="フローチャート: 処理 3">
          <a:extLst>
            <a:ext uri="{FF2B5EF4-FFF2-40B4-BE49-F238E27FC236}">
              <a16:creationId xmlns:a16="http://schemas.microsoft.com/office/drawing/2014/main" id="{A49975C0-0CA2-44FA-BD0D-DC440DD7C91A}"/>
            </a:ext>
            <a:ext uri="{C183D7F6-B498-43B3-948B-1728B52AA6E4}">
              <adec:decorative xmlns:adec="http://schemas.microsoft.com/office/drawing/2017/decorative" val="1"/>
            </a:ext>
          </a:extLst>
        </xdr:cNvPr>
        <xdr:cNvSpPr/>
      </xdr:nvSpPr>
      <xdr:spPr>
        <a:xfrm>
          <a:off x="7965651" y="50020027"/>
          <a:ext cx="899281"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5" name="フローチャート: 処理 4">
          <a:extLst>
            <a:ext uri="{FF2B5EF4-FFF2-40B4-BE49-F238E27FC236}">
              <a16:creationId xmlns:a16="http://schemas.microsoft.com/office/drawing/2014/main" id="{81ECB720-93E2-44D9-9981-99FCEB3B809A}"/>
            </a:ext>
            <a:ext uri="{C183D7F6-B498-43B3-948B-1728B52AA6E4}">
              <adec:decorative xmlns:adec="http://schemas.microsoft.com/office/drawing/2017/decorative" val="1"/>
            </a:ext>
          </a:extLst>
        </xdr:cNvPr>
        <xdr:cNvSpPr/>
      </xdr:nvSpPr>
      <xdr:spPr>
        <a:xfrm>
          <a:off x="8862352" y="50502800"/>
          <a:ext cx="910022"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6" name="フローチャート: 処理 5">
          <a:extLst>
            <a:ext uri="{FF2B5EF4-FFF2-40B4-BE49-F238E27FC236}">
              <a16:creationId xmlns:a16="http://schemas.microsoft.com/office/drawing/2014/main" id="{3B7D8E63-9081-494F-8D46-0FBC7DDE7C1E}"/>
            </a:ext>
            <a:ext uri="{C183D7F6-B498-43B3-948B-1728B52AA6E4}">
              <adec:decorative xmlns:adec="http://schemas.microsoft.com/office/drawing/2017/decorative" val="1"/>
            </a:ext>
          </a:extLst>
        </xdr:cNvPr>
        <xdr:cNvSpPr/>
      </xdr:nvSpPr>
      <xdr:spPr>
        <a:xfrm>
          <a:off x="9778021" y="50985574"/>
          <a:ext cx="800948"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7" name="フローチャート: 処理 6">
          <a:extLst>
            <a:ext uri="{FF2B5EF4-FFF2-40B4-BE49-F238E27FC236}">
              <a16:creationId xmlns:a16="http://schemas.microsoft.com/office/drawing/2014/main" id="{9B4B6B99-F7DC-4E9F-8FC6-21E23409A703}"/>
            </a:ext>
            <a:ext uri="{C183D7F6-B498-43B3-948B-1728B52AA6E4}">
              <adec:decorative xmlns:adec="http://schemas.microsoft.com/office/drawing/2017/decorative" val="1"/>
            </a:ext>
          </a:extLst>
        </xdr:cNvPr>
        <xdr:cNvSpPr/>
      </xdr:nvSpPr>
      <xdr:spPr>
        <a:xfrm>
          <a:off x="10579866" y="51481396"/>
          <a:ext cx="905069"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F64FD0E7-7F2D-4979-9369-C20AD84A20B1}"/>
            </a:ext>
            <a:ext uri="{C183D7F6-B498-43B3-948B-1728B52AA6E4}">
              <adec:decorative xmlns:adec="http://schemas.microsoft.com/office/drawing/2017/decorative" val="1"/>
            </a:ext>
          </a:extLst>
        </xdr:cNvPr>
        <xdr:cNvSpPr/>
      </xdr:nvSpPr>
      <xdr:spPr>
        <a:xfrm>
          <a:off x="4801843" y="5688945"/>
          <a:ext cx="2296234"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3D4B11F5-87CF-4FEC-804C-0725D1053714}"/>
            </a:ext>
            <a:ext uri="{C183D7F6-B498-43B3-948B-1728B52AA6E4}">
              <adec:decorative xmlns:adec="http://schemas.microsoft.com/office/drawing/2017/decorative" val="1"/>
            </a:ext>
          </a:extLst>
        </xdr:cNvPr>
        <xdr:cNvSpPr/>
      </xdr:nvSpPr>
      <xdr:spPr>
        <a:xfrm>
          <a:off x="7102641" y="620757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51ED8C3A-1AE1-44BC-8065-E70EFED12A37}"/>
            </a:ext>
            <a:ext uri="{C183D7F6-B498-43B3-948B-1728B52AA6E4}">
              <adec:decorative xmlns:adec="http://schemas.microsoft.com/office/drawing/2017/decorative" val="1"/>
            </a:ext>
          </a:extLst>
        </xdr:cNvPr>
        <xdr:cNvSpPr/>
      </xdr:nvSpPr>
      <xdr:spPr>
        <a:xfrm>
          <a:off x="7993596" y="6724787"/>
          <a:ext cx="897943"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CC7B1134-2199-49A0-A023-40E988C3631C}"/>
            </a:ext>
            <a:ext uri="{C183D7F6-B498-43B3-948B-1728B52AA6E4}">
              <adec:decorative xmlns:adec="http://schemas.microsoft.com/office/drawing/2017/decorative" val="1"/>
            </a:ext>
          </a:extLst>
        </xdr:cNvPr>
        <xdr:cNvSpPr/>
      </xdr:nvSpPr>
      <xdr:spPr>
        <a:xfrm>
          <a:off x="8902117" y="7237673"/>
          <a:ext cx="909687"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E767947E-7BE7-4CC3-8D25-2E07307BA8AE}"/>
            </a:ext>
            <a:ext uri="{C183D7F6-B498-43B3-948B-1728B52AA6E4}">
              <adec:decorative xmlns:adec="http://schemas.microsoft.com/office/drawing/2017/decorative" val="1"/>
            </a:ext>
          </a:extLst>
        </xdr:cNvPr>
        <xdr:cNvSpPr/>
      </xdr:nvSpPr>
      <xdr:spPr>
        <a:xfrm>
          <a:off x="10603292" y="8241570"/>
          <a:ext cx="906072"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EEC31881-8977-4ABB-9BAA-54BC572B0C81}"/>
            </a:ext>
            <a:ext uri="{C183D7F6-B498-43B3-948B-1728B52AA6E4}">
              <adec:decorative xmlns:adec="http://schemas.microsoft.com/office/drawing/2017/decorative" val="1"/>
            </a:ext>
          </a:extLst>
        </xdr:cNvPr>
        <xdr:cNvSpPr/>
      </xdr:nvSpPr>
      <xdr:spPr>
        <a:xfrm>
          <a:off x="9816986" y="7740796"/>
          <a:ext cx="801952"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3BA9F730-B932-484E-B814-53D0E9A14B95}"/>
            </a:ext>
            <a:ext uri="{C183D7F6-B498-43B3-948B-1728B52AA6E4}">
              <adec:decorative xmlns:adec="http://schemas.microsoft.com/office/drawing/2017/decorative" val="1"/>
            </a:ext>
          </a:extLst>
        </xdr:cNvPr>
        <xdr:cNvSpPr/>
      </xdr:nvSpPr>
      <xdr:spPr>
        <a:xfrm>
          <a:off x="8931299" y="6732130"/>
          <a:ext cx="2574352"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4E8A7F9D-D786-4F78-8CA4-B76DFECB945E}"/>
            </a:ext>
            <a:ext uri="{C183D7F6-B498-43B3-948B-1728B52AA6E4}">
              <adec:decorative xmlns:adec="http://schemas.microsoft.com/office/drawing/2017/decorative" val="1"/>
            </a:ext>
          </a:extLst>
        </xdr:cNvPr>
        <xdr:cNvSpPr/>
      </xdr:nvSpPr>
      <xdr:spPr>
        <a:xfrm>
          <a:off x="9848461" y="7239350"/>
          <a:ext cx="1672447"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C11B26BE-4A1B-4CFC-B4BD-7057E5DB4F05}"/>
            </a:ext>
            <a:ext uri="{C183D7F6-B498-43B3-948B-1728B52AA6E4}">
              <adec:decorative xmlns:adec="http://schemas.microsoft.com/office/drawing/2017/decorative" val="1"/>
            </a:ext>
          </a:extLst>
        </xdr:cNvPr>
        <xdr:cNvSpPr/>
      </xdr:nvSpPr>
      <xdr:spPr>
        <a:xfrm>
          <a:off x="10628259" y="7750032"/>
          <a:ext cx="895139"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13047</xdr:colOff>
      <xdr:row>106</xdr:row>
      <xdr:rowOff>13048</xdr:rowOff>
    </xdr:from>
    <xdr:to>
      <xdr:col>5</xdr:col>
      <xdr:colOff>101021</xdr:colOff>
      <xdr:row>106</xdr:row>
      <xdr:rowOff>523795</xdr:rowOff>
    </xdr:to>
    <xdr:sp macro="" textlink="">
      <xdr:nvSpPr>
        <xdr:cNvPr id="2" name="フローチャート: 処理 1">
          <a:extLst>
            <a:ext uri="{FF2B5EF4-FFF2-40B4-BE49-F238E27FC236}">
              <a16:creationId xmlns:a16="http://schemas.microsoft.com/office/drawing/2014/main" id="{1556DD49-4DF8-457F-ABA3-6E8D616B7643}"/>
            </a:ext>
            <a:ext uri="{C183D7F6-B498-43B3-948B-1728B52AA6E4}">
              <adec:decorative xmlns:adec="http://schemas.microsoft.com/office/drawing/2017/decorative" val="1"/>
            </a:ext>
          </a:extLst>
        </xdr:cNvPr>
        <xdr:cNvSpPr/>
      </xdr:nvSpPr>
      <xdr:spPr>
        <a:xfrm>
          <a:off x="4776116" y="49015335"/>
          <a:ext cx="2298911"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104383</xdr:colOff>
      <xdr:row>106</xdr:row>
      <xdr:rowOff>508870</xdr:rowOff>
    </xdr:from>
    <xdr:to>
      <xdr:col>5</xdr:col>
      <xdr:colOff>987279</xdr:colOff>
      <xdr:row>106</xdr:row>
      <xdr:rowOff>1013870</xdr:rowOff>
    </xdr:to>
    <xdr:sp macro="" textlink="">
      <xdr:nvSpPr>
        <xdr:cNvPr id="3" name="フローチャート: 処理 2">
          <a:extLst>
            <a:ext uri="{FF2B5EF4-FFF2-40B4-BE49-F238E27FC236}">
              <a16:creationId xmlns:a16="http://schemas.microsoft.com/office/drawing/2014/main" id="{0D6D31E8-C75F-4CBF-BA3E-3CB08DAA989F}"/>
            </a:ext>
            <a:ext uri="{C183D7F6-B498-43B3-948B-1728B52AA6E4}">
              <adec:decorative xmlns:adec="http://schemas.microsoft.com/office/drawing/2017/decorative" val="1"/>
            </a:ext>
          </a:extLst>
        </xdr:cNvPr>
        <xdr:cNvSpPr/>
      </xdr:nvSpPr>
      <xdr:spPr>
        <a:xfrm>
          <a:off x="7078389" y="4951115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991645</xdr:colOff>
      <xdr:row>106</xdr:row>
      <xdr:rowOff>1017740</xdr:rowOff>
    </xdr:from>
    <xdr:to>
      <xdr:col>6</xdr:col>
      <xdr:colOff>785457</xdr:colOff>
      <xdr:row>106</xdr:row>
      <xdr:rowOff>1518413</xdr:rowOff>
    </xdr:to>
    <xdr:sp macro="" textlink="">
      <xdr:nvSpPr>
        <xdr:cNvPr id="4" name="フローチャート: 処理 3">
          <a:extLst>
            <a:ext uri="{FF2B5EF4-FFF2-40B4-BE49-F238E27FC236}">
              <a16:creationId xmlns:a16="http://schemas.microsoft.com/office/drawing/2014/main" id="{6D60498A-7575-4ACA-A58B-B9DA2BCBAF90}"/>
            </a:ext>
            <a:ext uri="{C183D7F6-B498-43B3-948B-1728B52AA6E4}">
              <adec:decorative xmlns:adec="http://schemas.microsoft.com/office/drawing/2017/decorative" val="1"/>
            </a:ext>
          </a:extLst>
        </xdr:cNvPr>
        <xdr:cNvSpPr/>
      </xdr:nvSpPr>
      <xdr:spPr>
        <a:xfrm>
          <a:off x="7965651" y="50020027"/>
          <a:ext cx="899281"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782877</xdr:colOff>
      <xdr:row>106</xdr:row>
      <xdr:rowOff>1500513</xdr:rowOff>
    </xdr:from>
    <xdr:to>
      <xdr:col>8</xdr:col>
      <xdr:colOff>7401</xdr:colOff>
      <xdr:row>106</xdr:row>
      <xdr:rowOff>2001187</xdr:rowOff>
    </xdr:to>
    <xdr:sp macro="" textlink="">
      <xdr:nvSpPr>
        <xdr:cNvPr id="5" name="フローチャート: 処理 4">
          <a:extLst>
            <a:ext uri="{FF2B5EF4-FFF2-40B4-BE49-F238E27FC236}">
              <a16:creationId xmlns:a16="http://schemas.microsoft.com/office/drawing/2014/main" id="{AA990A96-5902-4832-BE21-5DB2ADAF3614}"/>
            </a:ext>
            <a:ext uri="{C183D7F6-B498-43B3-948B-1728B52AA6E4}">
              <adec:decorative xmlns:adec="http://schemas.microsoft.com/office/drawing/2017/decorative" val="1"/>
            </a:ext>
          </a:extLst>
        </xdr:cNvPr>
        <xdr:cNvSpPr/>
      </xdr:nvSpPr>
      <xdr:spPr>
        <a:xfrm>
          <a:off x="8862352" y="50502800"/>
          <a:ext cx="910022"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8</xdr:col>
      <xdr:colOff>13048</xdr:colOff>
      <xdr:row>106</xdr:row>
      <xdr:rowOff>1983287</xdr:rowOff>
    </xdr:from>
    <xdr:to>
      <xdr:col>9</xdr:col>
      <xdr:colOff>233966</xdr:colOff>
      <xdr:row>106</xdr:row>
      <xdr:rowOff>2481510</xdr:rowOff>
    </xdr:to>
    <xdr:sp macro="" textlink="">
      <xdr:nvSpPr>
        <xdr:cNvPr id="6" name="フローチャート: 処理 5">
          <a:extLst>
            <a:ext uri="{FF2B5EF4-FFF2-40B4-BE49-F238E27FC236}">
              <a16:creationId xmlns:a16="http://schemas.microsoft.com/office/drawing/2014/main" id="{C22798FB-6C72-46FE-934F-D886DD38E626}"/>
            </a:ext>
            <a:ext uri="{C183D7F6-B498-43B3-948B-1728B52AA6E4}">
              <adec:decorative xmlns:adec="http://schemas.microsoft.com/office/drawing/2017/decorative" val="1"/>
            </a:ext>
          </a:extLst>
        </xdr:cNvPr>
        <xdr:cNvSpPr/>
      </xdr:nvSpPr>
      <xdr:spPr>
        <a:xfrm>
          <a:off x="9778021" y="50985574"/>
          <a:ext cx="800948"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9</xdr:col>
      <xdr:colOff>234863</xdr:colOff>
      <xdr:row>106</xdr:row>
      <xdr:rowOff>2479109</xdr:rowOff>
    </xdr:from>
    <xdr:to>
      <xdr:col>10</xdr:col>
      <xdr:colOff>559902</xdr:colOff>
      <xdr:row>106</xdr:row>
      <xdr:rowOff>3040171</xdr:rowOff>
    </xdr:to>
    <xdr:sp macro="" textlink="">
      <xdr:nvSpPr>
        <xdr:cNvPr id="7" name="フローチャート: 処理 6">
          <a:extLst>
            <a:ext uri="{FF2B5EF4-FFF2-40B4-BE49-F238E27FC236}">
              <a16:creationId xmlns:a16="http://schemas.microsoft.com/office/drawing/2014/main" id="{42A7C28F-CCF6-44EC-944B-DCE70C648413}"/>
            </a:ext>
            <a:ext uri="{C183D7F6-B498-43B3-948B-1728B52AA6E4}">
              <adec:decorative xmlns:adec="http://schemas.microsoft.com/office/drawing/2017/decorative" val="1"/>
            </a:ext>
          </a:extLst>
        </xdr:cNvPr>
        <xdr:cNvSpPr/>
      </xdr:nvSpPr>
      <xdr:spPr>
        <a:xfrm>
          <a:off x="10579866" y="51481396"/>
          <a:ext cx="905069" cy="561062"/>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38774</xdr:colOff>
      <xdr:row>16</xdr:row>
      <xdr:rowOff>38772</xdr:rowOff>
    </xdr:from>
    <xdr:to>
      <xdr:col>5</xdr:col>
      <xdr:colOff>124071</xdr:colOff>
      <xdr:row>16</xdr:row>
      <xdr:rowOff>549519</xdr:rowOff>
    </xdr:to>
    <xdr:sp macro="" textlink="">
      <xdr:nvSpPr>
        <xdr:cNvPr id="2" name="フローチャート: 処理 1">
          <a:extLst>
            <a:ext uri="{FF2B5EF4-FFF2-40B4-BE49-F238E27FC236}">
              <a16:creationId xmlns:a16="http://schemas.microsoft.com/office/drawing/2014/main" id="{8F037FD7-976B-4AFB-B7A8-5088471D4D07}"/>
            </a:ext>
            <a:ext uri="{C183D7F6-B498-43B3-948B-1728B52AA6E4}">
              <adec:decorative xmlns:adec="http://schemas.microsoft.com/office/drawing/2017/decorative" val="1"/>
            </a:ext>
          </a:extLst>
        </xdr:cNvPr>
        <xdr:cNvSpPr/>
      </xdr:nvSpPr>
      <xdr:spPr>
        <a:xfrm>
          <a:off x="4801843" y="5688945"/>
          <a:ext cx="2296234" cy="510747"/>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800" b="1">
              <a:solidFill>
                <a:schemeClr val="tx1"/>
              </a:solidFill>
            </a:rPr>
            <a:t>生活介護（～</a:t>
          </a:r>
          <a:r>
            <a:rPr kumimoji="1" lang="en-US" altLang="ja-JP" sz="800" b="1">
              <a:solidFill>
                <a:schemeClr val="tx1"/>
              </a:solidFill>
            </a:rPr>
            <a:t>37</a:t>
          </a:r>
          <a:r>
            <a:rPr kumimoji="1" lang="ja-JP" altLang="en-US" sz="800" b="1">
              <a:solidFill>
                <a:schemeClr val="tx1"/>
              </a:solidFill>
            </a:rPr>
            <a:t>以下）</a:t>
          </a:r>
        </a:p>
      </xdr:txBody>
    </xdr:sp>
    <xdr:clientData/>
  </xdr:twoCellAnchor>
  <xdr:twoCellAnchor>
    <xdr:from>
      <xdr:col>5</xdr:col>
      <xdr:colOff>128635</xdr:colOff>
      <xdr:row>16</xdr:row>
      <xdr:rowOff>557404</xdr:rowOff>
    </xdr:from>
    <xdr:to>
      <xdr:col>5</xdr:col>
      <xdr:colOff>1011531</xdr:colOff>
      <xdr:row>16</xdr:row>
      <xdr:rowOff>1062404</xdr:rowOff>
    </xdr:to>
    <xdr:sp macro="" textlink="">
      <xdr:nvSpPr>
        <xdr:cNvPr id="3" name="フローチャート: 処理 2">
          <a:extLst>
            <a:ext uri="{FF2B5EF4-FFF2-40B4-BE49-F238E27FC236}">
              <a16:creationId xmlns:a16="http://schemas.microsoft.com/office/drawing/2014/main" id="{A391D6DD-15EF-4E17-B36D-CCC7D48332C4}"/>
            </a:ext>
            <a:ext uri="{C183D7F6-B498-43B3-948B-1728B52AA6E4}">
              <adec:decorative xmlns:adec="http://schemas.microsoft.com/office/drawing/2017/decorative" val="1"/>
            </a:ext>
          </a:extLst>
        </xdr:cNvPr>
        <xdr:cNvSpPr/>
      </xdr:nvSpPr>
      <xdr:spPr>
        <a:xfrm>
          <a:off x="7102641" y="6207577"/>
          <a:ext cx="882896" cy="505000"/>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B</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37</a:t>
          </a:r>
          <a:r>
            <a:rPr kumimoji="1" lang="ja-JP" altLang="en-US" sz="800" b="1">
              <a:solidFill>
                <a:schemeClr val="tx1"/>
              </a:solidFill>
            </a:rPr>
            <a:t>～</a:t>
          </a:r>
          <a:r>
            <a:rPr kumimoji="1" lang="en-US" altLang="ja-JP" sz="800" b="1">
              <a:solidFill>
                <a:schemeClr val="tx1"/>
              </a:solidFill>
            </a:rPr>
            <a:t>44</a:t>
          </a:r>
          <a:r>
            <a:rPr kumimoji="1" lang="ja-JP" altLang="en-US" sz="800" b="1">
              <a:solidFill>
                <a:schemeClr val="tx1"/>
              </a:solidFill>
            </a:rPr>
            <a:t>）</a:t>
          </a:r>
        </a:p>
      </xdr:txBody>
    </xdr:sp>
    <xdr:clientData/>
  </xdr:twoCellAnchor>
  <xdr:twoCellAnchor>
    <xdr:from>
      <xdr:col>5</xdr:col>
      <xdr:colOff>1019590</xdr:colOff>
      <xdr:row>16</xdr:row>
      <xdr:rowOff>1074614</xdr:rowOff>
    </xdr:from>
    <xdr:to>
      <xdr:col>6</xdr:col>
      <xdr:colOff>812064</xdr:colOff>
      <xdr:row>16</xdr:row>
      <xdr:rowOff>1575287</xdr:rowOff>
    </xdr:to>
    <xdr:sp macro="" textlink="">
      <xdr:nvSpPr>
        <xdr:cNvPr id="4" name="フローチャート: 処理 3">
          <a:extLst>
            <a:ext uri="{FF2B5EF4-FFF2-40B4-BE49-F238E27FC236}">
              <a16:creationId xmlns:a16="http://schemas.microsoft.com/office/drawing/2014/main" id="{62404034-2EDD-4443-94BC-2D85673F4B81}"/>
            </a:ext>
            <a:ext uri="{C183D7F6-B498-43B3-948B-1728B52AA6E4}">
              <adec:decorative xmlns:adec="http://schemas.microsoft.com/office/drawing/2017/decorative" val="1"/>
            </a:ext>
          </a:extLst>
        </xdr:cNvPr>
        <xdr:cNvSpPr/>
      </xdr:nvSpPr>
      <xdr:spPr>
        <a:xfrm>
          <a:off x="7993596" y="6724787"/>
          <a:ext cx="897943" cy="50067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就労移行基礎</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45</a:t>
          </a:r>
          <a:r>
            <a:rPr kumimoji="1" lang="ja-JP" altLang="en-US" sz="800" b="1">
              <a:solidFill>
                <a:schemeClr val="tx1"/>
              </a:solidFill>
            </a:rPr>
            <a:t>～</a:t>
          </a:r>
          <a:r>
            <a:rPr kumimoji="1" lang="en-US" altLang="ja-JP" sz="800" b="1">
              <a:solidFill>
                <a:schemeClr val="tx1"/>
              </a:solidFill>
            </a:rPr>
            <a:t>52</a:t>
          </a:r>
          <a:r>
            <a:rPr kumimoji="1" lang="ja-JP" altLang="en-US" sz="800" b="1">
              <a:solidFill>
                <a:schemeClr val="tx1"/>
              </a:solidFill>
            </a:rPr>
            <a:t>）</a:t>
          </a:r>
        </a:p>
      </xdr:txBody>
    </xdr:sp>
    <xdr:clientData/>
  </xdr:twoCellAnchor>
  <xdr:twoCellAnchor>
    <xdr:from>
      <xdr:col>6</xdr:col>
      <xdr:colOff>822642</xdr:colOff>
      <xdr:row>16</xdr:row>
      <xdr:rowOff>1587500</xdr:rowOff>
    </xdr:from>
    <xdr:to>
      <xdr:col>8</xdr:col>
      <xdr:colOff>46831</xdr:colOff>
      <xdr:row>16</xdr:row>
      <xdr:rowOff>2088174</xdr:rowOff>
    </xdr:to>
    <xdr:sp macro="" textlink="">
      <xdr:nvSpPr>
        <xdr:cNvPr id="5" name="フローチャート: 処理 4">
          <a:extLst>
            <a:ext uri="{FF2B5EF4-FFF2-40B4-BE49-F238E27FC236}">
              <a16:creationId xmlns:a16="http://schemas.microsoft.com/office/drawing/2014/main" id="{BE0DE85D-5282-46FC-8663-4D3C0DD4D47B}"/>
            </a:ext>
            <a:ext uri="{C183D7F6-B498-43B3-948B-1728B52AA6E4}">
              <adec:decorative xmlns:adec="http://schemas.microsoft.com/office/drawing/2017/decorative" val="1"/>
            </a:ext>
          </a:extLst>
        </xdr:cNvPr>
        <xdr:cNvSpPr/>
      </xdr:nvSpPr>
      <xdr:spPr>
        <a:xfrm>
          <a:off x="8902117" y="7237673"/>
          <a:ext cx="909687" cy="500674"/>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就労継続</a:t>
          </a:r>
          <a:r>
            <a:rPr kumimoji="1" lang="en-US" altLang="ja-JP" sz="800" b="1">
              <a:solidFill>
                <a:schemeClr val="tx1"/>
              </a:solidFill>
            </a:rPr>
            <a:t>A</a:t>
          </a:r>
          <a:r>
            <a:rPr kumimoji="1" lang="ja-JP" altLang="en-US" sz="800" b="1">
              <a:solidFill>
                <a:schemeClr val="tx1"/>
              </a:solidFill>
            </a:rPr>
            <a:t>型</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53</a:t>
          </a:r>
          <a:r>
            <a:rPr kumimoji="1" lang="ja-JP" altLang="en-US" sz="800" b="1">
              <a:solidFill>
                <a:schemeClr val="tx1"/>
              </a:solidFill>
            </a:rPr>
            <a:t>～</a:t>
          </a:r>
          <a:r>
            <a:rPr kumimoji="1" lang="en-US" altLang="ja-JP" sz="800" b="1">
              <a:solidFill>
                <a:schemeClr val="tx1"/>
              </a:solidFill>
            </a:rPr>
            <a:t>60</a:t>
          </a:r>
          <a:r>
            <a:rPr kumimoji="1" lang="ja-JP" altLang="en-US" sz="800" b="1">
              <a:solidFill>
                <a:schemeClr val="tx1"/>
              </a:solidFill>
            </a:rPr>
            <a:t>）</a:t>
          </a:r>
        </a:p>
      </xdr:txBody>
    </xdr:sp>
    <xdr:clientData/>
  </xdr:twoCellAnchor>
  <xdr:twoCellAnchor>
    <xdr:from>
      <xdr:col>9</xdr:col>
      <xdr:colOff>258289</xdr:colOff>
      <xdr:row>16</xdr:row>
      <xdr:rowOff>2591397</xdr:rowOff>
    </xdr:from>
    <xdr:to>
      <xdr:col>10</xdr:col>
      <xdr:colOff>584331</xdr:colOff>
      <xdr:row>16</xdr:row>
      <xdr:rowOff>3089520</xdr:rowOff>
    </xdr:to>
    <xdr:sp macro="" textlink="">
      <xdr:nvSpPr>
        <xdr:cNvPr id="6" name="フローチャート: 処理 5">
          <a:extLst>
            <a:ext uri="{FF2B5EF4-FFF2-40B4-BE49-F238E27FC236}">
              <a16:creationId xmlns:a16="http://schemas.microsoft.com/office/drawing/2014/main" id="{B16913CF-8B4C-44D5-B0E3-87D0DEB2E891}"/>
            </a:ext>
            <a:ext uri="{C183D7F6-B498-43B3-948B-1728B52AA6E4}">
              <adec:decorative xmlns:adec="http://schemas.microsoft.com/office/drawing/2017/decorative" val="1"/>
            </a:ext>
          </a:extLst>
        </xdr:cNvPr>
        <xdr:cNvSpPr/>
      </xdr:nvSpPr>
      <xdr:spPr>
        <a:xfrm>
          <a:off x="10603292" y="8241570"/>
          <a:ext cx="906072" cy="4981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一般就労</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67</a:t>
          </a:r>
          <a:r>
            <a:rPr kumimoji="1" lang="ja-JP" altLang="en-US" sz="800" b="1">
              <a:solidFill>
                <a:schemeClr val="tx1"/>
              </a:solidFill>
            </a:rPr>
            <a:t>以上）</a:t>
          </a:r>
        </a:p>
      </xdr:txBody>
    </xdr:sp>
    <xdr:clientData/>
  </xdr:twoCellAnchor>
  <xdr:twoCellAnchor>
    <xdr:from>
      <xdr:col>8</xdr:col>
      <xdr:colOff>52013</xdr:colOff>
      <xdr:row>16</xdr:row>
      <xdr:rowOff>2090623</xdr:rowOff>
    </xdr:from>
    <xdr:to>
      <xdr:col>9</xdr:col>
      <xdr:colOff>273935</xdr:colOff>
      <xdr:row>16</xdr:row>
      <xdr:rowOff>2588846</xdr:rowOff>
    </xdr:to>
    <xdr:sp macro="" textlink="">
      <xdr:nvSpPr>
        <xdr:cNvPr id="7" name="フローチャート: 処理 6">
          <a:extLst>
            <a:ext uri="{FF2B5EF4-FFF2-40B4-BE49-F238E27FC236}">
              <a16:creationId xmlns:a16="http://schemas.microsoft.com/office/drawing/2014/main" id="{C6566624-6C95-4D1D-8DF2-BA99A12790B5}"/>
            </a:ext>
            <a:ext uri="{C183D7F6-B498-43B3-948B-1728B52AA6E4}">
              <adec:decorative xmlns:adec="http://schemas.microsoft.com/office/drawing/2017/decorative" val="1"/>
            </a:ext>
          </a:extLst>
        </xdr:cNvPr>
        <xdr:cNvSpPr/>
      </xdr:nvSpPr>
      <xdr:spPr>
        <a:xfrm>
          <a:off x="9816986" y="7740796"/>
          <a:ext cx="801952" cy="498223"/>
        </a:xfrm>
        <a:prstGeom prst="flowChartProcess">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rPr>
            <a:t>就労移行実践</a:t>
          </a:r>
          <a:endParaRPr kumimoji="1" lang="en-US" altLang="ja-JP" sz="800" b="1">
            <a:solidFill>
              <a:schemeClr val="tx1"/>
            </a:solidFill>
          </a:endParaRPr>
        </a:p>
        <a:p>
          <a:pPr algn="ctr"/>
          <a:r>
            <a:rPr kumimoji="1" lang="ja-JP" altLang="en-US" sz="800" b="1">
              <a:solidFill>
                <a:schemeClr val="tx1"/>
              </a:solidFill>
            </a:rPr>
            <a:t>（</a:t>
          </a:r>
          <a:r>
            <a:rPr kumimoji="1" lang="en-US" altLang="ja-JP" sz="800" b="1">
              <a:solidFill>
                <a:schemeClr val="tx1"/>
              </a:solidFill>
            </a:rPr>
            <a:t>61</a:t>
          </a:r>
          <a:r>
            <a:rPr kumimoji="1" lang="ja-JP" altLang="en-US" sz="800" b="1">
              <a:solidFill>
                <a:schemeClr val="tx1"/>
              </a:solidFill>
            </a:rPr>
            <a:t>～</a:t>
          </a:r>
          <a:r>
            <a:rPr kumimoji="1" lang="en-US" altLang="ja-JP" sz="800" b="1">
              <a:solidFill>
                <a:schemeClr val="tx1"/>
              </a:solidFill>
            </a:rPr>
            <a:t>66</a:t>
          </a:r>
          <a:r>
            <a:rPr kumimoji="1" lang="ja-JP" altLang="en-US" sz="800" b="1">
              <a:solidFill>
                <a:schemeClr val="tx1"/>
              </a:solidFill>
            </a:rPr>
            <a:t>）</a:t>
          </a:r>
        </a:p>
      </xdr:txBody>
    </xdr:sp>
    <xdr:clientData/>
  </xdr:twoCellAnchor>
  <xdr:twoCellAnchor>
    <xdr:from>
      <xdr:col>6</xdr:col>
      <xdr:colOff>851824</xdr:colOff>
      <xdr:row>16</xdr:row>
      <xdr:rowOff>1081957</xdr:rowOff>
    </xdr:from>
    <xdr:to>
      <xdr:col>10</xdr:col>
      <xdr:colOff>580618</xdr:colOff>
      <xdr:row>16</xdr:row>
      <xdr:rowOff>1563076</xdr:rowOff>
    </xdr:to>
    <xdr:sp macro="" textlink="">
      <xdr:nvSpPr>
        <xdr:cNvPr id="8" name="フローチャート: 処理 7">
          <a:extLst>
            <a:ext uri="{FF2B5EF4-FFF2-40B4-BE49-F238E27FC236}">
              <a16:creationId xmlns:a16="http://schemas.microsoft.com/office/drawing/2014/main" id="{036D187C-BFCC-4BD1-ABE4-73883606E8DA}"/>
            </a:ext>
            <a:ext uri="{C183D7F6-B498-43B3-948B-1728B52AA6E4}">
              <adec:decorative xmlns:adec="http://schemas.microsoft.com/office/drawing/2017/decorative" val="1"/>
            </a:ext>
          </a:extLst>
        </xdr:cNvPr>
        <xdr:cNvSpPr/>
      </xdr:nvSpPr>
      <xdr:spPr>
        <a:xfrm>
          <a:off x="8931299" y="6732130"/>
          <a:ext cx="2574352" cy="481119"/>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8</xdr:col>
      <xdr:colOff>83488</xdr:colOff>
      <xdr:row>16</xdr:row>
      <xdr:rowOff>1589177</xdr:rowOff>
    </xdr:from>
    <xdr:to>
      <xdr:col>10</xdr:col>
      <xdr:colOff>595875</xdr:colOff>
      <xdr:row>16</xdr:row>
      <xdr:rowOff>2063750</xdr:rowOff>
    </xdr:to>
    <xdr:sp macro="" textlink="">
      <xdr:nvSpPr>
        <xdr:cNvPr id="9" name="フローチャート: 処理 8">
          <a:extLst>
            <a:ext uri="{FF2B5EF4-FFF2-40B4-BE49-F238E27FC236}">
              <a16:creationId xmlns:a16="http://schemas.microsoft.com/office/drawing/2014/main" id="{69D0814D-D691-4EFF-BBDA-22899F917E54}"/>
            </a:ext>
            <a:ext uri="{C183D7F6-B498-43B3-948B-1728B52AA6E4}">
              <adec:decorative xmlns:adec="http://schemas.microsoft.com/office/drawing/2017/decorative" val="1"/>
            </a:ext>
          </a:extLst>
        </xdr:cNvPr>
        <xdr:cNvSpPr/>
      </xdr:nvSpPr>
      <xdr:spPr>
        <a:xfrm>
          <a:off x="9848461" y="7239350"/>
          <a:ext cx="1672447" cy="474573"/>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twoCellAnchor>
    <xdr:from>
      <xdr:col>9</xdr:col>
      <xdr:colOff>283256</xdr:colOff>
      <xdr:row>16</xdr:row>
      <xdr:rowOff>2099859</xdr:rowOff>
    </xdr:from>
    <xdr:to>
      <xdr:col>10</xdr:col>
      <xdr:colOff>598365</xdr:colOff>
      <xdr:row>16</xdr:row>
      <xdr:rowOff>2564423</xdr:rowOff>
    </xdr:to>
    <xdr:sp macro="" textlink="">
      <xdr:nvSpPr>
        <xdr:cNvPr id="10" name="フローチャート: 処理 9">
          <a:extLst>
            <a:ext uri="{FF2B5EF4-FFF2-40B4-BE49-F238E27FC236}">
              <a16:creationId xmlns:a16="http://schemas.microsoft.com/office/drawing/2014/main" id="{9770FDEC-9FC6-4963-B358-32A48D7FCA52}"/>
            </a:ext>
            <a:ext uri="{C183D7F6-B498-43B3-948B-1728B52AA6E4}">
              <adec:decorative xmlns:adec="http://schemas.microsoft.com/office/drawing/2017/decorative" val="1"/>
            </a:ext>
          </a:extLst>
        </xdr:cNvPr>
        <xdr:cNvSpPr/>
      </xdr:nvSpPr>
      <xdr:spPr>
        <a:xfrm>
          <a:off x="10628259" y="7750032"/>
          <a:ext cx="895139" cy="464564"/>
        </a:xfrm>
        <a:prstGeom prst="flowChartProcess">
          <a:avLst/>
        </a:prstGeom>
        <a:solidFill>
          <a:schemeClr val="bg1"/>
        </a:solidFill>
        <a:ln>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5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2"/>
  <sheetViews>
    <sheetView tabSelected="1" view="pageBreakPreview" topLeftCell="A12" zoomScaleNormal="100" zoomScaleSheetLayoutView="100" workbookViewId="0">
      <selection activeCell="F16" sqref="F16:I17"/>
    </sheetView>
  </sheetViews>
  <sheetFormatPr defaultRowHeight="18.75"/>
  <sheetData>
    <row r="1" spans="1:9">
      <c r="A1" s="29"/>
      <c r="B1" s="29"/>
      <c r="C1" s="29"/>
      <c r="D1" s="29"/>
      <c r="E1" s="29"/>
      <c r="F1" s="29"/>
      <c r="G1" s="184" t="s">
        <v>321</v>
      </c>
      <c r="H1" s="184"/>
      <c r="I1" s="184"/>
    </row>
    <row r="2" spans="1:9" ht="24">
      <c r="A2" s="185" t="s">
        <v>212</v>
      </c>
      <c r="B2" s="185"/>
      <c r="C2" s="185"/>
      <c r="D2" s="185"/>
      <c r="E2" s="185"/>
      <c r="F2" s="185"/>
      <c r="G2" s="185"/>
      <c r="H2" s="185"/>
      <c r="I2" s="185"/>
    </row>
    <row r="3" spans="1:9">
      <c r="A3" s="30"/>
      <c r="B3" s="30"/>
      <c r="C3" s="30"/>
      <c r="D3" s="30"/>
      <c r="E3" s="30"/>
      <c r="F3" s="30"/>
      <c r="G3" s="30"/>
      <c r="H3" s="30"/>
      <c r="I3" s="30"/>
    </row>
    <row r="4" spans="1:9">
      <c r="A4" s="30"/>
      <c r="B4" s="30"/>
      <c r="C4" s="30"/>
      <c r="D4" s="30"/>
      <c r="E4" s="30"/>
      <c r="F4" s="29" t="s">
        <v>267</v>
      </c>
      <c r="G4" s="186" t="s">
        <v>211</v>
      </c>
      <c r="H4" s="187"/>
      <c r="I4" s="187"/>
    </row>
    <row r="5" spans="1:9">
      <c r="A5" s="188" t="s">
        <v>355</v>
      </c>
      <c r="B5" s="189"/>
      <c r="C5" s="189"/>
      <c r="D5" s="30"/>
      <c r="E5" s="30"/>
      <c r="F5" s="30"/>
      <c r="G5" s="30"/>
      <c r="H5" s="30"/>
      <c r="I5" s="30"/>
    </row>
    <row r="6" spans="1:9">
      <c r="A6" s="30"/>
      <c r="B6" s="30"/>
      <c r="C6" s="30"/>
      <c r="D6" s="30"/>
      <c r="E6" s="30"/>
      <c r="F6" s="30"/>
      <c r="G6" s="30"/>
      <c r="H6" s="29"/>
      <c r="I6" s="29"/>
    </row>
    <row r="7" spans="1:9">
      <c r="A7" s="29"/>
      <c r="B7" s="29"/>
      <c r="C7" s="29"/>
      <c r="D7" s="29"/>
      <c r="E7" s="31" t="s">
        <v>268</v>
      </c>
      <c r="F7" s="181"/>
      <c r="G7" s="182"/>
      <c r="H7" s="182"/>
      <c r="I7" s="183"/>
    </row>
    <row r="8" spans="1:9" ht="43.5" customHeight="1">
      <c r="A8" s="29"/>
      <c r="B8" s="29"/>
      <c r="C8" s="29"/>
      <c r="D8" s="29"/>
      <c r="E8" s="32" t="s">
        <v>269</v>
      </c>
      <c r="F8" s="181"/>
      <c r="G8" s="182"/>
      <c r="H8" s="182"/>
      <c r="I8" s="183"/>
    </row>
    <row r="9" spans="1:9" ht="43.5" customHeight="1">
      <c r="A9" s="33"/>
      <c r="B9" s="30"/>
      <c r="C9" s="30"/>
      <c r="D9" s="29"/>
      <c r="E9" s="32" t="s">
        <v>270</v>
      </c>
      <c r="F9" s="181"/>
      <c r="G9" s="182"/>
      <c r="H9" s="182"/>
      <c r="I9" s="183"/>
    </row>
    <row r="10" spans="1:9" s="131" customFormat="1" ht="43.5" customHeight="1">
      <c r="A10" s="190" t="s">
        <v>499</v>
      </c>
      <c r="B10" s="190"/>
      <c r="C10" s="190"/>
      <c r="D10" s="190"/>
      <c r="E10" s="190"/>
      <c r="F10" s="190"/>
      <c r="G10" s="190"/>
      <c r="H10" s="190"/>
      <c r="I10" s="190"/>
    </row>
    <row r="11" spans="1:9" ht="43.5" customHeight="1">
      <c r="A11" s="34" t="s">
        <v>271</v>
      </c>
      <c r="B11" s="191"/>
      <c r="C11" s="191"/>
      <c r="D11" s="191"/>
      <c r="E11" s="35" t="s">
        <v>507</v>
      </c>
      <c r="F11" s="192"/>
      <c r="G11" s="192"/>
      <c r="H11" s="192"/>
      <c r="I11" s="192"/>
    </row>
    <row r="12" spans="1:9" ht="43.5" customHeight="1">
      <c r="A12" s="193" t="s">
        <v>272</v>
      </c>
      <c r="B12" s="193"/>
      <c r="C12" s="194" t="s">
        <v>500</v>
      </c>
      <c r="D12" s="194"/>
      <c r="E12" s="194"/>
      <c r="F12" s="194"/>
      <c r="G12" s="194"/>
      <c r="H12" s="194"/>
      <c r="I12" s="194"/>
    </row>
    <row r="13" spans="1:9" ht="43.5" customHeight="1">
      <c r="A13" s="196" t="s">
        <v>273</v>
      </c>
      <c r="B13" s="197"/>
      <c r="C13" s="194"/>
      <c r="D13" s="194"/>
      <c r="E13" s="194"/>
      <c r="F13" s="194"/>
      <c r="G13" s="194"/>
      <c r="H13" s="194"/>
      <c r="I13" s="194"/>
    </row>
    <row r="14" spans="1:9" ht="43.5" customHeight="1">
      <c r="A14" s="194" t="s">
        <v>274</v>
      </c>
      <c r="B14" s="194"/>
      <c r="C14" s="193" t="s">
        <v>501</v>
      </c>
      <c r="D14" s="194"/>
      <c r="E14" s="194"/>
      <c r="F14" s="194"/>
      <c r="G14" s="194"/>
      <c r="H14" s="194"/>
      <c r="I14" s="194"/>
    </row>
    <row r="15" spans="1:9" ht="21" customHeight="1">
      <c r="A15" s="30"/>
      <c r="B15" s="30"/>
      <c r="C15" s="33"/>
      <c r="D15" s="30"/>
      <c r="E15" s="30"/>
      <c r="F15" s="30"/>
      <c r="G15" s="30"/>
      <c r="H15" s="30"/>
      <c r="I15" s="30"/>
    </row>
    <row r="16" spans="1:9" ht="43.5" customHeight="1">
      <c r="A16" s="198" t="s">
        <v>502</v>
      </c>
      <c r="B16" s="199"/>
      <c r="C16" s="201" t="s">
        <v>515</v>
      </c>
      <c r="D16" s="202"/>
      <c r="E16" s="202"/>
      <c r="F16" s="202" t="s">
        <v>516</v>
      </c>
      <c r="G16" s="202"/>
      <c r="H16" s="202"/>
      <c r="I16" s="205"/>
    </row>
    <row r="17" spans="1:10" ht="43.5" customHeight="1">
      <c r="A17" s="200"/>
      <c r="B17" s="200"/>
      <c r="C17" s="203"/>
      <c r="D17" s="204"/>
      <c r="E17" s="204"/>
      <c r="F17" s="204"/>
      <c r="G17" s="204"/>
      <c r="H17" s="204"/>
      <c r="I17" s="206"/>
      <c r="J17" s="8"/>
    </row>
    <row r="18" spans="1:10" ht="43.5" customHeight="1">
      <c r="A18" s="30"/>
      <c r="B18" s="30"/>
      <c r="C18" s="129"/>
      <c r="D18" s="129"/>
      <c r="E18" s="129"/>
      <c r="F18" s="129"/>
      <c r="G18" s="130"/>
      <c r="H18" s="130"/>
      <c r="I18" s="130"/>
      <c r="J18" s="8"/>
    </row>
    <row r="19" spans="1:10" ht="43.5" customHeight="1">
      <c r="A19" s="195" t="s">
        <v>510</v>
      </c>
      <c r="B19" s="195"/>
      <c r="C19" s="195"/>
      <c r="D19" s="195"/>
      <c r="E19" s="195"/>
      <c r="F19" s="195"/>
      <c r="G19" s="195"/>
      <c r="H19" s="195"/>
      <c r="I19" s="195"/>
      <c r="J19" s="8"/>
    </row>
    <row r="20" spans="1:10" ht="43.5" customHeight="1">
      <c r="A20" s="195"/>
      <c r="B20" s="195"/>
      <c r="C20" s="195"/>
      <c r="D20" s="195"/>
      <c r="E20" s="195"/>
      <c r="F20" s="195"/>
      <c r="G20" s="195"/>
      <c r="H20" s="195"/>
      <c r="I20" s="195"/>
      <c r="J20" s="8"/>
    </row>
    <row r="21" spans="1:10" ht="43.5" customHeight="1">
      <c r="A21" s="195"/>
      <c r="B21" s="195"/>
      <c r="C21" s="195"/>
      <c r="D21" s="195"/>
      <c r="E21" s="195"/>
      <c r="F21" s="195"/>
      <c r="G21" s="195"/>
      <c r="H21" s="195"/>
      <c r="I21" s="195"/>
    </row>
    <row r="22" spans="1:10" ht="54" customHeight="1">
      <c r="A22" s="195"/>
      <c r="B22" s="195"/>
      <c r="C22" s="195"/>
      <c r="D22" s="195"/>
      <c r="E22" s="195"/>
      <c r="F22" s="195"/>
      <c r="G22" s="195"/>
      <c r="H22" s="195"/>
      <c r="I22" s="195"/>
    </row>
  </sheetData>
  <mergeCells count="20">
    <mergeCell ref="A19:I22"/>
    <mergeCell ref="A13:B13"/>
    <mergeCell ref="C13:I13"/>
    <mergeCell ref="A14:B14"/>
    <mergeCell ref="C14:I14"/>
    <mergeCell ref="A16:B17"/>
    <mergeCell ref="C16:E17"/>
    <mergeCell ref="F16:I17"/>
    <mergeCell ref="F9:I9"/>
    <mergeCell ref="A10:I10"/>
    <mergeCell ref="B11:D11"/>
    <mergeCell ref="F11:I11"/>
    <mergeCell ref="A12:B12"/>
    <mergeCell ref="C12:I12"/>
    <mergeCell ref="F8:I8"/>
    <mergeCell ref="G1:I1"/>
    <mergeCell ref="A2:I2"/>
    <mergeCell ref="G4:I4"/>
    <mergeCell ref="A5:C5"/>
    <mergeCell ref="F7:I7"/>
  </mergeCells>
  <phoneticPr fontId="1"/>
  <printOptions horizontalCentered="1" verticalCentered="1"/>
  <pageMargins left="0.35433070866141736" right="7.874015748031496E-2" top="0.31496062992125984" bottom="0.3937007874015748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O108"/>
  <sheetViews>
    <sheetView showRuler="0" view="pageBreakPreview" topLeftCell="A86" zoomScale="50" zoomScaleNormal="63" zoomScaleSheetLayoutView="50" zoomScalePageLayoutView="75" workbookViewId="0">
      <selection activeCell="J91" sqref="J91"/>
    </sheetView>
  </sheetViews>
  <sheetFormatPr defaultColWidth="8.875" defaultRowHeight="42" customHeight="1"/>
  <cols>
    <col min="1" max="1" width="10.375" style="47" customWidth="1"/>
    <col min="2" max="2" width="46.625" style="47" customWidth="1"/>
    <col min="3" max="7" width="15.625" style="47" customWidth="1"/>
    <col min="8" max="10" width="7.875" style="47" customWidth="1"/>
    <col min="11" max="12" width="8.75" style="47" customWidth="1"/>
    <col min="13" max="13" width="21.5" style="47" customWidth="1"/>
    <col min="14" max="14" width="0.125" style="47" customWidth="1"/>
    <col min="15" max="15" width="7.625" style="47" customWidth="1"/>
    <col min="16" max="16384" width="8.875" style="47"/>
  </cols>
  <sheetData>
    <row r="1" spans="1:15" ht="45" customHeight="1">
      <c r="A1" s="93" t="s">
        <v>488</v>
      </c>
      <c r="E1" s="327" t="s">
        <v>177</v>
      </c>
      <c r="F1" s="328"/>
      <c r="G1" s="329" t="s">
        <v>367</v>
      </c>
      <c r="H1" s="330"/>
      <c r="I1" s="68" t="s">
        <v>179</v>
      </c>
      <c r="J1" s="328" t="s">
        <v>167</v>
      </c>
      <c r="K1" s="328"/>
      <c r="L1" s="328"/>
      <c r="M1" s="328"/>
      <c r="N1" s="331"/>
    </row>
    <row r="2" spans="1:15" ht="45" customHeight="1" thickBot="1">
      <c r="A2" s="48"/>
      <c r="E2" s="311" t="s">
        <v>180</v>
      </c>
      <c r="F2" s="312"/>
      <c r="G2" s="312" t="s">
        <v>181</v>
      </c>
      <c r="H2" s="312"/>
      <c r="I2" s="312"/>
      <c r="J2" s="312" t="s">
        <v>191</v>
      </c>
      <c r="K2" s="312"/>
      <c r="L2" s="312"/>
      <c r="M2" s="312"/>
      <c r="N2" s="313"/>
    </row>
    <row r="3" spans="1:15" ht="45" customHeight="1">
      <c r="A3" s="314" t="s">
        <v>159</v>
      </c>
      <c r="B3" s="316" t="s">
        <v>160</v>
      </c>
      <c r="C3" s="318" t="s">
        <v>168</v>
      </c>
      <c r="D3" s="319"/>
      <c r="E3" s="319"/>
      <c r="F3" s="319"/>
      <c r="G3" s="320"/>
      <c r="H3" s="282" t="s">
        <v>370</v>
      </c>
      <c r="I3" s="280" t="s">
        <v>371</v>
      </c>
      <c r="J3" s="282" t="s">
        <v>372</v>
      </c>
      <c r="K3" s="284" t="s">
        <v>169</v>
      </c>
      <c r="L3" s="285"/>
      <c r="M3" s="285"/>
      <c r="N3" s="286"/>
    </row>
    <row r="4" spans="1:15" ht="45" customHeight="1" thickBot="1">
      <c r="A4" s="315"/>
      <c r="B4" s="317"/>
      <c r="C4" s="133">
        <v>0</v>
      </c>
      <c r="D4" s="133">
        <v>1</v>
      </c>
      <c r="E4" s="133">
        <v>2</v>
      </c>
      <c r="F4" s="133">
        <v>3</v>
      </c>
      <c r="G4" s="133">
        <v>4</v>
      </c>
      <c r="H4" s="283"/>
      <c r="I4" s="281"/>
      <c r="J4" s="283"/>
      <c r="K4" s="281"/>
      <c r="L4" s="287"/>
      <c r="M4" s="287"/>
      <c r="N4" s="288"/>
    </row>
    <row r="5" spans="1:15" ht="45" customHeight="1">
      <c r="A5" s="289" t="s">
        <v>331</v>
      </c>
      <c r="B5" s="95" t="s">
        <v>368</v>
      </c>
      <c r="C5" s="99" t="s">
        <v>18</v>
      </c>
      <c r="D5" s="99" t="s">
        <v>374</v>
      </c>
      <c r="E5" s="99" t="s">
        <v>22</v>
      </c>
      <c r="F5" s="99" t="s">
        <v>19</v>
      </c>
      <c r="G5" s="99" t="s">
        <v>200</v>
      </c>
      <c r="H5" s="49"/>
      <c r="I5" s="50"/>
      <c r="J5" s="49"/>
      <c r="K5" s="349"/>
      <c r="L5" s="349"/>
      <c r="M5" s="349"/>
      <c r="N5" s="350"/>
    </row>
    <row r="6" spans="1:15" ht="45" customHeight="1">
      <c r="A6" s="276"/>
      <c r="B6" s="96" t="s">
        <v>333</v>
      </c>
      <c r="C6" s="100" t="s">
        <v>18</v>
      </c>
      <c r="D6" s="100" t="s">
        <v>374</v>
      </c>
      <c r="E6" s="100" t="s">
        <v>376</v>
      </c>
      <c r="F6" s="100" t="s">
        <v>375</v>
      </c>
      <c r="G6" s="100" t="s">
        <v>20</v>
      </c>
      <c r="H6" s="51"/>
      <c r="I6" s="52"/>
      <c r="J6" s="51"/>
      <c r="K6" s="351"/>
      <c r="L6" s="351"/>
      <c r="M6" s="351"/>
      <c r="N6" s="352"/>
    </row>
    <row r="7" spans="1:15" ht="45" customHeight="1">
      <c r="A7" s="276"/>
      <c r="B7" s="97" t="s">
        <v>334</v>
      </c>
      <c r="C7" s="101" t="s">
        <v>18</v>
      </c>
      <c r="D7" s="101" t="s">
        <v>21</v>
      </c>
      <c r="E7" s="101" t="s">
        <v>22</v>
      </c>
      <c r="F7" s="101" t="s">
        <v>23</v>
      </c>
      <c r="G7" s="101" t="s">
        <v>24</v>
      </c>
      <c r="H7" s="53"/>
      <c r="I7" s="54"/>
      <c r="J7" s="53"/>
      <c r="K7" s="353"/>
      <c r="L7" s="353"/>
      <c r="M7" s="353"/>
      <c r="N7" s="354"/>
    </row>
    <row r="8" spans="1:15" ht="45" customHeight="1">
      <c r="A8" s="276"/>
      <c r="B8" s="96" t="s">
        <v>282</v>
      </c>
      <c r="C8" s="100" t="s">
        <v>25</v>
      </c>
      <c r="D8" s="100" t="s">
        <v>26</v>
      </c>
      <c r="E8" s="100" t="s">
        <v>377</v>
      </c>
      <c r="F8" s="100" t="s">
        <v>27</v>
      </c>
      <c r="G8" s="100" t="s">
        <v>28</v>
      </c>
      <c r="H8" s="51"/>
      <c r="I8" s="52"/>
      <c r="J8" s="51"/>
      <c r="K8" s="351"/>
      <c r="L8" s="351"/>
      <c r="M8" s="351"/>
      <c r="N8" s="352"/>
    </row>
    <row r="9" spans="1:15" ht="45" customHeight="1">
      <c r="A9" s="276"/>
      <c r="B9" s="97" t="s">
        <v>335</v>
      </c>
      <c r="C9" s="101" t="s">
        <v>29</v>
      </c>
      <c r="D9" s="101" t="s">
        <v>382</v>
      </c>
      <c r="E9" s="101" t="s">
        <v>30</v>
      </c>
      <c r="F9" s="101" t="s">
        <v>378</v>
      </c>
      <c r="G9" s="101" t="s">
        <v>381</v>
      </c>
      <c r="H9" s="53"/>
      <c r="I9" s="54"/>
      <c r="J9" s="53"/>
      <c r="K9" s="353"/>
      <c r="L9" s="353"/>
      <c r="M9" s="353"/>
      <c r="N9" s="354"/>
    </row>
    <row r="10" spans="1:15" ht="45" customHeight="1">
      <c r="A10" s="276"/>
      <c r="B10" s="96" t="s">
        <v>283</v>
      </c>
      <c r="C10" s="100" t="s">
        <v>31</v>
      </c>
      <c r="D10" s="100" t="s">
        <v>32</v>
      </c>
      <c r="E10" s="100" t="s">
        <v>33</v>
      </c>
      <c r="F10" s="100" t="s">
        <v>201</v>
      </c>
      <c r="G10" s="100" t="s">
        <v>380</v>
      </c>
      <c r="H10" s="51"/>
      <c r="I10" s="52"/>
      <c r="J10" s="51"/>
      <c r="K10" s="351"/>
      <c r="L10" s="351"/>
      <c r="M10" s="351"/>
      <c r="N10" s="352"/>
    </row>
    <row r="11" spans="1:15" ht="45" customHeight="1">
      <c r="A11" s="276"/>
      <c r="B11" s="97" t="s">
        <v>284</v>
      </c>
      <c r="C11" s="101" t="s">
        <v>202</v>
      </c>
      <c r="D11" s="101" t="s">
        <v>382</v>
      </c>
      <c r="E11" s="101" t="s">
        <v>35</v>
      </c>
      <c r="F11" s="101" t="s">
        <v>379</v>
      </c>
      <c r="G11" s="101" t="s">
        <v>73</v>
      </c>
      <c r="H11" s="53"/>
      <c r="I11" s="54"/>
      <c r="J11" s="53"/>
      <c r="K11" s="353"/>
      <c r="L11" s="353"/>
      <c r="M11" s="353"/>
      <c r="N11" s="354"/>
    </row>
    <row r="12" spans="1:15" ht="45" customHeight="1">
      <c r="A12" s="276"/>
      <c r="B12" s="96" t="s">
        <v>336</v>
      </c>
      <c r="C12" s="100" t="s">
        <v>40</v>
      </c>
      <c r="D12" s="100" t="s">
        <v>36</v>
      </c>
      <c r="E12" s="100" t="s">
        <v>37</v>
      </c>
      <c r="F12" s="100" t="s">
        <v>38</v>
      </c>
      <c r="G12" s="100" t="s">
        <v>39</v>
      </c>
      <c r="H12" s="51"/>
      <c r="I12" s="52"/>
      <c r="J12" s="51"/>
      <c r="K12" s="351"/>
      <c r="L12" s="351"/>
      <c r="M12" s="351"/>
      <c r="N12" s="352"/>
    </row>
    <row r="13" spans="1:15" ht="45" customHeight="1">
      <c r="A13" s="276"/>
      <c r="B13" s="97" t="s">
        <v>285</v>
      </c>
      <c r="C13" s="101" t="s">
        <v>40</v>
      </c>
      <c r="D13" s="101" t="s">
        <v>41</v>
      </c>
      <c r="E13" s="101" t="s">
        <v>383</v>
      </c>
      <c r="F13" s="101" t="s">
        <v>384</v>
      </c>
      <c r="G13" s="101" t="s">
        <v>42</v>
      </c>
      <c r="H13" s="53"/>
      <c r="I13" s="54"/>
      <c r="J13" s="53"/>
      <c r="K13" s="353"/>
      <c r="L13" s="353"/>
      <c r="M13" s="353"/>
      <c r="N13" s="354"/>
    </row>
    <row r="14" spans="1:15" ht="45" customHeight="1" thickBot="1">
      <c r="A14" s="277"/>
      <c r="B14" s="98" t="s">
        <v>504</v>
      </c>
      <c r="C14" s="102" t="s">
        <v>79</v>
      </c>
      <c r="D14" s="102" t="s">
        <v>43</v>
      </c>
      <c r="E14" s="102" t="s">
        <v>44</v>
      </c>
      <c r="F14" s="102" t="s">
        <v>203</v>
      </c>
      <c r="G14" s="102" t="s">
        <v>45</v>
      </c>
      <c r="H14" s="55"/>
      <c r="I14" s="56"/>
      <c r="J14" s="55"/>
      <c r="K14" s="355"/>
      <c r="L14" s="356"/>
      <c r="M14" s="356"/>
      <c r="N14" s="161"/>
    </row>
    <row r="15" spans="1:15" ht="45" customHeight="1" thickTop="1" thickBot="1">
      <c r="A15" s="94" t="s">
        <v>161</v>
      </c>
      <c r="B15" s="57"/>
      <c r="C15" s="58"/>
      <c r="D15" s="58"/>
      <c r="E15" s="58"/>
      <c r="F15" s="58"/>
      <c r="G15" s="58"/>
      <c r="H15" s="164">
        <f>SUM(H5:H14)</f>
        <v>0</v>
      </c>
      <c r="I15" s="158">
        <f>SUM(I5:I14)</f>
        <v>0</v>
      </c>
      <c r="J15" s="157">
        <f>SUM(J5:J14)</f>
        <v>0</v>
      </c>
      <c r="K15" s="357"/>
      <c r="L15" s="357"/>
      <c r="M15" s="357"/>
      <c r="N15" s="358"/>
    </row>
    <row r="16" spans="1:15" ht="45" customHeight="1" thickTop="1" thickBot="1">
      <c r="A16" s="346"/>
      <c r="B16" s="346"/>
      <c r="C16" s="346"/>
      <c r="D16" s="346"/>
      <c r="E16" s="346"/>
      <c r="F16" s="346"/>
      <c r="G16" s="346"/>
      <c r="H16" s="346"/>
      <c r="I16" s="346"/>
      <c r="J16" s="346"/>
      <c r="K16" s="346"/>
      <c r="L16" s="346"/>
      <c r="M16" s="346"/>
      <c r="N16" s="346"/>
      <c r="O16" s="346"/>
    </row>
    <row r="17" spans="1:14" ht="45" customHeight="1" thickBot="1">
      <c r="A17" s="93" t="s">
        <v>489</v>
      </c>
      <c r="B17" s="74"/>
      <c r="C17" s="74"/>
      <c r="D17" s="74"/>
      <c r="E17" s="338" t="s">
        <v>177</v>
      </c>
      <c r="F17" s="339"/>
      <c r="G17" s="347" t="s">
        <v>373</v>
      </c>
      <c r="H17" s="348"/>
      <c r="I17" s="127" t="s">
        <v>179</v>
      </c>
      <c r="J17" s="343" t="s">
        <v>167</v>
      </c>
      <c r="K17" s="344"/>
      <c r="L17" s="344"/>
      <c r="M17" s="344"/>
      <c r="N17" s="345"/>
    </row>
    <row r="18" spans="1:14" ht="45" customHeight="1" thickBot="1">
      <c r="A18" s="74"/>
      <c r="B18" s="74"/>
      <c r="C18" s="74"/>
      <c r="D18" s="74"/>
      <c r="E18" s="338" t="s">
        <v>180</v>
      </c>
      <c r="F18" s="339"/>
      <c r="G18" s="340" t="s">
        <v>181</v>
      </c>
      <c r="H18" s="341"/>
      <c r="I18" s="342"/>
      <c r="J18" s="343" t="s">
        <v>191</v>
      </c>
      <c r="K18" s="344"/>
      <c r="L18" s="344"/>
      <c r="M18" s="344"/>
      <c r="N18" s="345"/>
    </row>
    <row r="19" spans="1:14" ht="45" customHeight="1">
      <c r="A19" s="314" t="s">
        <v>159</v>
      </c>
      <c r="B19" s="316" t="s">
        <v>160</v>
      </c>
      <c r="C19" s="318" t="s">
        <v>168</v>
      </c>
      <c r="D19" s="319"/>
      <c r="E19" s="319"/>
      <c r="F19" s="319"/>
      <c r="G19" s="320"/>
      <c r="H19" s="282" t="s">
        <v>370</v>
      </c>
      <c r="I19" s="280" t="s">
        <v>371</v>
      </c>
      <c r="J19" s="282" t="s">
        <v>372</v>
      </c>
      <c r="K19" s="284" t="s">
        <v>169</v>
      </c>
      <c r="L19" s="285"/>
      <c r="M19" s="285"/>
      <c r="N19" s="286"/>
    </row>
    <row r="20" spans="1:14" ht="45" customHeight="1" thickBot="1">
      <c r="A20" s="315"/>
      <c r="B20" s="317"/>
      <c r="C20" s="133">
        <v>0</v>
      </c>
      <c r="D20" s="133">
        <v>1</v>
      </c>
      <c r="E20" s="133">
        <v>2</v>
      </c>
      <c r="F20" s="133">
        <v>3</v>
      </c>
      <c r="G20" s="133">
        <v>4</v>
      </c>
      <c r="H20" s="283"/>
      <c r="I20" s="281"/>
      <c r="J20" s="283"/>
      <c r="K20" s="281"/>
      <c r="L20" s="287"/>
      <c r="M20" s="287"/>
      <c r="N20" s="288"/>
    </row>
    <row r="21" spans="1:14" ht="45" customHeight="1">
      <c r="A21" s="275" t="s">
        <v>162</v>
      </c>
      <c r="B21" s="104" t="s">
        <v>286</v>
      </c>
      <c r="C21" s="106" t="s">
        <v>15</v>
      </c>
      <c r="D21" s="106" t="s">
        <v>204</v>
      </c>
      <c r="E21" s="106" t="s">
        <v>16</v>
      </c>
      <c r="F21" s="106" t="s">
        <v>17</v>
      </c>
      <c r="G21" s="106" t="s">
        <v>42</v>
      </c>
      <c r="H21" s="75"/>
      <c r="I21" s="76"/>
      <c r="J21" s="75"/>
      <c r="K21" s="336"/>
      <c r="L21" s="336"/>
      <c r="M21" s="336"/>
      <c r="N21" s="337"/>
    </row>
    <row r="22" spans="1:14" ht="45" customHeight="1">
      <c r="A22" s="276"/>
      <c r="B22" s="96" t="s">
        <v>287</v>
      </c>
      <c r="C22" s="107" t="s">
        <v>385</v>
      </c>
      <c r="D22" s="108" t="s">
        <v>401</v>
      </c>
      <c r="E22" s="108" t="s">
        <v>402</v>
      </c>
      <c r="F22" s="108" t="s">
        <v>395</v>
      </c>
      <c r="G22" s="107" t="s">
        <v>386</v>
      </c>
      <c r="H22" s="77"/>
      <c r="I22" s="78"/>
      <c r="J22" s="77"/>
      <c r="K22" s="278"/>
      <c r="L22" s="278"/>
      <c r="M22" s="278"/>
      <c r="N22" s="279"/>
    </row>
    <row r="23" spans="1:14" ht="45" customHeight="1">
      <c r="A23" s="276"/>
      <c r="B23" s="97" t="s">
        <v>288</v>
      </c>
      <c r="C23" s="109" t="s">
        <v>387</v>
      </c>
      <c r="D23" s="109" t="s">
        <v>388</v>
      </c>
      <c r="E23" s="109" t="s">
        <v>46</v>
      </c>
      <c r="F23" s="110" t="s">
        <v>394</v>
      </c>
      <c r="G23" s="109" t="s">
        <v>389</v>
      </c>
      <c r="H23" s="79"/>
      <c r="I23" s="80"/>
      <c r="J23" s="79"/>
      <c r="K23" s="273"/>
      <c r="L23" s="273"/>
      <c r="M23" s="273"/>
      <c r="N23" s="274"/>
    </row>
    <row r="24" spans="1:14" ht="45" customHeight="1">
      <c r="A24" s="276"/>
      <c r="B24" s="96" t="s">
        <v>289</v>
      </c>
      <c r="C24" s="107" t="s">
        <v>390</v>
      </c>
      <c r="D24" s="107" t="s">
        <v>47</v>
      </c>
      <c r="E24" s="107" t="s">
        <v>48</v>
      </c>
      <c r="F24" s="107" t="s">
        <v>49</v>
      </c>
      <c r="G24" s="108" t="s">
        <v>391</v>
      </c>
      <c r="H24" s="77"/>
      <c r="I24" s="78"/>
      <c r="J24" s="77"/>
      <c r="K24" s="278"/>
      <c r="L24" s="278"/>
      <c r="M24" s="278"/>
      <c r="N24" s="279"/>
    </row>
    <row r="25" spans="1:14" ht="45" customHeight="1">
      <c r="A25" s="276"/>
      <c r="B25" s="97" t="s">
        <v>290</v>
      </c>
      <c r="C25" s="110" t="s">
        <v>460</v>
      </c>
      <c r="D25" s="110" t="s">
        <v>459</v>
      </c>
      <c r="E25" s="109" t="s">
        <v>392</v>
      </c>
      <c r="F25" s="109" t="s">
        <v>46</v>
      </c>
      <c r="G25" s="110" t="s">
        <v>393</v>
      </c>
      <c r="H25" s="79"/>
      <c r="I25" s="80"/>
      <c r="J25" s="79"/>
      <c r="K25" s="273"/>
      <c r="L25" s="273"/>
      <c r="M25" s="273"/>
      <c r="N25" s="274"/>
    </row>
    <row r="26" spans="1:14" ht="45" customHeight="1">
      <c r="A26" s="276"/>
      <c r="B26" s="96" t="s">
        <v>291</v>
      </c>
      <c r="C26" s="107" t="s">
        <v>50</v>
      </c>
      <c r="D26" s="107" t="s">
        <v>382</v>
      </c>
      <c r="E26" s="107" t="s">
        <v>51</v>
      </c>
      <c r="F26" s="108" t="s">
        <v>396</v>
      </c>
      <c r="G26" s="107" t="s">
        <v>52</v>
      </c>
      <c r="H26" s="77"/>
      <c r="I26" s="78"/>
      <c r="J26" s="77"/>
      <c r="K26" s="278"/>
      <c r="L26" s="278"/>
      <c r="M26" s="278"/>
      <c r="N26" s="279"/>
    </row>
    <row r="27" spans="1:14" ht="45" customHeight="1">
      <c r="A27" s="276"/>
      <c r="B27" s="97" t="s">
        <v>363</v>
      </c>
      <c r="C27" s="109" t="s">
        <v>53</v>
      </c>
      <c r="D27" s="109" t="s">
        <v>29</v>
      </c>
      <c r="E27" s="110" t="s">
        <v>403</v>
      </c>
      <c r="F27" s="110" t="s">
        <v>398</v>
      </c>
      <c r="G27" s="110" t="s">
        <v>397</v>
      </c>
      <c r="H27" s="79"/>
      <c r="I27" s="80"/>
      <c r="J27" s="79"/>
      <c r="K27" s="273"/>
      <c r="L27" s="273"/>
      <c r="M27" s="273"/>
      <c r="N27" s="274"/>
    </row>
    <row r="28" spans="1:14" ht="45" customHeight="1">
      <c r="A28" s="276"/>
      <c r="B28" s="96" t="s">
        <v>276</v>
      </c>
      <c r="C28" s="108" t="s">
        <v>295</v>
      </c>
      <c r="D28" s="107" t="s">
        <v>54</v>
      </c>
      <c r="E28" s="108" t="s">
        <v>293</v>
      </c>
      <c r="F28" s="108" t="s">
        <v>399</v>
      </c>
      <c r="G28" s="108" t="s">
        <v>400</v>
      </c>
      <c r="H28" s="77"/>
      <c r="I28" s="78"/>
      <c r="J28" s="77"/>
      <c r="K28" s="278"/>
      <c r="L28" s="278"/>
      <c r="M28" s="278"/>
      <c r="N28" s="279"/>
    </row>
    <row r="29" spans="1:14" ht="45" customHeight="1">
      <c r="A29" s="276"/>
      <c r="B29" s="97" t="s">
        <v>292</v>
      </c>
      <c r="C29" s="109" t="s">
        <v>55</v>
      </c>
      <c r="D29" s="110" t="s">
        <v>405</v>
      </c>
      <c r="E29" s="109" t="s">
        <v>56</v>
      </c>
      <c r="F29" s="109" t="s">
        <v>57</v>
      </c>
      <c r="G29" s="110" t="s">
        <v>404</v>
      </c>
      <c r="H29" s="79"/>
      <c r="I29" s="80"/>
      <c r="J29" s="79"/>
      <c r="K29" s="273"/>
      <c r="L29" s="273"/>
      <c r="M29" s="273"/>
      <c r="N29" s="274"/>
    </row>
    <row r="30" spans="1:14" ht="45" customHeight="1">
      <c r="A30" s="276"/>
      <c r="B30" s="96" t="s">
        <v>277</v>
      </c>
      <c r="C30" s="107" t="s">
        <v>58</v>
      </c>
      <c r="D30" s="108" t="s">
        <v>294</v>
      </c>
      <c r="E30" s="107" t="s">
        <v>59</v>
      </c>
      <c r="F30" s="107" t="s">
        <v>60</v>
      </c>
      <c r="G30" s="107" t="s">
        <v>61</v>
      </c>
      <c r="H30" s="77"/>
      <c r="I30" s="78"/>
      <c r="J30" s="77"/>
      <c r="K30" s="278"/>
      <c r="L30" s="278"/>
      <c r="M30" s="278"/>
      <c r="N30" s="279"/>
    </row>
    <row r="31" spans="1:14" ht="45" customHeight="1">
      <c r="A31" s="276"/>
      <c r="B31" s="97" t="s">
        <v>505</v>
      </c>
      <c r="C31" s="109" t="s">
        <v>53</v>
      </c>
      <c r="D31" s="110" t="s">
        <v>409</v>
      </c>
      <c r="E31" s="110" t="s">
        <v>408</v>
      </c>
      <c r="F31" s="110" t="s">
        <v>407</v>
      </c>
      <c r="G31" s="110" t="s">
        <v>406</v>
      </c>
      <c r="H31" s="79"/>
      <c r="I31" s="80"/>
      <c r="J31" s="79"/>
      <c r="K31" s="273"/>
      <c r="L31" s="273"/>
      <c r="M31" s="273"/>
      <c r="N31" s="274"/>
    </row>
    <row r="32" spans="1:14" ht="45" customHeight="1" thickBot="1">
      <c r="A32" s="277"/>
      <c r="B32" s="105" t="s">
        <v>329</v>
      </c>
      <c r="C32" s="111" t="s">
        <v>62</v>
      </c>
      <c r="D32" s="111" t="s">
        <v>63</v>
      </c>
      <c r="E32" s="111" t="s">
        <v>64</v>
      </c>
      <c r="F32" s="111" t="s">
        <v>65</v>
      </c>
      <c r="G32" s="111" t="s">
        <v>66</v>
      </c>
      <c r="H32" s="81"/>
      <c r="I32" s="82"/>
      <c r="J32" s="81"/>
      <c r="K32" s="269"/>
      <c r="L32" s="269"/>
      <c r="M32" s="269"/>
      <c r="N32" s="270"/>
    </row>
    <row r="33" spans="1:14" ht="45" customHeight="1" thickTop="1" thickBot="1">
      <c r="A33" s="103" t="s">
        <v>163</v>
      </c>
      <c r="B33" s="83"/>
      <c r="C33" s="84"/>
      <c r="D33" s="84"/>
      <c r="E33" s="84"/>
      <c r="F33" s="84"/>
      <c r="G33" s="84"/>
      <c r="H33" s="166">
        <f>SUM(H21:H32)</f>
        <v>0</v>
      </c>
      <c r="I33" s="167">
        <f>SUM(I21:I32)</f>
        <v>0</v>
      </c>
      <c r="J33" s="166">
        <f>SUM(J21:J32)</f>
        <v>0</v>
      </c>
      <c r="K33" s="333"/>
      <c r="L33" s="333"/>
      <c r="M33" s="333"/>
      <c r="N33" s="334"/>
    </row>
    <row r="34" spans="1:14" ht="45" customHeight="1" thickTop="1" thickBot="1">
      <c r="A34" s="335"/>
      <c r="B34" s="335"/>
      <c r="C34" s="335"/>
      <c r="D34" s="335"/>
      <c r="E34" s="335"/>
      <c r="F34" s="335"/>
      <c r="G34" s="335"/>
      <c r="H34" s="335"/>
      <c r="I34" s="335"/>
      <c r="J34" s="335"/>
      <c r="K34" s="335"/>
      <c r="L34" s="335"/>
      <c r="M34" s="335"/>
      <c r="N34" s="128"/>
    </row>
    <row r="35" spans="1:14" ht="45" customHeight="1">
      <c r="A35" s="93" t="s">
        <v>490</v>
      </c>
      <c r="B35" s="74"/>
      <c r="C35" s="74"/>
      <c r="D35" s="74"/>
      <c r="E35" s="327" t="s">
        <v>177</v>
      </c>
      <c r="F35" s="328"/>
      <c r="G35" s="329" t="s">
        <v>330</v>
      </c>
      <c r="H35" s="330"/>
      <c r="I35" s="68" t="s">
        <v>179</v>
      </c>
      <c r="J35" s="328" t="s">
        <v>167</v>
      </c>
      <c r="K35" s="328"/>
      <c r="L35" s="328"/>
      <c r="M35" s="328"/>
      <c r="N35" s="331"/>
    </row>
    <row r="36" spans="1:14" ht="45" customHeight="1" thickBot="1">
      <c r="A36" s="74"/>
      <c r="B36" s="74"/>
      <c r="C36" s="74"/>
      <c r="D36" s="74"/>
      <c r="E36" s="311" t="s">
        <v>180</v>
      </c>
      <c r="F36" s="312"/>
      <c r="G36" s="312" t="s">
        <v>181</v>
      </c>
      <c r="H36" s="312"/>
      <c r="I36" s="312"/>
      <c r="J36" s="312" t="s">
        <v>191</v>
      </c>
      <c r="K36" s="312"/>
      <c r="L36" s="312"/>
      <c r="M36" s="312"/>
      <c r="N36" s="313"/>
    </row>
    <row r="37" spans="1:14" ht="45" customHeight="1">
      <c r="A37" s="314" t="s">
        <v>159</v>
      </c>
      <c r="B37" s="316" t="s">
        <v>160</v>
      </c>
      <c r="C37" s="318" t="s">
        <v>168</v>
      </c>
      <c r="D37" s="319"/>
      <c r="E37" s="319"/>
      <c r="F37" s="319"/>
      <c r="G37" s="320"/>
      <c r="H37" s="282" t="s">
        <v>370</v>
      </c>
      <c r="I37" s="280" t="s">
        <v>371</v>
      </c>
      <c r="J37" s="282" t="s">
        <v>372</v>
      </c>
      <c r="K37" s="284" t="s">
        <v>169</v>
      </c>
      <c r="L37" s="285"/>
      <c r="M37" s="285"/>
      <c r="N37" s="286"/>
    </row>
    <row r="38" spans="1:14" ht="45" customHeight="1" thickBot="1">
      <c r="A38" s="315"/>
      <c r="B38" s="317"/>
      <c r="C38" s="133">
        <v>0</v>
      </c>
      <c r="D38" s="133">
        <v>1</v>
      </c>
      <c r="E38" s="133">
        <v>2</v>
      </c>
      <c r="F38" s="133">
        <v>3</v>
      </c>
      <c r="G38" s="133">
        <v>4</v>
      </c>
      <c r="H38" s="283"/>
      <c r="I38" s="281"/>
      <c r="J38" s="283"/>
      <c r="K38" s="281"/>
      <c r="L38" s="287"/>
      <c r="M38" s="287"/>
      <c r="N38" s="288"/>
    </row>
    <row r="39" spans="1:14" ht="45" customHeight="1">
      <c r="A39" s="289" t="s">
        <v>192</v>
      </c>
      <c r="B39" s="95" t="s">
        <v>296</v>
      </c>
      <c r="C39" s="113" t="s">
        <v>67</v>
      </c>
      <c r="D39" s="113" t="s">
        <v>410</v>
      </c>
      <c r="E39" s="113" t="s">
        <v>411</v>
      </c>
      <c r="F39" s="113" t="s">
        <v>193</v>
      </c>
      <c r="G39" s="113" t="s">
        <v>194</v>
      </c>
      <c r="H39" s="85"/>
      <c r="I39" s="85"/>
      <c r="J39" s="85"/>
      <c r="K39" s="291"/>
      <c r="L39" s="291"/>
      <c r="M39" s="291"/>
      <c r="N39" s="292"/>
    </row>
    <row r="40" spans="1:14" ht="45" customHeight="1">
      <c r="A40" s="275"/>
      <c r="B40" s="96" t="s">
        <v>279</v>
      </c>
      <c r="C40" s="108" t="s">
        <v>461</v>
      </c>
      <c r="D40" s="108" t="s">
        <v>303</v>
      </c>
      <c r="E40" s="108" t="s">
        <v>68</v>
      </c>
      <c r="F40" s="108" t="s">
        <v>304</v>
      </c>
      <c r="G40" s="108" t="s">
        <v>69</v>
      </c>
      <c r="H40" s="77"/>
      <c r="I40" s="77"/>
      <c r="J40" s="77"/>
      <c r="K40" s="278"/>
      <c r="L40" s="278"/>
      <c r="M40" s="278"/>
      <c r="N40" s="279"/>
    </row>
    <row r="41" spans="1:14" ht="45" customHeight="1">
      <c r="A41" s="275"/>
      <c r="B41" s="97" t="s">
        <v>298</v>
      </c>
      <c r="C41" s="110" t="s">
        <v>70</v>
      </c>
      <c r="D41" s="110" t="s">
        <v>71</v>
      </c>
      <c r="E41" s="110" t="s">
        <v>412</v>
      </c>
      <c r="F41" s="110" t="s">
        <v>72</v>
      </c>
      <c r="G41" s="110" t="s">
        <v>73</v>
      </c>
      <c r="H41" s="79"/>
      <c r="I41" s="79"/>
      <c r="J41" s="79"/>
      <c r="K41" s="273"/>
      <c r="L41" s="273"/>
      <c r="M41" s="273"/>
      <c r="N41" s="274"/>
    </row>
    <row r="42" spans="1:14" ht="45" customHeight="1">
      <c r="A42" s="275"/>
      <c r="B42" s="96" t="s">
        <v>299</v>
      </c>
      <c r="C42" s="108" t="s">
        <v>413</v>
      </c>
      <c r="D42" s="108" t="s">
        <v>414</v>
      </c>
      <c r="E42" s="108" t="s">
        <v>305</v>
      </c>
      <c r="F42" s="108" t="s">
        <v>302</v>
      </c>
      <c r="G42" s="108" t="s">
        <v>74</v>
      </c>
      <c r="H42" s="77"/>
      <c r="I42" s="77"/>
      <c r="J42" s="77"/>
      <c r="K42" s="278"/>
      <c r="L42" s="278"/>
      <c r="M42" s="278"/>
      <c r="N42" s="279"/>
    </row>
    <row r="43" spans="1:14" ht="45" customHeight="1">
      <c r="A43" s="275"/>
      <c r="B43" s="97" t="s">
        <v>308</v>
      </c>
      <c r="C43" s="110" t="s">
        <v>205</v>
      </c>
      <c r="D43" s="110" t="s">
        <v>75</v>
      </c>
      <c r="E43" s="110" t="s">
        <v>76</v>
      </c>
      <c r="F43" s="110" t="s">
        <v>77</v>
      </c>
      <c r="G43" s="110" t="s">
        <v>78</v>
      </c>
      <c r="H43" s="79"/>
      <c r="I43" s="79"/>
      <c r="J43" s="79"/>
      <c r="K43" s="273"/>
      <c r="L43" s="273"/>
      <c r="M43" s="273"/>
      <c r="N43" s="274"/>
    </row>
    <row r="44" spans="1:14" ht="45" customHeight="1">
      <c r="A44" s="275"/>
      <c r="B44" s="96" t="s">
        <v>297</v>
      </c>
      <c r="C44" s="108" t="s">
        <v>18</v>
      </c>
      <c r="D44" s="108" t="s">
        <v>306</v>
      </c>
      <c r="E44" s="108" t="s">
        <v>80</v>
      </c>
      <c r="F44" s="108" t="s">
        <v>415</v>
      </c>
      <c r="G44" s="108" t="s">
        <v>81</v>
      </c>
      <c r="H44" s="77"/>
      <c r="I44" s="77"/>
      <c r="J44" s="77"/>
      <c r="K44" s="278"/>
      <c r="L44" s="278"/>
      <c r="M44" s="278"/>
      <c r="N44" s="279"/>
    </row>
    <row r="45" spans="1:14" ht="45" customHeight="1">
      <c r="A45" s="275"/>
      <c r="B45" s="97" t="s">
        <v>300</v>
      </c>
      <c r="C45" s="110" t="s">
        <v>82</v>
      </c>
      <c r="D45" s="110" t="s">
        <v>83</v>
      </c>
      <c r="E45" s="110" t="s">
        <v>84</v>
      </c>
      <c r="F45" s="110" t="s">
        <v>416</v>
      </c>
      <c r="G45" s="110" t="s">
        <v>417</v>
      </c>
      <c r="H45" s="79"/>
      <c r="I45" s="79"/>
      <c r="J45" s="79"/>
      <c r="K45" s="273"/>
      <c r="L45" s="273"/>
      <c r="M45" s="273"/>
      <c r="N45" s="274"/>
    </row>
    <row r="46" spans="1:14" ht="45" customHeight="1">
      <c r="A46" s="275"/>
      <c r="B46" s="96" t="s">
        <v>301</v>
      </c>
      <c r="C46" s="108" t="s">
        <v>85</v>
      </c>
      <c r="D46" s="108" t="s">
        <v>418</v>
      </c>
      <c r="E46" s="108" t="s">
        <v>86</v>
      </c>
      <c r="F46" s="108" t="s">
        <v>419</v>
      </c>
      <c r="G46" s="108" t="s">
        <v>69</v>
      </c>
      <c r="H46" s="77"/>
      <c r="I46" s="77"/>
      <c r="J46" s="77"/>
      <c r="K46" s="278"/>
      <c r="L46" s="278"/>
      <c r="M46" s="278"/>
      <c r="N46" s="279"/>
    </row>
    <row r="47" spans="1:14" ht="45" customHeight="1" thickBot="1">
      <c r="A47" s="290"/>
      <c r="B47" s="112" t="s">
        <v>309</v>
      </c>
      <c r="C47" s="114" t="s">
        <v>87</v>
      </c>
      <c r="D47" s="114" t="s">
        <v>88</v>
      </c>
      <c r="E47" s="114" t="s">
        <v>420</v>
      </c>
      <c r="F47" s="114" t="s">
        <v>421</v>
      </c>
      <c r="G47" s="114" t="s">
        <v>307</v>
      </c>
      <c r="H47" s="86"/>
      <c r="I47" s="86"/>
      <c r="J47" s="86"/>
      <c r="K47" s="321"/>
      <c r="L47" s="321"/>
      <c r="M47" s="321"/>
      <c r="N47" s="322"/>
    </row>
    <row r="48" spans="1:14" ht="45" customHeight="1">
      <c r="A48" s="314" t="s">
        <v>159</v>
      </c>
      <c r="B48" s="316" t="s">
        <v>160</v>
      </c>
      <c r="C48" s="318" t="s">
        <v>168</v>
      </c>
      <c r="D48" s="319"/>
      <c r="E48" s="319"/>
      <c r="F48" s="319"/>
      <c r="G48" s="320"/>
      <c r="H48" s="282" t="s">
        <v>370</v>
      </c>
      <c r="I48" s="280" t="s">
        <v>371</v>
      </c>
      <c r="J48" s="282" t="s">
        <v>372</v>
      </c>
      <c r="K48" s="284" t="s">
        <v>169</v>
      </c>
      <c r="L48" s="285"/>
      <c r="M48" s="285"/>
      <c r="N48" s="286"/>
    </row>
    <row r="49" spans="1:14" ht="45" customHeight="1" thickBot="1">
      <c r="A49" s="315"/>
      <c r="B49" s="317"/>
      <c r="C49" s="133">
        <v>0</v>
      </c>
      <c r="D49" s="133">
        <v>1</v>
      </c>
      <c r="E49" s="133">
        <v>2</v>
      </c>
      <c r="F49" s="133">
        <v>3</v>
      </c>
      <c r="G49" s="133">
        <v>4</v>
      </c>
      <c r="H49" s="283"/>
      <c r="I49" s="281"/>
      <c r="J49" s="283"/>
      <c r="K49" s="281"/>
      <c r="L49" s="287"/>
      <c r="M49" s="287"/>
      <c r="N49" s="288"/>
    </row>
    <row r="50" spans="1:14" ht="45" customHeight="1">
      <c r="A50" s="289" t="s">
        <v>259</v>
      </c>
      <c r="B50" s="96" t="s">
        <v>310</v>
      </c>
      <c r="C50" s="107" t="s">
        <v>79</v>
      </c>
      <c r="D50" s="107" t="s">
        <v>89</v>
      </c>
      <c r="E50" s="108" t="s">
        <v>426</v>
      </c>
      <c r="F50" s="108" t="s">
        <v>427</v>
      </c>
      <c r="G50" s="108" t="s">
        <v>428</v>
      </c>
      <c r="H50" s="77"/>
      <c r="I50" s="77"/>
      <c r="J50" s="77"/>
      <c r="K50" s="278"/>
      <c r="L50" s="278"/>
      <c r="M50" s="278"/>
      <c r="N50" s="279"/>
    </row>
    <row r="51" spans="1:14" ht="45" customHeight="1">
      <c r="A51" s="275"/>
      <c r="B51" s="115" t="s">
        <v>158</v>
      </c>
      <c r="C51" s="109" t="s">
        <v>423</v>
      </c>
      <c r="D51" s="110" t="s">
        <v>424</v>
      </c>
      <c r="E51" s="109" t="s">
        <v>425</v>
      </c>
      <c r="F51" s="110" t="s">
        <v>462</v>
      </c>
      <c r="G51" s="110" t="s">
        <v>422</v>
      </c>
      <c r="H51" s="79"/>
      <c r="I51" s="79"/>
      <c r="J51" s="79"/>
      <c r="K51" s="273"/>
      <c r="L51" s="273"/>
      <c r="M51" s="273"/>
      <c r="N51" s="274"/>
    </row>
    <row r="52" spans="1:14" ht="45" customHeight="1">
      <c r="A52" s="275"/>
      <c r="B52" s="96" t="s">
        <v>280</v>
      </c>
      <c r="C52" s="107" t="s">
        <v>79</v>
      </c>
      <c r="D52" s="107" t="s">
        <v>429</v>
      </c>
      <c r="E52" s="108" t="s">
        <v>360</v>
      </c>
      <c r="F52" s="108" t="s">
        <v>361</v>
      </c>
      <c r="G52" s="107" t="s">
        <v>69</v>
      </c>
      <c r="H52" s="77"/>
      <c r="I52" s="77"/>
      <c r="J52" s="77"/>
      <c r="K52" s="278"/>
      <c r="L52" s="278"/>
      <c r="M52" s="278"/>
      <c r="N52" s="279"/>
    </row>
    <row r="53" spans="1:14" ht="45" customHeight="1">
      <c r="A53" s="275"/>
      <c r="B53" s="97" t="s">
        <v>313</v>
      </c>
      <c r="C53" s="110" t="s">
        <v>90</v>
      </c>
      <c r="D53" s="110" t="s">
        <v>91</v>
      </c>
      <c r="E53" s="109" t="s">
        <v>92</v>
      </c>
      <c r="F53" s="109" t="s">
        <v>149</v>
      </c>
      <c r="G53" s="110" t="s">
        <v>463</v>
      </c>
      <c r="H53" s="79"/>
      <c r="I53" s="79"/>
      <c r="J53" s="79"/>
      <c r="K53" s="273"/>
      <c r="L53" s="273"/>
      <c r="M53" s="273"/>
      <c r="N53" s="274"/>
    </row>
    <row r="54" spans="1:14" ht="45" customHeight="1">
      <c r="A54" s="275"/>
      <c r="B54" s="96" t="s">
        <v>314</v>
      </c>
      <c r="C54" s="107" t="s">
        <v>79</v>
      </c>
      <c r="D54" s="107" t="s">
        <v>93</v>
      </c>
      <c r="E54" s="107" t="s">
        <v>94</v>
      </c>
      <c r="F54" s="108" t="s">
        <v>95</v>
      </c>
      <c r="G54" s="108" t="s">
        <v>464</v>
      </c>
      <c r="H54" s="77"/>
      <c r="I54" s="77"/>
      <c r="J54" s="77"/>
      <c r="K54" s="278"/>
      <c r="L54" s="278"/>
      <c r="M54" s="278"/>
      <c r="N54" s="279"/>
    </row>
    <row r="55" spans="1:14" ht="45" customHeight="1">
      <c r="A55" s="275"/>
      <c r="B55" s="97" t="s">
        <v>315</v>
      </c>
      <c r="C55" s="109" t="s">
        <v>96</v>
      </c>
      <c r="D55" s="110" t="s">
        <v>97</v>
      </c>
      <c r="E55" s="110" t="s">
        <v>98</v>
      </c>
      <c r="F55" s="109" t="s">
        <v>149</v>
      </c>
      <c r="G55" s="110" t="s">
        <v>433</v>
      </c>
      <c r="H55" s="79"/>
      <c r="I55" s="79"/>
      <c r="J55" s="79"/>
      <c r="K55" s="273"/>
      <c r="L55" s="273"/>
      <c r="M55" s="273"/>
      <c r="N55" s="274"/>
    </row>
    <row r="56" spans="1:14" ht="45" customHeight="1">
      <c r="A56" s="275"/>
      <c r="B56" s="96" t="s">
        <v>482</v>
      </c>
      <c r="C56" s="107" t="s">
        <v>79</v>
      </c>
      <c r="D56" s="107" t="s">
        <v>429</v>
      </c>
      <c r="E56" s="108" t="s">
        <v>311</v>
      </c>
      <c r="F56" s="108" t="s">
        <v>431</v>
      </c>
      <c r="G56" s="107" t="s">
        <v>99</v>
      </c>
      <c r="H56" s="77"/>
      <c r="I56" s="77"/>
      <c r="J56" s="77"/>
      <c r="K56" s="278"/>
      <c r="L56" s="278"/>
      <c r="M56" s="278"/>
      <c r="N56" s="279"/>
    </row>
    <row r="57" spans="1:14" ht="45" customHeight="1">
      <c r="A57" s="275"/>
      <c r="B57" s="97" t="s">
        <v>316</v>
      </c>
      <c r="C57" s="109" t="s">
        <v>430</v>
      </c>
      <c r="D57" s="110" t="s">
        <v>480</v>
      </c>
      <c r="E57" s="110" t="s">
        <v>479</v>
      </c>
      <c r="F57" s="110" t="s">
        <v>478</v>
      </c>
      <c r="G57" s="110" t="s">
        <v>481</v>
      </c>
      <c r="H57" s="79"/>
      <c r="I57" s="79"/>
      <c r="J57" s="79"/>
      <c r="K57" s="273"/>
      <c r="L57" s="273"/>
      <c r="M57" s="273"/>
      <c r="N57" s="274"/>
    </row>
    <row r="58" spans="1:14" ht="45" customHeight="1">
      <c r="A58" s="275"/>
      <c r="B58" s="98" t="s">
        <v>317</v>
      </c>
      <c r="C58" s="116" t="s">
        <v>206</v>
      </c>
      <c r="D58" s="116" t="s">
        <v>312</v>
      </c>
      <c r="E58" s="117" t="s">
        <v>432</v>
      </c>
      <c r="F58" s="117" t="s">
        <v>207</v>
      </c>
      <c r="G58" s="116" t="s">
        <v>465</v>
      </c>
      <c r="H58" s="88"/>
      <c r="I58" s="88"/>
      <c r="J58" s="88"/>
      <c r="K58" s="323"/>
      <c r="L58" s="278"/>
      <c r="M58" s="278"/>
      <c r="N58" s="163"/>
    </row>
    <row r="59" spans="1:14" ht="45" customHeight="1" thickBot="1">
      <c r="A59" s="332"/>
      <c r="B59" s="118" t="s">
        <v>337</v>
      </c>
      <c r="C59" s="119" t="s">
        <v>100</v>
      </c>
      <c r="D59" s="120" t="s">
        <v>467</v>
      </c>
      <c r="E59" s="120" t="s">
        <v>208</v>
      </c>
      <c r="F59" s="119" t="s">
        <v>145</v>
      </c>
      <c r="G59" s="120" t="s">
        <v>466</v>
      </c>
      <c r="H59" s="89"/>
      <c r="I59" s="89"/>
      <c r="J59" s="160"/>
      <c r="K59" s="324"/>
      <c r="L59" s="325"/>
      <c r="M59" s="325"/>
      <c r="N59" s="162"/>
    </row>
    <row r="60" spans="1:14" ht="45" customHeight="1" thickTop="1" thickBot="1">
      <c r="A60" s="94" t="s">
        <v>165</v>
      </c>
      <c r="B60" s="90"/>
      <c r="C60" s="91"/>
      <c r="D60" s="91"/>
      <c r="E60" s="91"/>
      <c r="F60" s="91"/>
      <c r="G60" s="91"/>
      <c r="H60" s="164">
        <f>SUM(H39:H59)</f>
        <v>0</v>
      </c>
      <c r="I60" s="164">
        <f>SUM(I39:I59)</f>
        <v>0</v>
      </c>
      <c r="J60" s="164">
        <f>SUM(J39:J59)</f>
        <v>0</v>
      </c>
      <c r="K60" s="271"/>
      <c r="L60" s="271"/>
      <c r="M60" s="271"/>
      <c r="N60" s="272"/>
    </row>
    <row r="61" spans="1:14" ht="45" customHeight="1" thickTop="1" thickBot="1">
      <c r="A61" s="326"/>
      <c r="B61" s="326"/>
      <c r="C61" s="326"/>
      <c r="D61" s="326"/>
      <c r="E61" s="326"/>
      <c r="F61" s="326"/>
      <c r="G61" s="326"/>
      <c r="H61" s="326"/>
      <c r="I61" s="326"/>
      <c r="J61" s="326"/>
      <c r="K61" s="326"/>
      <c r="L61" s="326"/>
      <c r="M61" s="326"/>
      <c r="N61" s="92"/>
    </row>
    <row r="62" spans="1:14" ht="45" customHeight="1">
      <c r="A62" s="93" t="s">
        <v>491</v>
      </c>
      <c r="B62" s="74"/>
      <c r="C62" s="74"/>
      <c r="D62" s="74"/>
      <c r="E62" s="327" t="s">
        <v>177</v>
      </c>
      <c r="F62" s="328"/>
      <c r="G62" s="329" t="s">
        <v>330</v>
      </c>
      <c r="H62" s="330"/>
      <c r="I62" s="68" t="s">
        <v>179</v>
      </c>
      <c r="J62" s="328" t="s">
        <v>167</v>
      </c>
      <c r="K62" s="328"/>
      <c r="L62" s="328"/>
      <c r="M62" s="328"/>
      <c r="N62" s="331"/>
    </row>
    <row r="63" spans="1:14" ht="45" customHeight="1" thickBot="1">
      <c r="A63" s="74"/>
      <c r="B63" s="74"/>
      <c r="C63" s="74"/>
      <c r="D63" s="74"/>
      <c r="E63" s="311" t="s">
        <v>180</v>
      </c>
      <c r="F63" s="312"/>
      <c r="G63" s="312" t="s">
        <v>181</v>
      </c>
      <c r="H63" s="312"/>
      <c r="I63" s="312"/>
      <c r="J63" s="312" t="s">
        <v>191</v>
      </c>
      <c r="K63" s="312"/>
      <c r="L63" s="312"/>
      <c r="M63" s="312"/>
      <c r="N63" s="313"/>
    </row>
    <row r="64" spans="1:14" ht="45" customHeight="1">
      <c r="A64" s="314" t="s">
        <v>159</v>
      </c>
      <c r="B64" s="316" t="s">
        <v>160</v>
      </c>
      <c r="C64" s="318" t="s">
        <v>168</v>
      </c>
      <c r="D64" s="319"/>
      <c r="E64" s="319"/>
      <c r="F64" s="319"/>
      <c r="G64" s="320"/>
      <c r="H64" s="282" t="s">
        <v>370</v>
      </c>
      <c r="I64" s="280" t="s">
        <v>371</v>
      </c>
      <c r="J64" s="282" t="s">
        <v>372</v>
      </c>
      <c r="K64" s="284" t="s">
        <v>169</v>
      </c>
      <c r="L64" s="285"/>
      <c r="M64" s="285"/>
      <c r="N64" s="286"/>
    </row>
    <row r="65" spans="1:14" ht="45" customHeight="1" thickBot="1">
      <c r="A65" s="315"/>
      <c r="B65" s="317"/>
      <c r="C65" s="133">
        <v>0</v>
      </c>
      <c r="D65" s="133">
        <v>1</v>
      </c>
      <c r="E65" s="133">
        <v>2</v>
      </c>
      <c r="F65" s="133">
        <v>3</v>
      </c>
      <c r="G65" s="133">
        <v>4</v>
      </c>
      <c r="H65" s="283"/>
      <c r="I65" s="281"/>
      <c r="J65" s="283"/>
      <c r="K65" s="281"/>
      <c r="L65" s="287"/>
      <c r="M65" s="287"/>
      <c r="N65" s="288"/>
    </row>
    <row r="66" spans="1:14" ht="45" customHeight="1">
      <c r="A66" s="289" t="s">
        <v>483</v>
      </c>
      <c r="B66" s="95" t="s">
        <v>318</v>
      </c>
      <c r="C66" s="123" t="s">
        <v>18</v>
      </c>
      <c r="D66" s="123" t="s">
        <v>429</v>
      </c>
      <c r="E66" s="113" t="s">
        <v>434</v>
      </c>
      <c r="F66" s="113" t="s">
        <v>484</v>
      </c>
      <c r="G66" s="113" t="s">
        <v>435</v>
      </c>
      <c r="H66" s="85"/>
      <c r="I66" s="85"/>
      <c r="J66" s="85"/>
      <c r="K66" s="291"/>
      <c r="L66" s="291"/>
      <c r="M66" s="291"/>
      <c r="N66" s="292"/>
    </row>
    <row r="67" spans="1:14" ht="45" customHeight="1">
      <c r="A67" s="275"/>
      <c r="B67" s="96" t="s">
        <v>319</v>
      </c>
      <c r="C67" s="108" t="s">
        <v>468</v>
      </c>
      <c r="D67" s="108" t="s">
        <v>469</v>
      </c>
      <c r="E67" s="108" t="s">
        <v>437</v>
      </c>
      <c r="F67" s="108" t="s">
        <v>436</v>
      </c>
      <c r="G67" s="107" t="s">
        <v>101</v>
      </c>
      <c r="H67" s="77"/>
      <c r="I67" s="77"/>
      <c r="J67" s="77"/>
      <c r="K67" s="278"/>
      <c r="L67" s="278"/>
      <c r="M67" s="278"/>
      <c r="N67" s="279"/>
    </row>
    <row r="68" spans="1:14" ht="45" customHeight="1">
      <c r="A68" s="275"/>
      <c r="B68" s="97" t="s">
        <v>503</v>
      </c>
      <c r="C68" s="109" t="s">
        <v>18</v>
      </c>
      <c r="D68" s="110" t="s">
        <v>438</v>
      </c>
      <c r="E68" s="110" t="s">
        <v>356</v>
      </c>
      <c r="F68" s="109" t="s">
        <v>102</v>
      </c>
      <c r="G68" s="110" t="s">
        <v>281</v>
      </c>
      <c r="H68" s="79"/>
      <c r="I68" s="79"/>
      <c r="J68" s="79"/>
      <c r="K68" s="273"/>
      <c r="L68" s="273"/>
      <c r="M68" s="273"/>
      <c r="N68" s="274"/>
    </row>
    <row r="69" spans="1:14" ht="45" customHeight="1">
      <c r="A69" s="275"/>
      <c r="B69" s="121" t="s">
        <v>0</v>
      </c>
      <c r="C69" s="107" t="s">
        <v>103</v>
      </c>
      <c r="D69" s="107" t="s">
        <v>104</v>
      </c>
      <c r="E69" s="107" t="s">
        <v>105</v>
      </c>
      <c r="F69" s="107" t="s">
        <v>106</v>
      </c>
      <c r="G69" s="107" t="s">
        <v>107</v>
      </c>
      <c r="H69" s="77"/>
      <c r="I69" s="77"/>
      <c r="J69" s="77"/>
      <c r="K69" s="278"/>
      <c r="L69" s="278"/>
      <c r="M69" s="278"/>
      <c r="N69" s="279"/>
    </row>
    <row r="70" spans="1:14" ht="45" customHeight="1">
      <c r="A70" s="275"/>
      <c r="B70" s="115" t="s">
        <v>111</v>
      </c>
      <c r="C70" s="109" t="s">
        <v>108</v>
      </c>
      <c r="D70" s="110" t="s">
        <v>470</v>
      </c>
      <c r="E70" s="109" t="s">
        <v>109</v>
      </c>
      <c r="F70" s="109" t="s">
        <v>110</v>
      </c>
      <c r="G70" s="110" t="s">
        <v>449</v>
      </c>
      <c r="H70" s="79"/>
      <c r="I70" s="79"/>
      <c r="J70" s="79"/>
      <c r="K70" s="273"/>
      <c r="L70" s="273"/>
      <c r="M70" s="273"/>
      <c r="N70" s="274"/>
    </row>
    <row r="71" spans="1:14" ht="45" customHeight="1">
      <c r="A71" s="275"/>
      <c r="B71" s="121" t="s">
        <v>1</v>
      </c>
      <c r="C71" s="107" t="s">
        <v>486</v>
      </c>
      <c r="D71" s="108" t="s">
        <v>34</v>
      </c>
      <c r="E71" s="107" t="s">
        <v>112</v>
      </c>
      <c r="F71" s="108" t="s">
        <v>113</v>
      </c>
      <c r="G71" s="107" t="s">
        <v>69</v>
      </c>
      <c r="H71" s="77"/>
      <c r="I71" s="77"/>
      <c r="J71" s="77"/>
      <c r="K71" s="278"/>
      <c r="L71" s="278"/>
      <c r="M71" s="278"/>
      <c r="N71" s="279"/>
    </row>
    <row r="72" spans="1:14" ht="45" customHeight="1">
      <c r="A72" s="275"/>
      <c r="B72" s="115" t="s">
        <v>2</v>
      </c>
      <c r="C72" s="109" t="s">
        <v>114</v>
      </c>
      <c r="D72" s="110" t="s">
        <v>439</v>
      </c>
      <c r="E72" s="110" t="s">
        <v>440</v>
      </c>
      <c r="F72" s="110" t="s">
        <v>471</v>
      </c>
      <c r="G72" s="110" t="s">
        <v>441</v>
      </c>
      <c r="H72" s="79"/>
      <c r="I72" s="79"/>
      <c r="J72" s="79"/>
      <c r="K72" s="273"/>
      <c r="L72" s="273"/>
      <c r="M72" s="273"/>
      <c r="N72" s="274"/>
    </row>
    <row r="73" spans="1:14" ht="45" customHeight="1">
      <c r="A73" s="275"/>
      <c r="B73" s="121" t="s">
        <v>3</v>
      </c>
      <c r="C73" s="107" t="s">
        <v>115</v>
      </c>
      <c r="D73" s="107" t="s">
        <v>443</v>
      </c>
      <c r="E73" s="108" t="s">
        <v>446</v>
      </c>
      <c r="F73" s="108" t="s">
        <v>472</v>
      </c>
      <c r="G73" s="108" t="s">
        <v>442</v>
      </c>
      <c r="H73" s="77"/>
      <c r="I73" s="77"/>
      <c r="J73" s="77"/>
      <c r="K73" s="278"/>
      <c r="L73" s="278"/>
      <c r="M73" s="278"/>
      <c r="N73" s="279"/>
    </row>
    <row r="74" spans="1:14" ht="45" customHeight="1">
      <c r="A74" s="275"/>
      <c r="B74" s="115" t="s">
        <v>364</v>
      </c>
      <c r="C74" s="109" t="s">
        <v>485</v>
      </c>
      <c r="D74" s="110" t="s">
        <v>444</v>
      </c>
      <c r="E74" s="109" t="s">
        <v>16</v>
      </c>
      <c r="F74" s="109" t="s">
        <v>445</v>
      </c>
      <c r="G74" s="109" t="s">
        <v>69</v>
      </c>
      <c r="H74" s="79"/>
      <c r="I74" s="79"/>
      <c r="J74" s="79"/>
      <c r="K74" s="273"/>
      <c r="L74" s="273"/>
      <c r="M74" s="273"/>
      <c r="N74" s="274"/>
    </row>
    <row r="75" spans="1:14" ht="45" customHeight="1">
      <c r="A75" s="275"/>
      <c r="B75" s="121" t="s">
        <v>4</v>
      </c>
      <c r="C75" s="107" t="s">
        <v>18</v>
      </c>
      <c r="D75" s="108" t="s">
        <v>450</v>
      </c>
      <c r="E75" s="108" t="s">
        <v>447</v>
      </c>
      <c r="F75" s="108" t="s">
        <v>474</v>
      </c>
      <c r="G75" s="108" t="s">
        <v>473</v>
      </c>
      <c r="H75" s="77"/>
      <c r="I75" s="77"/>
      <c r="J75" s="77"/>
      <c r="K75" s="278"/>
      <c r="L75" s="278"/>
      <c r="M75" s="278"/>
      <c r="N75" s="279"/>
    </row>
    <row r="76" spans="1:14" ht="45" customHeight="1" thickBot="1">
      <c r="A76" s="290"/>
      <c r="B76" s="122" t="s">
        <v>5</v>
      </c>
      <c r="C76" s="124" t="s">
        <v>116</v>
      </c>
      <c r="D76" s="124" t="s">
        <v>117</v>
      </c>
      <c r="E76" s="114" t="s">
        <v>448</v>
      </c>
      <c r="F76" s="114" t="s">
        <v>118</v>
      </c>
      <c r="G76" s="114" t="s">
        <v>451</v>
      </c>
      <c r="H76" s="86"/>
      <c r="I76" s="86"/>
      <c r="J76" s="86"/>
      <c r="K76" s="321"/>
      <c r="L76" s="321"/>
      <c r="M76" s="321"/>
      <c r="N76" s="322"/>
    </row>
    <row r="77" spans="1:14" ht="45" customHeight="1">
      <c r="A77" s="314" t="s">
        <v>159</v>
      </c>
      <c r="B77" s="316" t="s">
        <v>160</v>
      </c>
      <c r="C77" s="318" t="s">
        <v>168</v>
      </c>
      <c r="D77" s="319"/>
      <c r="E77" s="319"/>
      <c r="F77" s="319"/>
      <c r="G77" s="320"/>
      <c r="H77" s="282" t="s">
        <v>370</v>
      </c>
      <c r="I77" s="280" t="s">
        <v>371</v>
      </c>
      <c r="J77" s="282" t="s">
        <v>372</v>
      </c>
      <c r="K77" s="284" t="s">
        <v>169</v>
      </c>
      <c r="L77" s="285"/>
      <c r="M77" s="285"/>
      <c r="N77" s="286"/>
    </row>
    <row r="78" spans="1:14" ht="45" customHeight="1" thickBot="1">
      <c r="A78" s="315"/>
      <c r="B78" s="317"/>
      <c r="C78" s="133">
        <v>0</v>
      </c>
      <c r="D78" s="133">
        <v>1</v>
      </c>
      <c r="E78" s="133">
        <v>2</v>
      </c>
      <c r="F78" s="133">
        <v>3</v>
      </c>
      <c r="G78" s="133">
        <v>4</v>
      </c>
      <c r="H78" s="283"/>
      <c r="I78" s="281"/>
      <c r="J78" s="283"/>
      <c r="K78" s="281"/>
      <c r="L78" s="287"/>
      <c r="M78" s="287"/>
      <c r="N78" s="288"/>
    </row>
    <row r="79" spans="1:14" ht="45" customHeight="1">
      <c r="A79" s="275" t="s">
        <v>487</v>
      </c>
      <c r="B79" s="121" t="s">
        <v>6</v>
      </c>
      <c r="C79" s="70" t="s">
        <v>119</v>
      </c>
      <c r="D79" s="69" t="s">
        <v>120</v>
      </c>
      <c r="E79" s="69" t="s">
        <v>121</v>
      </c>
      <c r="F79" s="70" t="s">
        <v>457</v>
      </c>
      <c r="G79" s="70" t="s">
        <v>170</v>
      </c>
      <c r="H79" s="77"/>
      <c r="I79" s="77"/>
      <c r="J79" s="77"/>
      <c r="K79" s="278"/>
      <c r="L79" s="278"/>
      <c r="M79" s="278"/>
      <c r="N79" s="279"/>
    </row>
    <row r="80" spans="1:14" ht="45" customHeight="1">
      <c r="A80" s="276"/>
      <c r="B80" s="115" t="s">
        <v>7</v>
      </c>
      <c r="C80" s="71" t="s">
        <v>122</v>
      </c>
      <c r="D80" s="71" t="s">
        <v>123</v>
      </c>
      <c r="E80" s="71" t="s">
        <v>124</v>
      </c>
      <c r="F80" s="71" t="s">
        <v>125</v>
      </c>
      <c r="G80" s="71" t="s">
        <v>126</v>
      </c>
      <c r="H80" s="79"/>
      <c r="I80" s="79"/>
      <c r="J80" s="79"/>
      <c r="K80" s="273"/>
      <c r="L80" s="273"/>
      <c r="M80" s="273"/>
      <c r="N80" s="274"/>
    </row>
    <row r="81" spans="1:14" ht="45" customHeight="1">
      <c r="A81" s="276"/>
      <c r="B81" s="121" t="s">
        <v>8</v>
      </c>
      <c r="C81" s="69" t="s">
        <v>127</v>
      </c>
      <c r="D81" s="70" t="s">
        <v>452</v>
      </c>
      <c r="E81" s="69" t="s">
        <v>128</v>
      </c>
      <c r="F81" s="69" t="s">
        <v>453</v>
      </c>
      <c r="G81" s="70" t="s">
        <v>454</v>
      </c>
      <c r="H81" s="77"/>
      <c r="I81" s="77"/>
      <c r="J81" s="77"/>
      <c r="K81" s="278"/>
      <c r="L81" s="278"/>
      <c r="M81" s="278"/>
      <c r="N81" s="279"/>
    </row>
    <row r="82" spans="1:14" ht="45" customHeight="1">
      <c r="A82" s="276"/>
      <c r="B82" s="115" t="s">
        <v>9</v>
      </c>
      <c r="C82" s="71" t="s">
        <v>129</v>
      </c>
      <c r="D82" s="71" t="s">
        <v>130</v>
      </c>
      <c r="E82" s="71" t="s">
        <v>131</v>
      </c>
      <c r="F82" s="71" t="s">
        <v>132</v>
      </c>
      <c r="G82" s="72" t="s">
        <v>455</v>
      </c>
      <c r="H82" s="79"/>
      <c r="I82" s="79"/>
      <c r="J82" s="79"/>
      <c r="K82" s="273"/>
      <c r="L82" s="273"/>
      <c r="M82" s="273"/>
      <c r="N82" s="274"/>
    </row>
    <row r="83" spans="1:14" ht="45" customHeight="1">
      <c r="A83" s="276"/>
      <c r="B83" s="121" t="s">
        <v>338</v>
      </c>
      <c r="C83" s="69" t="s">
        <v>133</v>
      </c>
      <c r="D83" s="69" t="s">
        <v>134</v>
      </c>
      <c r="E83" s="69" t="s">
        <v>135</v>
      </c>
      <c r="F83" s="69" t="s">
        <v>136</v>
      </c>
      <c r="G83" s="69" t="s">
        <v>137</v>
      </c>
      <c r="H83" s="77"/>
      <c r="I83" s="77"/>
      <c r="J83" s="77"/>
      <c r="K83" s="278"/>
      <c r="L83" s="278"/>
      <c r="M83" s="278"/>
      <c r="N83" s="279"/>
    </row>
    <row r="84" spans="1:14" ht="45" customHeight="1">
      <c r="A84" s="276"/>
      <c r="B84" s="115" t="s">
        <v>10</v>
      </c>
      <c r="C84" s="72" t="s">
        <v>358</v>
      </c>
      <c r="D84" s="72" t="s">
        <v>357</v>
      </c>
      <c r="E84" s="71" t="s">
        <v>138</v>
      </c>
      <c r="F84" s="72" t="s">
        <v>458</v>
      </c>
      <c r="G84" s="71" t="s">
        <v>139</v>
      </c>
      <c r="H84" s="79"/>
      <c r="I84" s="79"/>
      <c r="J84" s="79"/>
      <c r="K84" s="273"/>
      <c r="L84" s="273"/>
      <c r="M84" s="273"/>
      <c r="N84" s="274"/>
    </row>
    <row r="85" spans="1:14" ht="45" customHeight="1">
      <c r="A85" s="276"/>
      <c r="B85" s="121" t="s">
        <v>11</v>
      </c>
      <c r="C85" s="69" t="s">
        <v>140</v>
      </c>
      <c r="D85" s="70" t="s">
        <v>475</v>
      </c>
      <c r="E85" s="69" t="s">
        <v>141</v>
      </c>
      <c r="F85" s="70" t="s">
        <v>142</v>
      </c>
      <c r="G85" s="69" t="s">
        <v>73</v>
      </c>
      <c r="H85" s="77"/>
      <c r="I85" s="77"/>
      <c r="J85" s="77"/>
      <c r="K85" s="278"/>
      <c r="L85" s="278"/>
      <c r="M85" s="278"/>
      <c r="N85" s="279"/>
    </row>
    <row r="86" spans="1:14" ht="45" customHeight="1">
      <c r="A86" s="276"/>
      <c r="B86" s="97" t="s">
        <v>12</v>
      </c>
      <c r="C86" s="71" t="s">
        <v>143</v>
      </c>
      <c r="D86" s="71" t="s">
        <v>144</v>
      </c>
      <c r="E86" s="71" t="s">
        <v>145</v>
      </c>
      <c r="F86" s="71" t="s">
        <v>146</v>
      </c>
      <c r="G86" s="71" t="s">
        <v>147</v>
      </c>
      <c r="H86" s="79"/>
      <c r="I86" s="79"/>
      <c r="J86" s="79"/>
      <c r="K86" s="273"/>
      <c r="L86" s="273"/>
      <c r="M86" s="273"/>
      <c r="N86" s="274"/>
    </row>
    <row r="87" spans="1:14" ht="45" customHeight="1">
      <c r="A87" s="276"/>
      <c r="B87" s="96" t="s">
        <v>339</v>
      </c>
      <c r="C87" s="70" t="s">
        <v>359</v>
      </c>
      <c r="D87" s="69" t="s">
        <v>148</v>
      </c>
      <c r="E87" s="69" t="s">
        <v>149</v>
      </c>
      <c r="F87" s="69" t="s">
        <v>150</v>
      </c>
      <c r="G87" s="69" t="s">
        <v>73</v>
      </c>
      <c r="H87" s="77"/>
      <c r="I87" s="77"/>
      <c r="J87" s="77"/>
      <c r="K87" s="278"/>
      <c r="L87" s="278"/>
      <c r="M87" s="278"/>
      <c r="N87" s="279"/>
    </row>
    <row r="88" spans="1:14" ht="45" customHeight="1">
      <c r="A88" s="276"/>
      <c r="B88" s="115" t="s">
        <v>13</v>
      </c>
      <c r="C88" s="72" t="s">
        <v>151</v>
      </c>
      <c r="D88" s="72" t="s">
        <v>152</v>
      </c>
      <c r="E88" s="72" t="s">
        <v>153</v>
      </c>
      <c r="F88" s="72" t="s">
        <v>154</v>
      </c>
      <c r="G88" s="72" t="s">
        <v>456</v>
      </c>
      <c r="H88" s="79"/>
      <c r="I88" s="79"/>
      <c r="J88" s="79"/>
      <c r="K88" s="273"/>
      <c r="L88" s="273"/>
      <c r="M88" s="273"/>
      <c r="N88" s="274"/>
    </row>
    <row r="89" spans="1:14" ht="45" customHeight="1" thickBot="1">
      <c r="A89" s="277"/>
      <c r="B89" s="98" t="s">
        <v>14</v>
      </c>
      <c r="C89" s="73" t="s">
        <v>155</v>
      </c>
      <c r="D89" s="73" t="s">
        <v>156</v>
      </c>
      <c r="E89" s="87" t="s">
        <v>476</v>
      </c>
      <c r="F89" s="73" t="s">
        <v>157</v>
      </c>
      <c r="G89" s="87" t="s">
        <v>477</v>
      </c>
      <c r="H89" s="88"/>
      <c r="I89" s="88"/>
      <c r="J89" s="81"/>
      <c r="K89" s="269"/>
      <c r="L89" s="269"/>
      <c r="M89" s="269"/>
      <c r="N89" s="270"/>
    </row>
    <row r="90" spans="1:14" ht="45" customHeight="1" thickTop="1" thickBot="1">
      <c r="A90" s="94" t="s">
        <v>166</v>
      </c>
      <c r="B90" s="125"/>
      <c r="C90" s="126"/>
      <c r="D90" s="126"/>
      <c r="E90" s="126"/>
      <c r="F90" s="126"/>
      <c r="G90" s="126"/>
      <c r="H90" s="164">
        <f>SUM(H66:H89)</f>
        <v>0</v>
      </c>
      <c r="I90" s="164">
        <f>SUM(I66:I89)</f>
        <v>0</v>
      </c>
      <c r="J90" s="164">
        <f>SUM(J66:J89)</f>
        <v>0</v>
      </c>
      <c r="K90" s="271"/>
      <c r="L90" s="271"/>
      <c r="M90" s="271"/>
      <c r="N90" s="272"/>
    </row>
    <row r="91" spans="1:14" ht="42" customHeight="1" thickTop="1" thickBot="1">
      <c r="A91" s="134"/>
    </row>
    <row r="92" spans="1:14" ht="42" customHeight="1" thickBot="1">
      <c r="A92" s="293" t="s">
        <v>187</v>
      </c>
      <c r="B92" s="144"/>
      <c r="C92" s="145" t="s">
        <v>340</v>
      </c>
      <c r="D92" s="145" t="s">
        <v>174</v>
      </c>
      <c r="E92" s="137" t="s">
        <v>175</v>
      </c>
      <c r="F92" s="138" t="s">
        <v>189</v>
      </c>
      <c r="G92" s="156" t="s">
        <v>190</v>
      </c>
      <c r="H92" s="310"/>
      <c r="I92" s="187"/>
      <c r="J92" s="187"/>
      <c r="K92" s="187"/>
    </row>
    <row r="93" spans="1:14" ht="42" customHeight="1" thickTop="1">
      <c r="A93" s="294"/>
      <c r="B93" s="140" t="s">
        <v>171</v>
      </c>
      <c r="C93" s="168">
        <f>J15</f>
        <v>0</v>
      </c>
      <c r="D93" s="149">
        <f>IF(AND(C93=40),73,IF(AND(C93=39),71,IF(AND(C93=38),69,IF(AND(C93=37),67,IF(AND(C93=36),65,IF(AND(C93=35),63,IF(AND(C93=34),61,IF(AND(C93=33),60,IF(AND(C93=32),58,IF(AND(C93=31),56,IF(AND(C93&gt;=29,C93&lt;=30),54,IF(AND(C93=28),53,IF(AND(C93=27),51,IF(AND(C93=26),49,IF(AND(C93=25),47,IF(AND(C93=24),45,IF(AND(C93&gt;=22,C93&lt;=23),44,IF(AND(C93=21),43,IF(AND(C93=20),42,IF(AND(C93=19),40,IF(AND(C93=18),39,IF(AND(C93=17),38,IF(AND(C93&gt;=15,C93&lt;=16),36,IF(AND(C93&gt;=13,C93&lt;=14),35,IF(AND(C93=12),34,IF(AND(C93=11),31,IF(AND(C93=10),29,IF(AND(C93&gt;=0,C93&lt;=9),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267"/>
      <c r="I93" s="268"/>
      <c r="J93" s="268"/>
      <c r="K93" s="268"/>
    </row>
    <row r="94" spans="1:14" ht="42" customHeight="1">
      <c r="A94" s="294"/>
      <c r="B94" s="141" t="s">
        <v>172</v>
      </c>
      <c r="C94" s="169">
        <f>J33</f>
        <v>0</v>
      </c>
      <c r="D94" s="151">
        <f>IF(AND(C94&gt;=43,C94&lt;=48),73,IF(AND(C94&gt;=39,C94&lt;=42),71,IF(AND(C94=38),69,IF(AND(C94=37),68,IF(AND(C94=36),67,IF(AND(C94=35),66,IF(AND(C94=34),65,IF(AND(C94=33),64,IF(AND(C94&gt;=31,C94&lt;=32),63,IF(AND(C94=30),62,IF(AND(C94=29),60,IF(AND(C94=28),59,IF(AND(C94=27),58,IF(AND(C94=26),56,IF(AND(C94&gt;=24,C94&lt;=25),54,IF(AND(C94=23),53,IF(AND(C94=22),52,IF(AND(C94=21),51,IF(AND(C94=20),49,IF(AND(C94=19),48,IF(AND(C94&gt;=17,C94&lt;=18),46,IF(AND(C94=16),44,IF(AND(C94&gt;=14,C94&lt;=15),43,IF(AND(C94=13),42,IF(AND(C94=12),41,IF(AND(C94=11),39,IF(AND(C94=10),38,IF(AND(C94=9),37,IF(AND(C94=8),36,IF(AND(C94&gt;=6,C94&lt;=7),35,IF(AND(C94=5),34,IF(AND(C94=4),31,IF(AND(C94=3),29,IF(AND(C94&gt;=0,C94&lt;=2),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267"/>
      <c r="I94" s="268"/>
      <c r="J94" s="268"/>
      <c r="K94" s="268"/>
    </row>
    <row r="95" spans="1:14" ht="42" customHeight="1">
      <c r="A95" s="294"/>
      <c r="B95" s="141" t="s">
        <v>164</v>
      </c>
      <c r="C95" s="169">
        <f>J60</f>
        <v>0</v>
      </c>
      <c r="D95" s="151">
        <f>IF(AND(C95&gt;=75,C95&lt;=76),71,IF(AND(C95=74),69,IF(AND(C95=73),68,IF(AND(C95=72),67,IF(AND(C95=71),66,IF(AND(C95=70),65,IF(AND(C95=69),64,IF(AND(C95=68),63,IF(AND(C95&gt;=65,C95&lt;=67),62,IF(AND(C95&gt;=63,C95&lt;=64),60,IF(AND(C95&gt;=61,C95&lt;=62),59,IF(AND(C95=60),57,IF(AND(C95&gt;=57,C95&lt;=59),56,IF(AND(C95=56),54,IF(AND(C95&gt;=53,C95&lt;=55),53,IF(AND(C95=52),52,IF(AND(C95=51),51,IF(AND(C95=50),50,IF(AND(C95=49),49,IF(AND(C95&gt;=47,C95&lt;=48),48,IF(AND(C95=46),47,IF(AND(C95&gt;=44,C95&lt;=45),46,IF(AND(C95=43),45,IF(AND(C95&gt;=38,C95&lt;=42),44,IF(AND(C95=37),43,IF(AND(C95=36),42,IF(AND(C95&gt;=34,C95&lt;=35),41,IF(AND(C95=33),39,IF(AND(C95=32),38,IF(AND(C95=31),37,IF(AND(C95&gt;=29,C95&lt;=30),36,IF(AND(C95=28),35,IF(AND(C95&gt;=26,C95&lt;=27),34,IF(AND(C95=25),32,IF(AND(C95=24),29,IF(AND(C95&gt;=0,C95&lt;=23),27,))))))))))))))))))))))))))))))))))))</f>
        <v>27</v>
      </c>
      <c r="E95" s="151">
        <f t="shared" si="0"/>
        <v>1</v>
      </c>
      <c r="F95" s="151" t="str">
        <f t="shared" si="1"/>
        <v>生活介護</v>
      </c>
      <c r="G95" s="152" t="str">
        <f t="shared" si="2"/>
        <v>E　常に支援が必要</v>
      </c>
      <c r="H95" s="267"/>
      <c r="I95" s="268"/>
      <c r="J95" s="268"/>
      <c r="K95" s="268"/>
    </row>
    <row r="96" spans="1:14" ht="42" customHeight="1">
      <c r="A96" s="294"/>
      <c r="B96" s="141" t="s">
        <v>173</v>
      </c>
      <c r="C96" s="169">
        <f>J90</f>
        <v>0</v>
      </c>
      <c r="D96" s="151">
        <f>IF(AND(C96&gt;=85,C96&lt;=88),73,IF(AND(C96&gt;=82,C96&lt;=84),71,IF(AND(C96&gt;=79,C96&lt;=81),69,IF(AND(C96=78),68,IF(AND(C96&gt;=74,C96&lt;=77),67,IF(AND(C96=73),66,IF(AND(C96=72),65,IF(AND(C96=71),64,IF(AND(C96=70),63,IF(AND(C96=69),62,IF(AND(C96=68),61,IF(AND(C96=67),60,IF(AND(C96=66),59,IF(AND(C96=65),58,IF(AND(C96=64),57,IF(AND(C96&gt;=59,C96&lt;=63),56,IF(AND(C96=58),55,IF(AND(C96&gt;=55,C96&lt;=57),54,IF(AND(C96&gt;=52,C96&lt;=54),53,IF(AND(C96=51),52,IF(AND(C96&gt;=48,C96&lt;=50),50,IF(AND(C96&gt;=46,C96&lt;=47),49,IF(AND(C96&gt;=44,C96&lt;=45),48,IF(AND(C96=43),46,IF(AND(C96=42),45,IF(AND(C96&gt;=40,C96&lt;=41),44,IF(AND(C96=39),43,IF(AND(C96=38),42,IF(AND(C96&gt;=36,C96&lt;=37),41,IF(AND(C96&gt;=33,C96&lt;=35),40,IF(AND(C96&gt;=31,C96&lt;=32),39,IF(AND(C96=30),38,IF(AND(C96=29),37,IF(AND(C96&gt;=26,C96&lt;=28),36,IF(AND(C96=25),35,IF(AND(C96=24),34,IF(AND(C96=23),32,IF(AND(C96&gt;=20,C96&lt;=22),31,IF(AND(C96&gt;=15,C96&lt;=19),29,IF(AND(C96&gt;=0,C96&lt;=14),27,))))))))))))))))))))))))))))))))))))))))</f>
        <v>27</v>
      </c>
      <c r="E96" s="151">
        <f t="shared" si="0"/>
        <v>1</v>
      </c>
      <c r="F96" s="151" t="str">
        <f t="shared" si="1"/>
        <v>生活介護</v>
      </c>
      <c r="G96" s="152" t="str">
        <f t="shared" si="2"/>
        <v>E　常に支援が必要</v>
      </c>
      <c r="H96" s="267"/>
      <c r="I96" s="268"/>
      <c r="J96" s="268"/>
      <c r="K96" s="268"/>
    </row>
    <row r="97" spans="1:11" ht="42" customHeight="1" thickBot="1">
      <c r="A97" s="295"/>
      <c r="B97" s="142" t="s">
        <v>176</v>
      </c>
      <c r="C97" s="170">
        <f>SUM(C93:C96)</f>
        <v>0</v>
      </c>
      <c r="D97" s="153">
        <f>IF(AND(C97&gt;=232,C97&lt;=252),73,IF(AND(C97&gt;=226,C97&lt;=231),71,IF(AND(C97&gt;=223,C97&lt;=225),69,IF(AND(C97&gt;=217,C97&lt;=222),68,IF(AND(C97&gt;=215,C97&lt;=216),67,IF(AND(C97&gt;=199,C97&lt;=214),66,IF(AND(C97&gt;=194,C97&lt;=198),65,IF(AND(C97&gt;=189,C97&lt;=193),64,IF(AND(C97&gt;=185,C97&lt;=188),63,IF(AND(C97&gt;=183,C97&lt;=184),62,IF(AND(C97=182),61,IF(AND(C97&gt;=177,C97&lt;=181),60,IF(AND(C97&gt;=175,C97&lt;=176),59,IF(AND(C97&gt;=172,C97&lt;=174),58,IF(AND(C97=171),57,IF(AND(C97=170),56,IF(AND(C97&gt;=168,C97&lt;=169),55,IF(AND(C97&gt;=164,C97&lt;=167),54,IF(AND(C97&gt;=161,C97&lt;=163),53,IF(AND(C97&gt;=156,C97&lt;=160),52,IF(AND(C97&gt;=154,C97&lt;=155),51,IF(AND(C97&gt;=147,C97&lt;=153),50,IF(AND(C97&gt;=143,C97&lt;=146),49,IF(AND(C97&gt;=136,C97&lt;=142),48,IF(AND(C97=135),47,IF(AND(C97&gt;=132,C97&lt;=134),46,IF(AND(C97&gt;=130,C97&lt;=131),45,IF(AND(C97&gt;=124,C97&lt;=129),44,IF(AND(C97&gt;=117,C97&lt;=123),43,IF(AND(C97&gt;=113,C97&lt;=116),42,IF(AND(C97&gt;=108,C97&lt;=112),41,IF(AND(C97&gt;=105,C97&lt;=107),40,IF(AND(C97&gt;=100,C97&lt;=104),39,IF(AND(C97&gt;=97,C97&lt;=99),38,IF(AND(C97&gt;=94,C97&lt;=96),37,IF(AND(C97&gt;=91,C97&lt;=93),36,IF(AND(C97&gt;=84,C97&lt;=90),35,IF(AND(C97&gt;=77,C97&lt;=83),34,IF(AND(C97&gt;=75,C97&lt;=76),32,IF(AND(C97=74),31,IF(AND(C97&gt;=72,C97&lt;=73),29,IF(AND(C97&gt;=0,C97&lt;=71),27,))))))))))))))))))))))))))))))))))))))))))</f>
        <v>27</v>
      </c>
      <c r="E97" s="153">
        <f t="shared" si="0"/>
        <v>1</v>
      </c>
      <c r="F97" s="153" t="str">
        <f t="shared" si="1"/>
        <v>生活介護</v>
      </c>
      <c r="G97" s="154" t="str">
        <f t="shared" si="2"/>
        <v>E　常に支援が必要</v>
      </c>
      <c r="H97" s="267"/>
      <c r="I97" s="268"/>
      <c r="J97" s="268"/>
      <c r="K97" s="268"/>
    </row>
    <row r="98" spans="1:11" ht="42" customHeight="1" thickBot="1">
      <c r="A98" s="46"/>
      <c r="B98" s="143"/>
      <c r="C98" s="171"/>
      <c r="D98" s="171"/>
      <c r="E98" s="171"/>
      <c r="F98" s="171"/>
      <c r="G98" s="171"/>
      <c r="H98" s="171"/>
      <c r="I98" s="171"/>
      <c r="J98" s="171"/>
      <c r="K98" s="171"/>
    </row>
    <row r="99" spans="1:11" ht="42" customHeight="1" thickBot="1">
      <c r="A99" s="301" t="s">
        <v>187</v>
      </c>
      <c r="B99" s="144"/>
      <c r="C99" s="172" t="s">
        <v>174</v>
      </c>
      <c r="D99" s="173">
        <v>25</v>
      </c>
      <c r="E99" s="174" t="s">
        <v>195</v>
      </c>
      <c r="F99" s="174" t="s">
        <v>196</v>
      </c>
      <c r="G99" s="174" t="s">
        <v>197</v>
      </c>
      <c r="H99" s="296" t="s">
        <v>198</v>
      </c>
      <c r="I99" s="296"/>
      <c r="J99" s="296" t="s">
        <v>199</v>
      </c>
      <c r="K99" s="297"/>
    </row>
    <row r="100" spans="1:11" ht="42" customHeight="1" thickTop="1">
      <c r="A100" s="302"/>
      <c r="B100" s="140" t="s">
        <v>182</v>
      </c>
      <c r="C100" s="168">
        <f>D93</f>
        <v>27</v>
      </c>
      <c r="D100" s="304">
        <f>D93</f>
        <v>27</v>
      </c>
      <c r="E100" s="304"/>
      <c r="F100" s="304"/>
      <c r="G100" s="304"/>
      <c r="H100" s="304"/>
      <c r="I100" s="304"/>
      <c r="J100" s="304"/>
      <c r="K100" s="305"/>
    </row>
    <row r="101" spans="1:11" ht="42" customHeight="1">
      <c r="A101" s="302"/>
      <c r="B101" s="141" t="s">
        <v>183</v>
      </c>
      <c r="C101" s="169">
        <f>D94</f>
        <v>27</v>
      </c>
      <c r="D101" s="306">
        <f t="shared" ref="D101:D103" si="3">D94</f>
        <v>27</v>
      </c>
      <c r="E101" s="306"/>
      <c r="F101" s="306"/>
      <c r="G101" s="306"/>
      <c r="H101" s="306"/>
      <c r="I101" s="306"/>
      <c r="J101" s="306"/>
      <c r="K101" s="307"/>
    </row>
    <row r="102" spans="1:11" ht="42" customHeight="1">
      <c r="A102" s="302"/>
      <c r="B102" s="141" t="s">
        <v>184</v>
      </c>
      <c r="C102" s="169">
        <f>D95</f>
        <v>27</v>
      </c>
      <c r="D102" s="306">
        <f t="shared" si="3"/>
        <v>27</v>
      </c>
      <c r="E102" s="306"/>
      <c r="F102" s="306"/>
      <c r="G102" s="306"/>
      <c r="H102" s="306"/>
      <c r="I102" s="306"/>
      <c r="J102" s="306"/>
      <c r="K102" s="307"/>
    </row>
    <row r="103" spans="1:11" ht="42" customHeight="1" thickBot="1">
      <c r="A103" s="303"/>
      <c r="B103" s="142" t="s">
        <v>185</v>
      </c>
      <c r="C103" s="170">
        <f t="shared" ref="C103" si="4">D96</f>
        <v>27</v>
      </c>
      <c r="D103" s="308">
        <f t="shared" si="3"/>
        <v>27</v>
      </c>
      <c r="E103" s="308"/>
      <c r="F103" s="308"/>
      <c r="G103" s="308"/>
      <c r="H103" s="308"/>
      <c r="I103" s="308"/>
      <c r="J103" s="308"/>
      <c r="K103" s="309"/>
    </row>
    <row r="104" spans="1:11" ht="42" customHeight="1" thickBot="1">
      <c r="A104" s="46"/>
      <c r="B104" s="146"/>
      <c r="C104" s="10"/>
      <c r="D104" s="10"/>
      <c r="E104" s="10"/>
      <c r="F104" s="10"/>
      <c r="G104" s="10"/>
      <c r="H104" s="10"/>
      <c r="I104" s="10"/>
      <c r="J104" s="10"/>
      <c r="K104" s="10"/>
    </row>
    <row r="105" spans="1:11" ht="42" customHeight="1" thickBot="1">
      <c r="A105" s="293" t="s">
        <v>188</v>
      </c>
      <c r="B105" s="144"/>
      <c r="C105" s="172" t="s">
        <v>174</v>
      </c>
      <c r="D105" s="173">
        <v>25</v>
      </c>
      <c r="E105" s="174" t="s">
        <v>195</v>
      </c>
      <c r="F105" s="174" t="s">
        <v>196</v>
      </c>
      <c r="G105" s="174" t="s">
        <v>197</v>
      </c>
      <c r="H105" s="296" t="s">
        <v>198</v>
      </c>
      <c r="I105" s="296"/>
      <c r="J105" s="296" t="s">
        <v>199</v>
      </c>
      <c r="K105" s="297"/>
    </row>
    <row r="106" spans="1:11" ht="42" customHeight="1" thickTop="1">
      <c r="A106" s="294"/>
      <c r="B106" s="147" t="s">
        <v>186</v>
      </c>
      <c r="C106" s="175">
        <f>D97</f>
        <v>27</v>
      </c>
      <c r="D106" s="298">
        <f>D97</f>
        <v>27</v>
      </c>
      <c r="E106" s="299"/>
      <c r="F106" s="299"/>
      <c r="G106" s="299"/>
      <c r="H106" s="299"/>
      <c r="I106" s="299"/>
      <c r="J106" s="299"/>
      <c r="K106" s="300"/>
    </row>
    <row r="107" spans="1:11" ht="264" customHeight="1" thickBot="1">
      <c r="A107" s="295"/>
      <c r="B107" s="148" t="s">
        <v>178</v>
      </c>
      <c r="C107" s="176"/>
      <c r="D107" s="177"/>
      <c r="E107" s="177"/>
      <c r="F107" s="177"/>
      <c r="G107" s="177"/>
      <c r="H107" s="177"/>
      <c r="I107" s="177"/>
      <c r="J107" s="177"/>
      <c r="K107" s="178"/>
    </row>
    <row r="108" spans="1:11" ht="42" customHeight="1">
      <c r="A108" s="143"/>
      <c r="B108" s="143"/>
      <c r="C108" s="143"/>
      <c r="D108" s="143"/>
      <c r="E108" s="143"/>
      <c r="F108" s="143"/>
      <c r="G108" s="143"/>
      <c r="H108" s="143"/>
      <c r="I108" s="143"/>
      <c r="J108" s="143"/>
      <c r="K108" s="143"/>
    </row>
  </sheetData>
  <sheetProtection algorithmName="SHA-512" hashValue="smowu7cN4Kx6IYBmpktEomamEOjrqOW6wWeEn8rpP9vU/zrfQbu2DNP4AdDeQb0Rz2nvfThYGaQa3edRosyyeA==" saltValue="rK0X1DU5/8ejNyqmOP0uqg==" spinCount="100000" sheet="1" selectLockedCells="1"/>
  <mergeCells count="166">
    <mergeCell ref="E1:F1"/>
    <mergeCell ref="G1:H1"/>
    <mergeCell ref="J1:N1"/>
    <mergeCell ref="E2:F2"/>
    <mergeCell ref="G2:I2"/>
    <mergeCell ref="J2:N2"/>
    <mergeCell ref="K13:N13"/>
    <mergeCell ref="K14:M14"/>
    <mergeCell ref="K15:N15"/>
    <mergeCell ref="A16:O16"/>
    <mergeCell ref="E17:F17"/>
    <mergeCell ref="G17:H17"/>
    <mergeCell ref="J17:N17"/>
    <mergeCell ref="K3:N4"/>
    <mergeCell ref="A5:A14"/>
    <mergeCell ref="K5:N5"/>
    <mergeCell ref="K6:N6"/>
    <mergeCell ref="K7:N7"/>
    <mergeCell ref="K8:N8"/>
    <mergeCell ref="K9:N9"/>
    <mergeCell ref="K10:N10"/>
    <mergeCell ref="K11:N11"/>
    <mergeCell ref="K12:N12"/>
    <mergeCell ref="A3:A4"/>
    <mergeCell ref="B3:B4"/>
    <mergeCell ref="C3:G3"/>
    <mergeCell ref="H3:H4"/>
    <mergeCell ref="I3:I4"/>
    <mergeCell ref="J3:J4"/>
    <mergeCell ref="G35:H35"/>
    <mergeCell ref="J35:N35"/>
    <mergeCell ref="G36:I36"/>
    <mergeCell ref="E18:F18"/>
    <mergeCell ref="G18:I18"/>
    <mergeCell ref="J18:N18"/>
    <mergeCell ref="A19:A20"/>
    <mergeCell ref="B19:B20"/>
    <mergeCell ref="C19:G19"/>
    <mergeCell ref="H19:H20"/>
    <mergeCell ref="I19:I20"/>
    <mergeCell ref="J19:J20"/>
    <mergeCell ref="K19:N20"/>
    <mergeCell ref="A34:M34"/>
    <mergeCell ref="A37:A38"/>
    <mergeCell ref="B37:B38"/>
    <mergeCell ref="C37:G37"/>
    <mergeCell ref="H37:H38"/>
    <mergeCell ref="I37:I38"/>
    <mergeCell ref="J37:J38"/>
    <mergeCell ref="K37:N38"/>
    <mergeCell ref="K30:N30"/>
    <mergeCell ref="K31:N31"/>
    <mergeCell ref="K32:N32"/>
    <mergeCell ref="K33:N33"/>
    <mergeCell ref="E36:F36"/>
    <mergeCell ref="J36:N36"/>
    <mergeCell ref="A21:A32"/>
    <mergeCell ref="K21:N21"/>
    <mergeCell ref="K22:N22"/>
    <mergeCell ref="K23:N23"/>
    <mergeCell ref="K24:N24"/>
    <mergeCell ref="K25:N25"/>
    <mergeCell ref="K26:N26"/>
    <mergeCell ref="K27:N27"/>
    <mergeCell ref="K28:N28"/>
    <mergeCell ref="K29:N29"/>
    <mergeCell ref="E35:F35"/>
    <mergeCell ref="K82:N82"/>
    <mergeCell ref="K85:N85"/>
    <mergeCell ref="H77:H78"/>
    <mergeCell ref="I77:I78"/>
    <mergeCell ref="J77:J78"/>
    <mergeCell ref="K77:N78"/>
    <mergeCell ref="A48:A49"/>
    <mergeCell ref="K40:N40"/>
    <mergeCell ref="K41:N41"/>
    <mergeCell ref="K42:N42"/>
    <mergeCell ref="K43:N43"/>
    <mergeCell ref="K44:N44"/>
    <mergeCell ref="K45:N45"/>
    <mergeCell ref="K46:N46"/>
    <mergeCell ref="K47:N47"/>
    <mergeCell ref="A39:A47"/>
    <mergeCell ref="K39:N39"/>
    <mergeCell ref="B48:B49"/>
    <mergeCell ref="C48:G48"/>
    <mergeCell ref="H48:H49"/>
    <mergeCell ref="I48:I49"/>
    <mergeCell ref="J48:J49"/>
    <mergeCell ref="K48:N49"/>
    <mergeCell ref="A50:A59"/>
    <mergeCell ref="A105:A107"/>
    <mergeCell ref="H105:I105"/>
    <mergeCell ref="J105:K105"/>
    <mergeCell ref="D106:K106"/>
    <mergeCell ref="A99:A103"/>
    <mergeCell ref="H99:I99"/>
    <mergeCell ref="J99:K99"/>
    <mergeCell ref="D100:K100"/>
    <mergeCell ref="D101:K101"/>
    <mergeCell ref="D102:K102"/>
    <mergeCell ref="D103:K103"/>
    <mergeCell ref="A92:A97"/>
    <mergeCell ref="H92:I92"/>
    <mergeCell ref="J92:K92"/>
    <mergeCell ref="H93:I93"/>
    <mergeCell ref="J93:K93"/>
    <mergeCell ref="H94:I94"/>
    <mergeCell ref="K83:N83"/>
    <mergeCell ref="K84:N84"/>
    <mergeCell ref="A79:A89"/>
    <mergeCell ref="K86:N86"/>
    <mergeCell ref="K87:N87"/>
    <mergeCell ref="K88:N88"/>
    <mergeCell ref="H95:I95"/>
    <mergeCell ref="J95:K95"/>
    <mergeCell ref="H96:I96"/>
    <mergeCell ref="J96:K96"/>
    <mergeCell ref="K90:N90"/>
    <mergeCell ref="H97:I97"/>
    <mergeCell ref="J97:K97"/>
    <mergeCell ref="K89:N89"/>
    <mergeCell ref="J94:K94"/>
    <mergeCell ref="K79:N79"/>
    <mergeCell ref="K80:N80"/>
    <mergeCell ref="K81:N81"/>
    <mergeCell ref="K50:N50"/>
    <mergeCell ref="K58:M58"/>
    <mergeCell ref="K60:N60"/>
    <mergeCell ref="A61:M61"/>
    <mergeCell ref="E62:F62"/>
    <mergeCell ref="G62:H62"/>
    <mergeCell ref="J62:N62"/>
    <mergeCell ref="G63:I63"/>
    <mergeCell ref="K59:M59"/>
    <mergeCell ref="E63:F63"/>
    <mergeCell ref="J63:N63"/>
    <mergeCell ref="K51:N51"/>
    <mergeCell ref="K52:N52"/>
    <mergeCell ref="K53:N53"/>
    <mergeCell ref="K54:N54"/>
    <mergeCell ref="K55:N55"/>
    <mergeCell ref="K56:N56"/>
    <mergeCell ref="K57:N57"/>
    <mergeCell ref="A77:A78"/>
    <mergeCell ref="B77:B78"/>
    <mergeCell ref="C77:G77"/>
    <mergeCell ref="K69:N69"/>
    <mergeCell ref="K70:N70"/>
    <mergeCell ref="A64:A65"/>
    <mergeCell ref="B64:B65"/>
    <mergeCell ref="C64:G64"/>
    <mergeCell ref="H64:H65"/>
    <mergeCell ref="I64:I65"/>
    <mergeCell ref="J64:J65"/>
    <mergeCell ref="K64:N65"/>
    <mergeCell ref="A66:A76"/>
    <mergeCell ref="K66:N66"/>
    <mergeCell ref="K71:N71"/>
    <mergeCell ref="K72:N72"/>
    <mergeCell ref="K73:N73"/>
    <mergeCell ref="K74:N74"/>
    <mergeCell ref="K75:N75"/>
    <mergeCell ref="K67:N67"/>
    <mergeCell ref="K68:N68"/>
    <mergeCell ref="K76:N76"/>
  </mergeCells>
  <phoneticPr fontId="1"/>
  <conditionalFormatting sqref="D100:D103">
    <cfRule type="dataBar" priority="3">
      <dataBar>
        <cfvo type="min"/>
        <cfvo type="max"/>
        <color rgb="FF638EC6"/>
      </dataBar>
      <extLst>
        <ext xmlns:x14="http://schemas.microsoft.com/office/spreadsheetml/2009/9/main" uri="{B025F937-C7B1-47D3-B67F-A62EFF666E3E}">
          <x14:id>{92BE1B19-7E52-46B9-AAF6-1FAA763CD74D}</x14:id>
        </ext>
      </extLst>
    </cfRule>
    <cfRule type="dataBar" priority="4">
      <dataBar>
        <cfvo type="min"/>
        <cfvo type="max"/>
        <color rgb="FF638EC6"/>
      </dataBar>
      <extLst>
        <ext xmlns:x14="http://schemas.microsoft.com/office/spreadsheetml/2009/9/main" uri="{B025F937-C7B1-47D3-B67F-A62EFF666E3E}">
          <x14:id>{68627F2A-0F6B-4644-94BE-726E1B8AC51F}</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{C11896E8-1279-40A7-BACA-23585D1B5314}</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{87B8F95E-5DDD-4B19-875E-C6C514BBA4AF}</x14:id>
        </ext>
      </extLst>
    </cfRule>
  </conditionalFormatting>
  <printOptions horizontalCentered="1" verticalCentered="1"/>
  <pageMargins left="0" right="0" top="0" bottom="0" header="0.31496062992125984" footer="0.31496062992125984"/>
  <pageSetup paperSize="9" scale="64" fitToWidth="2" fitToHeight="2" orientation="landscape" r:id="rId1"/>
  <rowBreaks count="6" manualBreakCount="6">
    <brk id="15" max="13" man="1"/>
    <brk id="34" max="13" man="1"/>
    <brk id="47" max="13" man="1"/>
    <brk id="61" max="13" man="1"/>
    <brk id="76" max="13" man="1"/>
    <brk id="90" max="13" man="1"/>
  </rowBreaks>
  <drawing r:id="rId2"/>
  <extLst>
    <ext xmlns:x14="http://schemas.microsoft.com/office/spreadsheetml/2009/9/main" uri="{78C0D931-6437-407d-A8EE-F0AAD7539E65}">
      <x14:conditionalFormattings>
        <x14:conditionalFormatting xmlns:xm="http://schemas.microsoft.com/office/excel/2006/main">
          <x14:cfRule type="dataBar" id="{92BE1B19-7E52-46B9-AAF6-1FAA763CD74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8627F2A-0F6B-4644-94BE-726E1B8AC51F}">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C11896E8-1279-40A7-BACA-23585D1B5314}">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87B8F95E-5DDD-4B19-875E-C6C514BBA4AF}">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900-00001E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HAーWP'!D95:D95</xm:f>
              <xm:sqref>D96</xm:sqref>
            </x14:sparkline>
            <x14:sparkline>
              <xm:f>'チェックリスト 情緒障害 HAーWP'!D94:D94</xm:f>
              <xm:sqref>D95</xm:sqref>
            </x14:sparkline>
            <x14:sparkline>
              <xm:f>'チェックリスト 情緒障害 HAーWP'!D93:D93</xm:f>
              <xm:sqref>D94</xm:sqref>
            </x14:sparkline>
            <x14:sparkline>
              <xm:f>'チェックリスト 情緒障害 HAーWP'!D92:D92</xm:f>
              <xm:sqref>D93</xm:sqref>
            </x14:sparkline>
          </x14:sparklines>
        </x14:sparklineGroup>
        <x14:sparklineGroup displayEmptyCellsAs="gap" xr2:uid="{00000000-0003-0000-0900-00001F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HAーWP'!F92:F92</xm:f>
              <xm:sqref>F93</xm:sqref>
            </x14:sparkline>
            <x14:sparkline>
              <xm:f>'チェックリスト 情緒障害 HAーWP'!F93:F93</xm:f>
              <xm:sqref>F94</xm:sqref>
            </x14:sparkline>
            <x14:sparkline>
              <xm:f>'チェックリスト 情緒障害 HAーWP'!F94:F94</xm:f>
              <xm:sqref>F95</xm:sqref>
            </x14:sparkline>
            <x14:sparkline>
              <xm:f>'チェックリスト 情緒障害 HAーWP'!F95:F95</xm:f>
              <xm:sqref>F96</xm:sqref>
            </x14:sparkline>
            <x14:sparkline>
              <xm:f>'チェックリスト 情緒障害 HAーWP'!F96:F96</xm:f>
              <xm:sqref>F97</xm:sqref>
            </x14:sparkline>
          </x14:sparklines>
        </x14:sparklineGroup>
        <x14:sparklineGroup displayEmptyCellsAs="gap" xr2:uid="{00000000-0003-0000-0900-000020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HAーWP'!D96:D96</xm:f>
              <xm:sqref>D97</xm:sqref>
            </x14:sparkline>
          </x14:sparklines>
        </x14:sparklineGroup>
        <x14:sparklineGroup displayEmptyCellsAs="gap" xr2:uid="{00000000-0003-0000-0900-000021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HAーWP'!E92:E92</xm:f>
              <xm:sqref>E93</xm:sqref>
            </x14:sparkline>
            <x14:sparkline>
              <xm:f>'チェックリスト 情緒障害 HAーWP'!E93:E93</xm:f>
              <xm:sqref>E94</xm:sqref>
            </x14:sparkline>
            <x14:sparkline>
              <xm:f>'チェックリスト 情緒障害 HAーWP'!E94:E94</xm:f>
              <xm:sqref>E95</xm:sqref>
            </x14:sparkline>
            <x14:sparkline>
              <xm:f>'チェックリスト 情緒障害 HAーWP'!E95:E95</xm:f>
              <xm:sqref>E96</xm:sqref>
            </x14:sparkline>
            <x14:sparkline>
              <xm:f>'チェックリスト 情緒障害 HAーWP'!E96:E96</xm:f>
              <xm:sqref>E97</xm:sqref>
            </x14:sparkline>
          </x14:sparklines>
        </x14:sparklineGroup>
        <x14:sparklineGroup displayEmptyCellsAs="gap" xr2:uid="{00000000-0003-0000-0900-000022000000}">
          <x14:colorSeries rgb="FF376092"/>
          <x14:colorNegative rgb="FFD00000"/>
          <x14:colorAxis rgb="FF000000"/>
          <x14:colorMarkers rgb="FFD00000"/>
          <x14:colorFirst rgb="FFD00000"/>
          <x14:colorLast rgb="FFD00000"/>
          <x14:colorHigh rgb="FFD00000"/>
          <x14:colorLow rgb="FFD00000"/>
          <x14:sparklines>
            <x14:sparkline>
              <xm:f>'チェックリスト 情緒障害 HAーWP'!G92:G92</xm:f>
              <xm:sqref>G93</xm:sqref>
            </x14:sparkline>
            <x14:sparkline>
              <xm:f>'チェックリスト 情緒障害 HAーWP'!G93:G93</xm:f>
              <xm:sqref>G94</xm:sqref>
            </x14:sparkline>
            <x14:sparkline>
              <xm:f>'チェックリスト 情緒障害 HAーWP'!G94:G94</xm:f>
              <xm:sqref>G95</xm:sqref>
            </x14:sparkline>
            <x14:sparkline>
              <xm:f>'チェックリスト 情緒障害 HAーWP'!G95:G95</xm:f>
              <xm:sqref>G96</xm:sqref>
            </x14:sparkline>
            <x14:sparkline>
              <xm:f>'チェックリスト 情緒障害 HAーWP'!G96:G96</xm:f>
              <xm:sqref>G97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K26"/>
  <sheetViews>
    <sheetView showRuler="0" view="pageBreakPreview" zoomScale="50" zoomScaleNormal="78" zoomScaleSheetLayoutView="50" zoomScalePageLayoutView="75" workbookViewId="0">
      <selection activeCell="O15" sqref="O15"/>
    </sheetView>
  </sheetViews>
  <sheetFormatPr defaultColWidth="8.875" defaultRowHeight="11.25"/>
  <cols>
    <col min="1" max="1" width="10.375" style="1" customWidth="1"/>
    <col min="2" max="2" width="38.375" style="1" customWidth="1"/>
    <col min="3" max="7" width="14.75" style="1" customWidth="1"/>
    <col min="8" max="10" width="7.75" style="1" customWidth="1"/>
    <col min="11" max="11" width="8.875" style="1"/>
    <col min="12" max="12" width="0.125" style="1" customWidth="1"/>
    <col min="13" max="13" width="8.875" style="1"/>
    <col min="14" max="14" width="7.625" style="1" customWidth="1"/>
    <col min="15" max="16384" width="8.875" style="1"/>
  </cols>
  <sheetData>
    <row r="1" spans="1:11" ht="30.75" customHeight="1" thickBot="1">
      <c r="A1" s="387" t="s">
        <v>349</v>
      </c>
      <c r="B1" s="387"/>
      <c r="C1" s="387"/>
      <c r="D1" s="387"/>
      <c r="E1" s="387"/>
      <c r="F1" s="387"/>
      <c r="G1" s="387"/>
      <c r="H1" s="387"/>
      <c r="I1" s="387"/>
      <c r="J1" s="387"/>
      <c r="K1" s="387"/>
    </row>
    <row r="2" spans="1:11" ht="27" customHeight="1" thickBot="1">
      <c r="A2" s="359" t="s">
        <v>187</v>
      </c>
      <c r="B2" s="2"/>
      <c r="C2" s="28" t="s">
        <v>209</v>
      </c>
      <c r="D2" s="28" t="s">
        <v>174</v>
      </c>
      <c r="E2" s="28" t="s">
        <v>175</v>
      </c>
      <c r="F2" s="19" t="s">
        <v>189</v>
      </c>
      <c r="G2" s="20" t="s">
        <v>190</v>
      </c>
      <c r="H2" s="388"/>
      <c r="I2" s="389"/>
      <c r="J2" s="389"/>
      <c r="K2" s="389"/>
    </row>
    <row r="3" spans="1:11" ht="27" customHeight="1" thickTop="1">
      <c r="A3" s="360"/>
      <c r="B3" s="21" t="s">
        <v>171</v>
      </c>
      <c r="C3" s="13">
        <f>'チェックリスト 情緒障害 HAーWP'!C93</f>
        <v>0</v>
      </c>
      <c r="D3" s="149">
        <f>IF(AND(C3=40),73,IF(AND(C3=39),71,IF(AND(C3=38),69,IF(AND(C3=37),67,IF(AND(C3=36),65,IF(AND(C3=35),63,IF(AND(C3=34),61,IF(AND(C3=33),60,IF(AND(C3=32),58,IF(AND(C3=31),56,IF(AND(C3&gt;=29,C3&lt;=30),54,IF(AND(C3=28),53,IF(AND(C3=27),51,IF(AND(C3=26),49,IF(AND(C3=25),47,IF(AND(C3=24),45,IF(AND(C3&gt;=22,C3&lt;=23),44,IF(AND(C3=21),43,IF(AND(C3=20),42,IF(AND(C3=19),40,IF(AND(C3=18),39,IF(AND(C3=17),38,IF(AND(C3&gt;=15,C3&lt;=16),36,IF(AND(C3&gt;=13,C3&lt;=14),35,IF(AND(C3=12),34,IF(AND(C3=11),31,IF(AND(C3=10),29,IF(AND(C3&gt;=0,C3&lt;=9),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88"/>
      <c r="I3" s="389"/>
      <c r="J3" s="389"/>
      <c r="K3" s="389"/>
    </row>
    <row r="4" spans="1:11" ht="27" customHeight="1">
      <c r="A4" s="360"/>
      <c r="B4" s="22" t="s">
        <v>172</v>
      </c>
      <c r="C4" s="14">
        <f>'チェックリスト 情緒障害 HAーWP'!C94</f>
        <v>0</v>
      </c>
      <c r="D4" s="151">
        <f>IF(AND(C4&gt;=43,C4&lt;=48),73,IF(AND(C4&gt;=39,C4&lt;=42),71,IF(AND(C4=38),69,IF(AND(C4=37),68,IF(AND(C4=36),67,IF(AND(C4=35),66,IF(AND(C4=34),65,IF(AND(C4=33),64,IF(AND(C4&gt;=31,C4&lt;=32),63,IF(AND(C4=30),62,IF(AND(C4=29),60,IF(AND(C4=28),59,IF(AND(C4=27),58,IF(AND(C4=26),56,IF(AND(C4&gt;=24,C4&lt;=25),54,IF(AND(C4=23),53,IF(AND(C4=22),52,IF(AND(C4=21),51,IF(AND(C4=20),49,IF(AND(C4=19),48,IF(AND(C4&gt;=17,C4&lt;=18),46,IF(AND(C4=16),44,IF(AND(C4&gt;=14,C4&lt;=15),43,IF(AND(C4=13),42,IF(AND(C4=12),41,IF(AND(C4=11),39,IF(AND(C4=10),38,IF(AND(C4=9),37,IF(AND(C4=8),36,IF(AND(C4&gt;=6,C4&lt;=7),35,IF(AND(C4=5),34,IF(AND(C4=4),31,IF(AND(C4=3),29,IF(AND(C4&gt;=0,C4&lt;=2),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88"/>
      <c r="I4" s="389"/>
      <c r="J4" s="389"/>
      <c r="K4" s="389"/>
    </row>
    <row r="5" spans="1:11" ht="27" customHeight="1">
      <c r="A5" s="360"/>
      <c r="B5" s="22" t="s">
        <v>164</v>
      </c>
      <c r="C5" s="14">
        <f>'チェックリスト 情緒障害 HAーWP'!C95</f>
        <v>0</v>
      </c>
      <c r="D5" s="151">
        <f>IF(AND(C5&gt;=75,C5&lt;=76),71,IF(AND(C5=74),69,IF(AND(C5=73),68,IF(AND(C5=72),67,IF(AND(C5=71),66,IF(AND(C5=70),65,IF(AND(C5=69),64,IF(AND(C5=68),63,IF(AND(C5&gt;=65,C5&lt;=67),62,IF(AND(C5&gt;=63,C5&lt;=64),60,IF(AND(C5&gt;=61,C5&lt;=62),59,IF(AND(C5=60),57,IF(AND(C5&gt;=57,C5&lt;=59),56,IF(AND(C5=56),54,IF(AND(C5&gt;=53,C5&lt;=55),53,IF(AND(C5=52),52,IF(AND(C5=51),51,IF(AND(C5=50),50,IF(AND(C5=49),49,IF(AND(C5&gt;=47,C5&lt;=48),48,IF(AND(C5=46),47,IF(AND(C5&gt;=44,C5&lt;=45),46,IF(AND(C5=43),45,IF(AND(C5&gt;=38,C5&lt;=42),44,IF(AND(C5=37),43,IF(AND(C5=36),42,IF(AND(C5&gt;=34,C5&lt;=35),41,IF(AND(C5=33),39,IF(AND(C5=32),38,IF(AND(C5=31),37,IF(AND(C5&gt;=29,C5&lt;=30),36,IF(AND(C5=28),35,IF(AND(C5&gt;=26,C5&lt;=27),34,IF(AND(C5=25),32,IF(AND(C5=24),29,IF(AND(C5&gt;=0,C5&lt;=23),27,))))))))))))))))))))))))))))))))))))</f>
        <v>27</v>
      </c>
      <c r="E5" s="151">
        <f t="shared" si="0"/>
        <v>1</v>
      </c>
      <c r="F5" s="151" t="str">
        <f t="shared" si="1"/>
        <v>生活介護</v>
      </c>
      <c r="G5" s="152" t="str">
        <f t="shared" si="2"/>
        <v>E　常に支援が必要</v>
      </c>
      <c r="H5" s="388"/>
      <c r="I5" s="389"/>
      <c r="J5" s="389"/>
      <c r="K5" s="389"/>
    </row>
    <row r="6" spans="1:11" ht="27" customHeight="1">
      <c r="A6" s="360"/>
      <c r="B6" s="22" t="s">
        <v>173</v>
      </c>
      <c r="C6" s="14">
        <f>'チェックリスト 情緒障害 HAーWP'!C96</f>
        <v>0</v>
      </c>
      <c r="D6" s="151">
        <f>IF(AND(C6&gt;=85,C6&lt;=88),73,IF(AND(C6&gt;=82,C6&lt;=84),71,IF(AND(C6&gt;=79,C6&lt;=81),69,IF(AND(C6=78),68,IF(AND(C6&gt;=74,C6&lt;=77),67,IF(AND(C6=73),66,IF(AND(C6=72),65,IF(AND(C6=71),64,IF(AND(C6=70),63,IF(AND(C6=69),62,IF(AND(C6=68),61,IF(AND(C6=67),60,IF(AND(C6=66),59,IF(AND(C6=65),58,IF(AND(C6=64),57,IF(AND(C6&gt;=59,C6&lt;=63),56,IF(AND(C6=58),55,IF(AND(C6&gt;=55,C6&lt;=57),54,IF(AND(C6&gt;=52,C6&lt;=54),53,IF(AND(C6=51),52,IF(AND(C6&gt;=48,C6&lt;=50),50,IF(AND(C6&gt;=46,C6&lt;=47),49,IF(AND(C6&gt;=44,C6&lt;=45),48,IF(AND(C6=43),46,IF(AND(C6=42),45,IF(AND(C6&gt;=40,C6&lt;=41),44,IF(AND(C6=39),43,IF(AND(C6=38),42,IF(AND(C6&gt;=36,C6&lt;=37),41,IF(AND(C6&gt;=33,C6&lt;=35),40,IF(AND(C6&gt;=31,C6&lt;=32),39,IF(AND(C6=30),38,IF(AND(C6=29),37,IF(AND(C6&gt;=26,C6&lt;=28),36,IF(AND(C6=25),35,IF(AND(C6=24),34,IF(AND(C6=23),32,IF(AND(C6&gt;=20,C6&lt;=22),31,IF(AND(C6&gt;=15,C6&lt;=19),29,IF(AND(C6&gt;=0,C6&lt;=14),27,))))))))))))))))))))))))))))))))))))))))</f>
        <v>27</v>
      </c>
      <c r="E6" s="151">
        <f t="shared" si="0"/>
        <v>1</v>
      </c>
      <c r="F6" s="151" t="str">
        <f t="shared" si="1"/>
        <v>生活介護</v>
      </c>
      <c r="G6" s="152" t="str">
        <f t="shared" si="2"/>
        <v>E　常に支援が必要</v>
      </c>
      <c r="H6" s="388"/>
      <c r="I6" s="389"/>
      <c r="J6" s="389"/>
      <c r="K6" s="389"/>
    </row>
    <row r="7" spans="1:11" ht="27" customHeight="1" thickBot="1">
      <c r="A7" s="361"/>
      <c r="B7" s="23" t="s">
        <v>176</v>
      </c>
      <c r="C7" s="15">
        <f>'チェックリスト 情緒障害 HAーWP'!C97</f>
        <v>0</v>
      </c>
      <c r="D7" s="153">
        <f>IF(AND(C7&gt;=232,C7&lt;=252),73,IF(AND(C7&gt;=226,C7&lt;=231),71,IF(AND(C7&gt;=223,C7&lt;=225),69,IF(AND(C7&gt;=217,C7&lt;=222),68,IF(AND(C7&gt;=215,C7&lt;=216),67,IF(AND(C7&gt;=199,C7&lt;=214),66,IF(AND(C7&gt;=194,C7&lt;=198),65,IF(AND(C7&gt;=189,C7&lt;=193),64,IF(AND(C7&gt;=185,C7&lt;=188),63,IF(AND(C7&gt;=183,C7&lt;=184),62,IF(AND(C7=182),61,IF(AND(C7&gt;=177,C7&lt;=181),60,IF(AND(C7&gt;=175,C7&lt;=176),59,IF(AND(C7&gt;=172,C7&lt;=174),58,IF(AND(C7=171),57,IF(AND(C7=170),56,IF(AND(C7&gt;=168,C7&lt;=169),55,IF(AND(C7&gt;=164,C7&lt;=167),54,IF(AND(C7&gt;=161,C7&lt;=163),53,IF(AND(C7&gt;=156,C7&lt;=160),52,IF(AND(C7&gt;=154,C7&lt;=155),51,IF(AND(C7&gt;=147,C7&lt;=153),50,IF(AND(C7&gt;=143,C7&lt;=146),49,IF(AND(C7&gt;=136,C7&lt;=142),48,IF(AND(C7=135),47,IF(AND(C7&gt;=132,C7&lt;=134),46,IF(AND(C7&gt;=130,C7&lt;=131),45,IF(AND(C7&gt;=124,C7&lt;=129),44,IF(AND(C7&gt;=117,C7&lt;=123),43,IF(AND(C7&gt;=113,C7&lt;=116),42,IF(AND(C7&gt;=108,C7&lt;=112),41,IF(AND(C7&gt;=105,C7&lt;=107),40,IF(AND(C7&gt;=100,C7&lt;=104),39,IF(AND(C7&gt;=97,C7&lt;=99),38,IF(AND(C7&gt;=94,C7&lt;=96),37,IF(AND(C7&gt;=91,C7&lt;=93),36,IF(AND(C7&gt;=84,C7&lt;=90),35,IF(AND(C7&gt;=77,C7&lt;=83),34,IF(AND(C7&gt;=75,C7&lt;=76),32,IF(AND(C7=74),31,IF(AND(C7&gt;=72,C7&lt;=73),29,IF(AND(C7&gt;=0,C7&lt;=71),27,))))))))))))))))))))))))))))))))))))))))))</f>
        <v>27</v>
      </c>
      <c r="E7" s="153">
        <f t="shared" si="0"/>
        <v>1</v>
      </c>
      <c r="F7" s="153" t="str">
        <f t="shared" si="1"/>
        <v>生活介護</v>
      </c>
      <c r="G7" s="154" t="str">
        <f t="shared" si="2"/>
        <v>E　常に支援が必要</v>
      </c>
      <c r="H7" s="388"/>
      <c r="I7" s="389"/>
      <c r="J7" s="389"/>
      <c r="K7" s="389"/>
    </row>
    <row r="8" spans="1:11" ht="27" customHeight="1" thickBot="1">
      <c r="A8" s="12"/>
      <c r="B8" s="12"/>
    </row>
    <row r="9" spans="1:11" ht="27" customHeight="1" thickBot="1">
      <c r="A9" s="378" t="s">
        <v>187</v>
      </c>
      <c r="B9" s="24"/>
      <c r="C9" s="16" t="s">
        <v>174</v>
      </c>
      <c r="D9" s="17">
        <v>25</v>
      </c>
      <c r="E9" s="18" t="s">
        <v>195</v>
      </c>
      <c r="F9" s="18" t="s">
        <v>196</v>
      </c>
      <c r="G9" s="18" t="s">
        <v>197</v>
      </c>
      <c r="H9" s="362" t="s">
        <v>198</v>
      </c>
      <c r="I9" s="362"/>
      <c r="J9" s="362" t="s">
        <v>199</v>
      </c>
      <c r="K9" s="363"/>
    </row>
    <row r="10" spans="1:11" ht="27" customHeight="1" thickTop="1">
      <c r="A10" s="379"/>
      <c r="B10" s="21" t="s">
        <v>182</v>
      </c>
      <c r="C10" s="13">
        <f>D3</f>
        <v>27</v>
      </c>
      <c r="D10" s="381">
        <f>D3</f>
        <v>27</v>
      </c>
      <c r="E10" s="381"/>
      <c r="F10" s="381"/>
      <c r="G10" s="381"/>
      <c r="H10" s="381"/>
      <c r="I10" s="381"/>
      <c r="J10" s="381"/>
      <c r="K10" s="382"/>
    </row>
    <row r="11" spans="1:11" ht="27" customHeight="1">
      <c r="A11" s="379"/>
      <c r="B11" s="22" t="s">
        <v>183</v>
      </c>
      <c r="C11" s="14">
        <f>D4</f>
        <v>27</v>
      </c>
      <c r="D11" s="383">
        <f t="shared" ref="D11:D13" si="3">D4</f>
        <v>27</v>
      </c>
      <c r="E11" s="383"/>
      <c r="F11" s="383"/>
      <c r="G11" s="383"/>
      <c r="H11" s="383"/>
      <c r="I11" s="383"/>
      <c r="J11" s="383"/>
      <c r="K11" s="384"/>
    </row>
    <row r="12" spans="1:11" ht="27" customHeight="1">
      <c r="A12" s="379"/>
      <c r="B12" s="22" t="s">
        <v>184</v>
      </c>
      <c r="C12" s="14">
        <f>D5</f>
        <v>27</v>
      </c>
      <c r="D12" s="383">
        <f t="shared" si="3"/>
        <v>27</v>
      </c>
      <c r="E12" s="383"/>
      <c r="F12" s="383"/>
      <c r="G12" s="383"/>
      <c r="H12" s="383"/>
      <c r="I12" s="383"/>
      <c r="J12" s="383"/>
      <c r="K12" s="384"/>
    </row>
    <row r="13" spans="1:11" ht="27" customHeight="1" thickBot="1">
      <c r="A13" s="380"/>
      <c r="B13" s="23" t="s">
        <v>185</v>
      </c>
      <c r="C13" s="15">
        <f t="shared" ref="C13" si="4">D6</f>
        <v>27</v>
      </c>
      <c r="D13" s="385">
        <f t="shared" si="3"/>
        <v>27</v>
      </c>
      <c r="E13" s="385"/>
      <c r="F13" s="385"/>
      <c r="G13" s="385"/>
      <c r="H13" s="385"/>
      <c r="I13" s="385"/>
      <c r="J13" s="385"/>
      <c r="K13" s="386"/>
    </row>
    <row r="14" spans="1:11" ht="27" customHeight="1" thickBot="1">
      <c r="A14" s="12"/>
      <c r="B14" s="10"/>
      <c r="C14" s="7"/>
      <c r="D14" s="3"/>
      <c r="E14" s="3"/>
      <c r="F14" s="3"/>
      <c r="G14" s="3"/>
      <c r="H14" s="3"/>
      <c r="I14" s="3"/>
      <c r="J14" s="3"/>
      <c r="K14" s="3"/>
    </row>
    <row r="15" spans="1:11" ht="27" customHeight="1" thickBot="1">
      <c r="A15" s="359" t="s">
        <v>188</v>
      </c>
      <c r="B15" s="9"/>
      <c r="C15" s="16" t="s">
        <v>174</v>
      </c>
      <c r="D15" s="17">
        <v>25</v>
      </c>
      <c r="E15" s="18" t="s">
        <v>195</v>
      </c>
      <c r="F15" s="18" t="s">
        <v>196</v>
      </c>
      <c r="G15" s="18" t="s">
        <v>197</v>
      </c>
      <c r="H15" s="362" t="s">
        <v>198</v>
      </c>
      <c r="I15" s="362"/>
      <c r="J15" s="362" t="s">
        <v>199</v>
      </c>
      <c r="K15" s="363"/>
    </row>
    <row r="16" spans="1:11" ht="27" customHeight="1" thickTop="1">
      <c r="A16" s="360"/>
      <c r="B16" s="25" t="s">
        <v>186</v>
      </c>
      <c r="C16" s="27">
        <f>D7</f>
        <v>27</v>
      </c>
      <c r="D16" s="364">
        <f>D7</f>
        <v>27</v>
      </c>
      <c r="E16" s="365"/>
      <c r="F16" s="365"/>
      <c r="G16" s="365"/>
      <c r="H16" s="365"/>
      <c r="I16" s="365"/>
      <c r="J16" s="365"/>
      <c r="K16" s="366"/>
    </row>
    <row r="17" spans="1:11" ht="256.7" customHeight="1" thickBot="1">
      <c r="A17" s="361"/>
      <c r="B17" s="26" t="s">
        <v>178</v>
      </c>
      <c r="C17" s="6"/>
      <c r="D17" s="4"/>
      <c r="E17" s="4"/>
      <c r="F17" s="4"/>
      <c r="G17" s="4"/>
      <c r="H17" s="4"/>
      <c r="I17" s="4"/>
      <c r="J17" s="4"/>
      <c r="K17" s="5"/>
    </row>
    <row r="18" spans="1:11" ht="49.7" customHeight="1" thickBot="1">
      <c r="A18" s="132" t="s">
        <v>509</v>
      </c>
      <c r="B18" s="375"/>
      <c r="C18" s="375"/>
      <c r="D18" s="375"/>
      <c r="E18" s="375"/>
      <c r="F18" s="375"/>
      <c r="G18" s="375"/>
      <c r="H18" s="375"/>
      <c r="I18" s="375"/>
      <c r="J18" s="375"/>
      <c r="K18" s="376"/>
    </row>
    <row r="19" spans="1:11" ht="42.95" customHeight="1" thickBot="1">
      <c r="A19" s="377" t="s">
        <v>188</v>
      </c>
      <c r="B19" s="377"/>
      <c r="C19" s="377"/>
      <c r="D19" s="377"/>
      <c r="E19" s="377"/>
      <c r="F19" s="377"/>
      <c r="G19" s="377"/>
      <c r="H19" s="377"/>
      <c r="I19" s="377"/>
      <c r="J19" s="377"/>
      <c r="K19" s="377"/>
    </row>
    <row r="20" spans="1:11" ht="27" customHeight="1" thickBot="1">
      <c r="A20" s="63" t="s">
        <v>225</v>
      </c>
      <c r="B20" s="369" t="s">
        <v>365</v>
      </c>
      <c r="C20" s="369"/>
      <c r="D20" s="369"/>
      <c r="E20" s="369"/>
      <c r="F20" s="369"/>
      <c r="G20" s="369"/>
      <c r="H20" s="369"/>
      <c r="I20" s="369"/>
      <c r="J20" s="369"/>
      <c r="K20" s="370"/>
    </row>
    <row r="21" spans="1:11" ht="75" customHeight="1" thickTop="1">
      <c r="A21" s="64" t="s">
        <v>327</v>
      </c>
      <c r="B21" s="371"/>
      <c r="C21" s="371"/>
      <c r="D21" s="371"/>
      <c r="E21" s="371"/>
      <c r="F21" s="371"/>
      <c r="G21" s="371"/>
      <c r="H21" s="371"/>
      <c r="I21" s="371"/>
      <c r="J21" s="371"/>
      <c r="K21" s="372"/>
    </row>
    <row r="22" spans="1:11" ht="75" customHeight="1">
      <c r="A22" s="65" t="s">
        <v>162</v>
      </c>
      <c r="B22" s="373"/>
      <c r="C22" s="373"/>
      <c r="D22" s="373"/>
      <c r="E22" s="373"/>
      <c r="F22" s="373"/>
      <c r="G22" s="373"/>
      <c r="H22" s="373"/>
      <c r="I22" s="373"/>
      <c r="J22" s="373"/>
      <c r="K22" s="374"/>
    </row>
    <row r="23" spans="1:11" ht="75" customHeight="1">
      <c r="A23" s="65" t="s">
        <v>192</v>
      </c>
      <c r="B23" s="373"/>
      <c r="C23" s="373"/>
      <c r="D23" s="373"/>
      <c r="E23" s="373"/>
      <c r="F23" s="373"/>
      <c r="G23" s="373"/>
      <c r="H23" s="373"/>
      <c r="I23" s="373"/>
      <c r="J23" s="373"/>
      <c r="K23" s="374"/>
    </row>
    <row r="24" spans="1:11" ht="75" customHeight="1">
      <c r="A24" s="65" t="s">
        <v>328</v>
      </c>
      <c r="B24" s="373"/>
      <c r="C24" s="373"/>
      <c r="D24" s="373"/>
      <c r="E24" s="373"/>
      <c r="F24" s="373"/>
      <c r="G24" s="373"/>
      <c r="H24" s="373"/>
      <c r="I24" s="373"/>
      <c r="J24" s="373"/>
      <c r="K24" s="374"/>
    </row>
    <row r="25" spans="1:11" ht="75" customHeight="1">
      <c r="A25" s="66" t="s">
        <v>226</v>
      </c>
      <c r="B25" s="373"/>
      <c r="C25" s="373"/>
      <c r="D25" s="373"/>
      <c r="E25" s="373"/>
      <c r="F25" s="373"/>
      <c r="G25" s="373"/>
      <c r="H25" s="373"/>
      <c r="I25" s="373"/>
      <c r="J25" s="373"/>
      <c r="K25" s="374"/>
    </row>
    <row r="26" spans="1:11" ht="124.5" customHeight="1" thickBot="1">
      <c r="A26" s="67" t="s">
        <v>227</v>
      </c>
      <c r="B26" s="367"/>
      <c r="C26" s="367"/>
      <c r="D26" s="367"/>
      <c r="E26" s="367"/>
      <c r="F26" s="367"/>
      <c r="G26" s="367"/>
      <c r="H26" s="367"/>
      <c r="I26" s="367"/>
      <c r="J26" s="367"/>
      <c r="K26" s="368"/>
    </row>
  </sheetData>
  <mergeCells count="34">
    <mergeCell ref="A15:A17"/>
    <mergeCell ref="H15:I15"/>
    <mergeCell ref="J15:K15"/>
    <mergeCell ref="D16:K16"/>
    <mergeCell ref="A1:K1"/>
    <mergeCell ref="A2:A7"/>
    <mergeCell ref="H2:I2"/>
    <mergeCell ref="J2:K2"/>
    <mergeCell ref="H3:I3"/>
    <mergeCell ref="J3:K3"/>
    <mergeCell ref="H4:I4"/>
    <mergeCell ref="J4:K4"/>
    <mergeCell ref="H5:I5"/>
    <mergeCell ref="J5:K5"/>
    <mergeCell ref="H6:I6"/>
    <mergeCell ref="J6:K6"/>
    <mergeCell ref="H7:I7"/>
    <mergeCell ref="J7:K7"/>
    <mergeCell ref="A9:A13"/>
    <mergeCell ref="H9:I9"/>
    <mergeCell ref="J9:K9"/>
    <mergeCell ref="D10:K10"/>
    <mergeCell ref="D11:K11"/>
    <mergeCell ref="D12:K12"/>
    <mergeCell ref="D13:K13"/>
    <mergeCell ref="B18:K18"/>
    <mergeCell ref="A19:K19"/>
    <mergeCell ref="B26:K26"/>
    <mergeCell ref="B25:K25"/>
    <mergeCell ref="B20:K20"/>
    <mergeCell ref="B21:K21"/>
    <mergeCell ref="B22:K22"/>
    <mergeCell ref="B23:K23"/>
    <mergeCell ref="B24:K24"/>
  </mergeCells>
  <phoneticPr fontId="1"/>
  <conditionalFormatting sqref="D10:D13">
    <cfRule type="dataBar" priority="3">
      <dataBar>
        <cfvo type="min"/>
        <cfvo type="max"/>
        <color rgb="FF638EC6"/>
      </dataBar>
      <extLst>
        <ext xmlns:x14="http://schemas.microsoft.com/office/spreadsheetml/2009/9/main" uri="{B025F937-C7B1-47D3-B67F-A62EFF666E3E}">
          <x14:id>{B0FDF4CB-B622-41B4-A62D-CBE3968841C9}</x14:id>
        </ext>
      </extLst>
    </cfRule>
    <cfRule type="dataBar" priority="4">
      <dataBar>
        <cfvo type="min"/>
        <cfvo type="max"/>
        <color rgb="FF638EC6"/>
      </dataBar>
      <extLst>
        <ext xmlns:x14="http://schemas.microsoft.com/office/spreadsheetml/2009/9/main" uri="{B025F937-C7B1-47D3-B67F-A62EFF666E3E}">
          <x14:id>{CD04D540-B81D-4076-A13E-84F3C49EBC0C}</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{72EA6960-2191-4B70-8069-F93EE20AF416}</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{4D45BF67-A0D1-4138-A9AE-39307EA32DDA}</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rowBreaks count="1" manualBreakCount="1">
    <brk id="17" max="10" man="1"/>
  </rowBreaks>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B0FDF4CB-B622-41B4-A62D-CBE3968841C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CD04D540-B81D-4076-A13E-84F3C49EBC0C}">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72EA6960-2191-4B70-8069-F93EE20AF416}">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4D45BF67-A0D1-4138-A9AE-39307EA32DDA}">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E4BDE459-7239-4C31-BE82-EBD796AFC21A}">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評価結果'!G2:G2</xm:f>
              <xm:sqref>G3</xm:sqref>
            </x14:sparkline>
            <x14:sparkline>
              <xm:f>'チェックリスト 情緒障害　評価結果'!G3:G3</xm:f>
              <xm:sqref>G4</xm:sqref>
            </x14:sparkline>
            <x14:sparkline>
              <xm:f>'チェックリスト 情緒障害　評価結果'!G4:G4</xm:f>
              <xm:sqref>G5</xm:sqref>
            </x14:sparkline>
            <x14:sparkline>
              <xm:f>'チェックリスト 情緒障害　評価結果'!G5:G5</xm:f>
              <xm:sqref>G6</xm:sqref>
            </x14:sparkline>
            <x14:sparkline>
              <xm:f>'チェックリスト 情緒障害　評価結果'!G6:G6</xm:f>
              <xm:sqref>G7</xm:sqref>
            </x14:sparkline>
          </x14:sparklines>
        </x14:sparklineGroup>
        <x14:sparklineGroup displayEmptyCellsAs="gap" xr2:uid="{EACFB507-53D6-44A3-94D8-ED1E0D964481}">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評価結果'!E2:E2</xm:f>
              <xm:sqref>E3</xm:sqref>
            </x14:sparkline>
            <x14:sparkline>
              <xm:f>'チェックリスト 情緒障害　評価結果'!E3:E3</xm:f>
              <xm:sqref>E4</xm:sqref>
            </x14:sparkline>
            <x14:sparkline>
              <xm:f>'チェックリスト 情緒障害　評価結果'!E4:E4</xm:f>
              <xm:sqref>E5</xm:sqref>
            </x14:sparkline>
            <x14:sparkline>
              <xm:f>'チェックリスト 情緒障害　評価結果'!E5:E5</xm:f>
              <xm:sqref>E6</xm:sqref>
            </x14:sparkline>
            <x14:sparkline>
              <xm:f>'チェックリスト 情緒障害　評価結果'!E6:E6</xm:f>
              <xm:sqref>E7</xm:sqref>
            </x14:sparkline>
          </x14:sparklines>
        </x14:sparklineGroup>
        <x14:sparklineGroup displayEmptyCellsAs="gap" xr2:uid="{25B99CDB-25F1-4D85-8EB9-54A0FCB9687A}">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評価結果'!D6:D6</xm:f>
              <xm:sqref>D7</xm:sqref>
            </x14:sparkline>
          </x14:sparklines>
        </x14:sparklineGroup>
        <x14:sparklineGroup displayEmptyCellsAs="gap" xr2:uid="{AB0D33E6-AACF-4009-B6F2-446D05B846B7}">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評価結果'!F2:F2</xm:f>
              <xm:sqref>F3</xm:sqref>
            </x14:sparkline>
            <x14:sparkline>
              <xm:f>'チェックリスト 情緒障害　評価結果'!F3:F3</xm:f>
              <xm:sqref>F4</xm:sqref>
            </x14:sparkline>
            <x14:sparkline>
              <xm:f>'チェックリスト 情緒障害　評価結果'!F4:F4</xm:f>
              <xm:sqref>F5</xm:sqref>
            </x14:sparkline>
            <x14:sparkline>
              <xm:f>'チェックリスト 情緒障害　評価結果'!F5:F5</xm:f>
              <xm:sqref>F6</xm:sqref>
            </x14:sparkline>
            <x14:sparkline>
              <xm:f>'チェックリスト 情緒障害　評価結果'!F6:F6</xm:f>
              <xm:sqref>F7</xm:sqref>
            </x14:sparkline>
          </x14:sparklines>
        </x14:sparklineGroup>
        <x14:sparklineGroup displayEmptyCellsAs="gap" xr2:uid="{BA836C57-837E-4BFB-ABA9-0E1AAE3EF55E}">
          <x14:colorSeries rgb="FF376092"/>
          <x14:colorNegative rgb="FFD00000"/>
          <x14:colorAxis rgb="FF000000"/>
          <x14:colorMarkers rgb="FFD00000"/>
          <x14:colorFirst rgb="FFD00000"/>
          <x14:colorLast rgb="FFD00000"/>
          <x14:colorHigh rgb="FFD00000"/>
          <x14:colorLow rgb="FFD00000"/>
          <x14:sparklines>
            <x14:sparkline>
              <xm:f>'チェックリスト 情緒障害　評価結果'!D5:D5</xm:f>
              <xm:sqref>D6</xm:sqref>
            </x14:sparkline>
            <x14:sparkline>
              <xm:f>'チェックリスト 情緒障害　評価結果'!D4:D4</xm:f>
              <xm:sqref>D5</xm:sqref>
            </x14:sparkline>
            <x14:sparkline>
              <xm:f>'チェックリスト 情緒障害　評価結果'!D3:D3</xm:f>
              <xm:sqref>D4</xm:sqref>
            </x14:sparkline>
            <x14:sparkline>
              <xm:f>'チェックリスト 情緒障害　評価結果'!D2:D2</xm:f>
              <xm:sqref>D3</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3"/>
  <sheetViews>
    <sheetView view="pageBreakPreview" zoomScaleNormal="100" zoomScaleSheetLayoutView="100" workbookViewId="0">
      <selection activeCell="H1" sqref="H1:J1"/>
    </sheetView>
  </sheetViews>
  <sheetFormatPr defaultRowHeight="18.75"/>
  <sheetData>
    <row r="1" spans="1:10">
      <c r="A1" s="29"/>
      <c r="B1" s="29"/>
      <c r="C1" s="29"/>
      <c r="D1" s="29"/>
      <c r="E1" s="29"/>
      <c r="F1" s="29"/>
      <c r="G1" s="29"/>
      <c r="H1" s="184" t="s">
        <v>321</v>
      </c>
      <c r="I1" s="184"/>
      <c r="J1" s="184"/>
    </row>
    <row r="2" spans="1:10" ht="24">
      <c r="A2" s="219" t="s">
        <v>210</v>
      </c>
      <c r="B2" s="219"/>
      <c r="C2" s="219"/>
      <c r="D2" s="219"/>
      <c r="E2" s="219"/>
      <c r="F2" s="219"/>
      <c r="G2" s="219"/>
      <c r="H2" s="219"/>
      <c r="I2" s="219"/>
      <c r="J2" s="219"/>
    </row>
    <row r="3" spans="1:10" ht="35.65" customHeight="1">
      <c r="A3" s="29"/>
      <c r="B3" s="29"/>
      <c r="C3" s="29"/>
      <c r="D3" s="29"/>
      <c r="E3" s="29"/>
      <c r="F3" s="29"/>
      <c r="G3" s="29"/>
      <c r="H3" s="29"/>
      <c r="I3" s="29"/>
      <c r="J3" s="29"/>
    </row>
    <row r="4" spans="1:10">
      <c r="A4" s="215" t="s">
        <v>213</v>
      </c>
      <c r="B4" s="215"/>
      <c r="C4" s="215"/>
      <c r="D4" s="215"/>
      <c r="E4" s="215"/>
      <c r="F4" s="215"/>
      <c r="G4" s="215"/>
      <c r="H4" s="215"/>
      <c r="I4" s="215"/>
      <c r="J4" s="215"/>
    </row>
    <row r="5" spans="1:10">
      <c r="A5" s="29"/>
      <c r="B5" s="29"/>
      <c r="C5" s="29"/>
      <c r="D5" s="29"/>
      <c r="E5" s="29"/>
      <c r="F5" s="29"/>
      <c r="G5" s="29"/>
      <c r="H5" s="29"/>
      <c r="I5" s="29"/>
      <c r="J5" s="29"/>
    </row>
    <row r="6" spans="1:10">
      <c r="A6" s="29" t="s">
        <v>214</v>
      </c>
      <c r="B6" s="29"/>
      <c r="C6" s="29"/>
      <c r="D6" s="29"/>
      <c r="E6" s="29"/>
      <c r="F6" s="29"/>
      <c r="G6" s="29"/>
      <c r="H6" s="29"/>
      <c r="I6" s="29"/>
      <c r="J6" s="29"/>
    </row>
    <row r="7" spans="1:10">
      <c r="A7" s="29" t="s">
        <v>215</v>
      </c>
      <c r="B7" s="29"/>
      <c r="C7" s="29"/>
      <c r="D7" s="29"/>
      <c r="E7" s="29"/>
      <c r="F7" s="29"/>
      <c r="G7" s="29"/>
      <c r="H7" s="29"/>
      <c r="I7" s="29"/>
      <c r="J7" s="29"/>
    </row>
    <row r="8" spans="1:10" ht="17.850000000000001" customHeight="1">
      <c r="A8" s="29"/>
      <c r="B8" s="29"/>
      <c r="C8" s="29"/>
      <c r="D8" s="29"/>
      <c r="E8" s="29"/>
      <c r="F8" s="29"/>
      <c r="G8" s="29"/>
      <c r="H8" s="29"/>
      <c r="I8" s="29"/>
      <c r="J8" s="29"/>
    </row>
    <row r="9" spans="1:10">
      <c r="A9" s="216" t="s">
        <v>216</v>
      </c>
      <c r="B9" s="216"/>
      <c r="C9" s="216"/>
      <c r="D9" s="216" t="s">
        <v>217</v>
      </c>
      <c r="E9" s="216"/>
      <c r="F9" s="216" t="s">
        <v>218</v>
      </c>
      <c r="G9" s="216"/>
      <c r="H9" s="216"/>
      <c r="I9" s="216"/>
      <c r="J9" s="216"/>
    </row>
    <row r="10" spans="1:10" ht="63" customHeight="1">
      <c r="A10" s="212" t="s">
        <v>222</v>
      </c>
      <c r="B10" s="213"/>
      <c r="C10" s="213"/>
      <c r="D10" s="194"/>
      <c r="E10" s="194"/>
      <c r="F10" s="218"/>
      <c r="G10" s="218"/>
      <c r="H10" s="218"/>
      <c r="I10" s="218"/>
      <c r="J10" s="218"/>
    </row>
    <row r="11" spans="1:10" ht="35.65" customHeight="1">
      <c r="A11" s="184"/>
      <c r="B11" s="184"/>
      <c r="C11" s="184"/>
      <c r="D11" s="29"/>
      <c r="E11" s="29"/>
      <c r="F11" s="29"/>
      <c r="G11" s="29"/>
      <c r="H11" s="29"/>
      <c r="I11" s="29"/>
      <c r="J11" s="29"/>
    </row>
    <row r="12" spans="1:10">
      <c r="A12" s="29" t="s">
        <v>219</v>
      </c>
      <c r="B12" s="29"/>
      <c r="C12" s="29"/>
      <c r="D12" s="29"/>
      <c r="E12" s="29"/>
      <c r="F12" s="29"/>
      <c r="G12" s="29"/>
      <c r="H12" s="29"/>
      <c r="I12" s="29"/>
      <c r="J12" s="29"/>
    </row>
    <row r="13" spans="1:10">
      <c r="A13" s="29" t="s">
        <v>220</v>
      </c>
      <c r="B13" s="29"/>
      <c r="C13" s="29"/>
      <c r="D13" s="29"/>
      <c r="E13" s="29"/>
      <c r="F13" s="29"/>
      <c r="G13" s="29"/>
      <c r="H13" s="29"/>
      <c r="I13" s="29"/>
      <c r="J13" s="29"/>
    </row>
    <row r="14" spans="1:10" ht="17.850000000000001" customHeight="1">
      <c r="A14" s="29"/>
      <c r="B14" s="29"/>
      <c r="C14" s="29"/>
      <c r="D14" s="29"/>
      <c r="E14" s="29"/>
      <c r="F14" s="29"/>
      <c r="G14" s="29"/>
      <c r="H14" s="29"/>
      <c r="I14" s="29"/>
      <c r="J14" s="29"/>
    </row>
    <row r="15" spans="1:10">
      <c r="A15" s="216" t="s">
        <v>216</v>
      </c>
      <c r="B15" s="216"/>
      <c r="C15" s="216"/>
      <c r="D15" s="216" t="s">
        <v>217</v>
      </c>
      <c r="E15" s="216"/>
      <c r="F15" s="216" t="s">
        <v>218</v>
      </c>
      <c r="G15" s="216"/>
      <c r="H15" s="216"/>
      <c r="I15" s="216"/>
      <c r="J15" s="216"/>
    </row>
    <row r="16" spans="1:10" ht="53.85" customHeight="1">
      <c r="A16" s="217" t="s">
        <v>224</v>
      </c>
      <c r="B16" s="208"/>
      <c r="C16" s="208"/>
      <c r="D16" s="194"/>
      <c r="E16" s="194"/>
      <c r="F16" s="209"/>
      <c r="G16" s="210"/>
      <c r="H16" s="210"/>
      <c r="I16" s="210"/>
      <c r="J16" s="211"/>
    </row>
    <row r="17" spans="1:10" ht="53.85" customHeight="1">
      <c r="A17" s="212" t="s">
        <v>223</v>
      </c>
      <c r="B17" s="213"/>
      <c r="C17" s="213"/>
      <c r="D17" s="194"/>
      <c r="E17" s="194"/>
      <c r="F17" s="214"/>
      <c r="G17" s="214"/>
      <c r="H17" s="214"/>
      <c r="I17" s="214"/>
      <c r="J17" s="214"/>
    </row>
    <row r="18" spans="1:10" ht="35.65" customHeight="1">
      <c r="A18" s="29"/>
      <c r="B18" s="29"/>
      <c r="C18" s="29"/>
      <c r="D18" s="29"/>
      <c r="E18" s="29"/>
      <c r="F18" s="29"/>
      <c r="G18" s="29"/>
      <c r="H18" s="29"/>
      <c r="I18" s="29"/>
      <c r="J18" s="29"/>
    </row>
    <row r="19" spans="1:10">
      <c r="A19" s="215" t="s">
        <v>221</v>
      </c>
      <c r="B19" s="215"/>
      <c r="C19" s="215"/>
      <c r="D19" s="215"/>
      <c r="E19" s="215"/>
      <c r="F19" s="215"/>
      <c r="G19" s="215"/>
      <c r="H19" s="215"/>
      <c r="I19" s="215"/>
      <c r="J19" s="215"/>
    </row>
    <row r="20" spans="1:10" ht="34.35" customHeight="1">
      <c r="A20" s="29"/>
      <c r="B20" s="29"/>
      <c r="C20" s="29"/>
      <c r="D20" s="29"/>
      <c r="E20" s="29"/>
      <c r="F20" s="29"/>
      <c r="G20" s="29"/>
      <c r="H20" s="29"/>
      <c r="I20" s="29"/>
      <c r="J20" s="29"/>
    </row>
    <row r="21" spans="1:10">
      <c r="A21" s="216" t="s">
        <v>216</v>
      </c>
      <c r="B21" s="216"/>
      <c r="C21" s="216"/>
      <c r="D21" s="216" t="s">
        <v>217</v>
      </c>
      <c r="E21" s="216"/>
      <c r="F21" s="216" t="s">
        <v>218</v>
      </c>
      <c r="G21" s="216"/>
      <c r="H21" s="216"/>
      <c r="I21" s="216"/>
      <c r="J21" s="216"/>
    </row>
    <row r="22" spans="1:10" ht="53.85" customHeight="1">
      <c r="A22" s="207" t="s">
        <v>508</v>
      </c>
      <c r="B22" s="208"/>
      <c r="C22" s="208"/>
      <c r="D22" s="194"/>
      <c r="E22" s="194"/>
      <c r="F22" s="209"/>
      <c r="G22" s="210"/>
      <c r="H22" s="210"/>
      <c r="I22" s="210"/>
      <c r="J22" s="211"/>
    </row>
    <row r="23" spans="1:10" ht="53.25" customHeight="1">
      <c r="A23" s="212" t="s">
        <v>352</v>
      </c>
      <c r="B23" s="213"/>
      <c r="C23" s="213"/>
      <c r="D23" s="194"/>
      <c r="E23" s="194"/>
      <c r="F23" s="214"/>
      <c r="G23" s="214"/>
      <c r="H23" s="214"/>
      <c r="I23" s="214"/>
      <c r="J23" s="214"/>
    </row>
  </sheetData>
  <mergeCells count="29">
    <mergeCell ref="A10:C10"/>
    <mergeCell ref="D10:E10"/>
    <mergeCell ref="F10:J10"/>
    <mergeCell ref="A2:J2"/>
    <mergeCell ref="A4:J4"/>
    <mergeCell ref="A9:C9"/>
    <mergeCell ref="D9:E9"/>
    <mergeCell ref="F9:J9"/>
    <mergeCell ref="D15:E15"/>
    <mergeCell ref="F15:J15"/>
    <mergeCell ref="A16:C16"/>
    <mergeCell ref="D16:E16"/>
    <mergeCell ref="F16:J16"/>
    <mergeCell ref="H1:J1"/>
    <mergeCell ref="A22:C22"/>
    <mergeCell ref="D22:E22"/>
    <mergeCell ref="F22:J22"/>
    <mergeCell ref="A23:C23"/>
    <mergeCell ref="D23:E23"/>
    <mergeCell ref="F23:J23"/>
    <mergeCell ref="A17:C17"/>
    <mergeCell ref="D17:E17"/>
    <mergeCell ref="F17:J17"/>
    <mergeCell ref="A19:J19"/>
    <mergeCell ref="A21:C21"/>
    <mergeCell ref="D21:E21"/>
    <mergeCell ref="F21:J21"/>
    <mergeCell ref="A11:C11"/>
    <mergeCell ref="A15:C15"/>
  </mergeCells>
  <phoneticPr fontId="1"/>
  <dataValidations count="1">
    <dataValidation type="list" allowBlank="1" showInputMessage="1" showErrorMessage="1" sqref="D10:E10 D16:E17 D22:E23" xr:uid="{00000000-0002-0000-0100-000000000000}">
      <formula1>"○,×"</formula1>
    </dataValidation>
  </dataValidations>
  <pageMargins left="0.62992125984251968" right="0.23622047244094491"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95"/>
  <sheetViews>
    <sheetView view="pageBreakPreview" zoomScaleNormal="98" zoomScaleSheetLayoutView="100" workbookViewId="0">
      <selection activeCell="A6" sqref="A6:H7"/>
    </sheetView>
  </sheetViews>
  <sheetFormatPr defaultRowHeight="18.75"/>
  <sheetData>
    <row r="1" spans="1:8">
      <c r="A1" s="29"/>
      <c r="B1" s="29"/>
      <c r="C1" s="29"/>
      <c r="D1" s="29"/>
      <c r="E1" s="29"/>
      <c r="F1" s="29" t="s">
        <v>332</v>
      </c>
      <c r="G1" s="29"/>
      <c r="H1" s="29"/>
    </row>
    <row r="2" spans="1:8" ht="22.15" customHeight="1">
      <c r="A2" s="219" t="s">
        <v>262</v>
      </c>
      <c r="B2" s="219"/>
      <c r="C2" s="219"/>
      <c r="D2" s="219"/>
      <c r="E2" s="219"/>
      <c r="F2" s="219"/>
      <c r="G2" s="219"/>
      <c r="H2" s="219"/>
    </row>
    <row r="3" spans="1:8" ht="22.15" customHeight="1">
      <c r="A3" s="29"/>
      <c r="B3" s="29"/>
      <c r="C3" s="29"/>
      <c r="D3" s="29"/>
      <c r="E3" s="29"/>
      <c r="F3" s="29"/>
      <c r="G3" s="29"/>
      <c r="H3" s="29"/>
    </row>
    <row r="4" spans="1:8" ht="22.15" customHeight="1">
      <c r="A4" s="226" t="s" ph="1">
        <v>265</v>
      </c>
      <c r="B4" s="227" ph="1"/>
      <c r="C4" s="227" ph="1"/>
      <c r="D4" s="227" ph="1"/>
      <c r="E4" s="227" ph="1"/>
      <c r="F4" s="227" ph="1"/>
      <c r="G4" s="227" ph="1"/>
      <c r="H4" s="227" ph="1"/>
    </row>
    <row r="5" spans="1:8" ht="22.15" customHeight="1">
      <c r="A5" s="215" t="s" ph="1">
        <v>266</v>
      </c>
      <c r="B5" s="215" ph="1"/>
      <c r="C5" s="215" ph="1"/>
      <c r="D5" s="215" ph="1"/>
      <c r="E5" s="215" ph="1"/>
      <c r="F5" s="215" ph="1"/>
      <c r="G5" s="215" ph="1"/>
      <c r="H5" s="215" ph="1"/>
    </row>
    <row r="6" spans="1:8" ht="22.15" customHeight="1">
      <c r="A6" s="228"/>
      <c r="B6" s="229"/>
      <c r="C6" s="229"/>
      <c r="D6" s="229"/>
      <c r="E6" s="229"/>
      <c r="F6" s="229"/>
      <c r="G6" s="229"/>
      <c r="H6" s="230"/>
    </row>
    <row r="7" spans="1:8" ht="22.15" customHeight="1">
      <c r="A7" s="231"/>
      <c r="B7" s="232"/>
      <c r="C7" s="232"/>
      <c r="D7" s="232"/>
      <c r="E7" s="232"/>
      <c r="F7" s="232"/>
      <c r="G7" s="232"/>
      <c r="H7" s="233"/>
    </row>
    <row r="8" spans="1:8" ht="22.15" customHeight="1">
      <c r="A8" s="29"/>
      <c r="B8" s="29"/>
      <c r="C8" s="29"/>
      <c r="D8" s="29"/>
      <c r="E8" s="29"/>
      <c r="F8" s="29"/>
      <c r="G8" s="29"/>
      <c r="H8" s="29"/>
    </row>
    <row r="9" spans="1:8" ht="22.15" customHeight="1">
      <c r="A9" s="254" t="s" ph="1">
        <v>260</v>
      </c>
      <c r="B9" s="254" ph="1"/>
      <c r="C9" s="254" ph="1"/>
      <c r="D9" s="254" ph="1"/>
      <c r="E9" s="254" ph="1"/>
      <c r="F9" s="254" ph="1"/>
      <c r="G9" s="254" ph="1"/>
      <c r="H9" s="254" ph="1"/>
    </row>
    <row r="10" spans="1:8" ht="30.75" customHeight="1">
      <c r="A10" s="255" ph="1"/>
      <c r="B10" s="255" ph="1"/>
      <c r="C10" s="255" ph="1"/>
      <c r="D10" s="255" ph="1"/>
      <c r="E10" s="255" ph="1"/>
      <c r="F10" s="255" ph="1"/>
      <c r="G10" s="255" ph="1"/>
      <c r="H10" s="255" ph="1"/>
    </row>
    <row r="11" spans="1:8" ht="22.15" customHeight="1">
      <c r="A11" s="36" ph="1"/>
      <c r="B11" s="237" t="s" ph="1">
        <v>248</v>
      </c>
      <c r="C11" s="238"/>
      <c r="D11" s="238"/>
      <c r="E11" s="238"/>
      <c r="F11" s="238"/>
      <c r="G11" s="238"/>
      <c r="H11" s="239"/>
    </row>
    <row r="12" spans="1:8" ht="22.15" customHeight="1">
      <c r="A12" s="37" ph="1"/>
      <c r="B12" s="243" t="s" ph="1">
        <v>246</v>
      </c>
      <c r="C12" s="244"/>
      <c r="D12" s="244"/>
      <c r="E12" s="244"/>
      <c r="F12" s="244"/>
      <c r="G12" s="244"/>
      <c r="H12" s="245"/>
    </row>
    <row r="13" spans="1:8" ht="22.15" customHeight="1">
      <c r="A13" s="37" ph="1"/>
      <c r="B13" s="243" t="s" ph="1">
        <v>247</v>
      </c>
      <c r="C13" s="244"/>
      <c r="D13" s="244"/>
      <c r="E13" s="244"/>
      <c r="F13" s="244"/>
      <c r="G13" s="244"/>
      <c r="H13" s="245"/>
    </row>
    <row r="14" spans="1:8" ht="22.15" customHeight="1">
      <c r="A14" s="37" ph="1"/>
      <c r="B14" s="243" t="s" ph="1">
        <v>231</v>
      </c>
      <c r="C14" s="244"/>
      <c r="D14" s="244"/>
      <c r="E14" s="244"/>
      <c r="F14" s="244"/>
      <c r="G14" s="244"/>
      <c r="H14" s="245"/>
    </row>
    <row r="15" spans="1:8" ht="22.15" customHeight="1">
      <c r="A15" s="37" ph="1"/>
      <c r="B15" s="243" t="s" ph="1">
        <v>232</v>
      </c>
      <c r="C15" s="244"/>
      <c r="D15" s="244"/>
      <c r="E15" s="244"/>
      <c r="F15" s="244"/>
      <c r="G15" s="244"/>
      <c r="H15" s="245"/>
    </row>
    <row r="16" spans="1:8" ht="22.15" customHeight="1">
      <c r="A16" s="37" ph="1"/>
      <c r="B16" s="243" t="s" ph="1">
        <v>233</v>
      </c>
      <c r="C16" s="244"/>
      <c r="D16" s="244"/>
      <c r="E16" s="244"/>
      <c r="F16" s="244"/>
      <c r="G16" s="244"/>
      <c r="H16" s="245"/>
    </row>
    <row r="17" spans="1:14" ht="22.15" customHeight="1">
      <c r="A17" s="38" ph="1"/>
      <c r="B17" s="234" t="s" ph="1">
        <v>234</v>
      </c>
      <c r="C17" s="235"/>
      <c r="D17" s="235"/>
      <c r="E17" s="235"/>
      <c r="F17" s="235"/>
      <c r="G17" s="235"/>
      <c r="H17" s="236"/>
      <c r="I17" ph="1"/>
      <c r="J17" ph="1"/>
      <c r="K17" ph="1"/>
      <c r="L17" ph="1"/>
      <c r="M17" ph="1"/>
      <c r="N17" ph="1"/>
    </row>
    <row r="18" spans="1:14" ht="22.15" customHeight="1">
      <c r="A18" s="199" t="s" ph="1">
        <v>228</v>
      </c>
      <c r="B18" s="237"/>
      <c r="C18" s="238"/>
      <c r="D18" s="238"/>
      <c r="E18" s="238"/>
      <c r="F18" s="238"/>
      <c r="G18" s="238"/>
      <c r="H18" s="239"/>
      <c r="I18" ph="1"/>
      <c r="J18" ph="1"/>
      <c r="K18" ph="1"/>
      <c r="L18" ph="1"/>
      <c r="M18" ph="1"/>
      <c r="N18" ph="1"/>
    </row>
    <row r="19" spans="1:14" ht="22.15" customHeight="1">
      <c r="A19" s="200" ph="1"/>
      <c r="B19" s="240"/>
      <c r="C19" s="241"/>
      <c r="D19" s="241"/>
      <c r="E19" s="241"/>
      <c r="F19" s="241"/>
      <c r="G19" s="241"/>
      <c r="H19" s="242"/>
    </row>
    <row r="20" spans="1:14" ht="22.15" customHeight="1">
      <c r="A20" s="30" ph="1"/>
      <c r="B20" s="30"/>
      <c r="C20" s="30"/>
      <c r="D20" s="30"/>
      <c r="E20" s="30"/>
      <c r="F20" s="30"/>
      <c r="G20" s="29"/>
      <c r="H20" s="29"/>
    </row>
    <row r="21" spans="1:14" ht="22.15" customHeight="1">
      <c r="A21" s="254" t="s" ph="1">
        <v>261</v>
      </c>
      <c r="B21" s="215" ph="1"/>
      <c r="C21" s="215" ph="1"/>
      <c r="D21" s="215" ph="1"/>
      <c r="E21" s="215" ph="1"/>
      <c r="F21" s="215" ph="1"/>
      <c r="G21" s="215" ph="1"/>
      <c r="H21" s="215" ph="1"/>
    </row>
    <row r="22" spans="1:14" ht="34.5" customHeight="1">
      <c r="A22" s="215" ph="1"/>
      <c r="B22" s="215" ph="1"/>
      <c r="C22" s="215" ph="1"/>
      <c r="D22" s="215" ph="1"/>
      <c r="E22" s="215" ph="1"/>
      <c r="F22" s="215" ph="1"/>
      <c r="G22" s="215" ph="1"/>
      <c r="H22" s="215" ph="1"/>
    </row>
    <row r="23" spans="1:14" ht="22.15" customHeight="1">
      <c r="A23" s="36" ph="1"/>
      <c r="B23" s="237" t="s" ph="1">
        <v>235</v>
      </c>
      <c r="C23" s="238"/>
      <c r="D23" s="238"/>
      <c r="E23" s="238"/>
      <c r="F23" s="238"/>
      <c r="G23" s="238"/>
      <c r="H23" s="239"/>
    </row>
    <row r="24" spans="1:14" ht="22.15" customHeight="1">
      <c r="A24" s="37" ph="1"/>
      <c r="B24" s="243" t="s" ph="1">
        <v>236</v>
      </c>
      <c r="C24" s="244"/>
      <c r="D24" s="244"/>
      <c r="E24" s="244"/>
      <c r="F24" s="244"/>
      <c r="G24" s="244"/>
      <c r="H24" s="245"/>
    </row>
    <row r="25" spans="1:14" ht="22.15" customHeight="1">
      <c r="A25" s="37" ph="1"/>
      <c r="B25" s="243" t="s" ph="1">
        <v>237</v>
      </c>
      <c r="C25" s="244"/>
      <c r="D25" s="244"/>
      <c r="E25" s="244"/>
      <c r="F25" s="244"/>
      <c r="G25" s="244"/>
      <c r="H25" s="245"/>
    </row>
    <row r="26" spans="1:14" ht="22.15" customHeight="1">
      <c r="A26" s="37" ph="1"/>
      <c r="B26" s="243" t="s" ph="1">
        <v>238</v>
      </c>
      <c r="C26" s="244"/>
      <c r="D26" s="244"/>
      <c r="E26" s="244"/>
      <c r="F26" s="244"/>
      <c r="G26" s="244"/>
      <c r="H26" s="245"/>
    </row>
    <row r="27" spans="1:14" ht="22.15" customHeight="1">
      <c r="A27" s="37" ph="1"/>
      <c r="B27" s="243" t="s" ph="1">
        <v>239</v>
      </c>
      <c r="C27" s="244"/>
      <c r="D27" s="244"/>
      <c r="E27" s="244"/>
      <c r="F27" s="244"/>
      <c r="G27" s="244"/>
      <c r="H27" s="245"/>
    </row>
    <row r="28" spans="1:14" ht="22.15" customHeight="1">
      <c r="A28" s="37" ph="1"/>
      <c r="B28" s="243" t="s" ph="1">
        <v>240</v>
      </c>
      <c r="C28" s="244"/>
      <c r="D28" s="244"/>
      <c r="E28" s="244"/>
      <c r="F28" s="244"/>
      <c r="G28" s="244"/>
      <c r="H28" s="245"/>
    </row>
    <row r="29" spans="1:14" ht="22.15" customHeight="1">
      <c r="A29" s="37" ph="1"/>
      <c r="B29" s="243" t="s" ph="1">
        <v>241</v>
      </c>
      <c r="C29" s="244"/>
      <c r="D29" s="244"/>
      <c r="E29" s="244"/>
      <c r="F29" s="244"/>
      <c r="G29" s="244"/>
      <c r="H29" s="245"/>
    </row>
    <row r="30" spans="1:14" ht="22.15" customHeight="1">
      <c r="A30" s="37" ph="1"/>
      <c r="B30" s="243" t="s" ph="1">
        <v>232</v>
      </c>
      <c r="C30" s="244"/>
      <c r="D30" s="244"/>
      <c r="E30" s="244"/>
      <c r="F30" s="244"/>
      <c r="G30" s="244"/>
      <c r="H30" s="245"/>
    </row>
    <row r="31" spans="1:14" ht="22.15" customHeight="1">
      <c r="A31" s="38" ph="1"/>
      <c r="B31" s="251" t="s">
        <v>242</v>
      </c>
      <c r="C31" s="252"/>
      <c r="D31" s="252"/>
      <c r="E31" s="252"/>
      <c r="F31" s="252"/>
      <c r="G31" s="252"/>
      <c r="H31" s="253"/>
    </row>
    <row r="32" spans="1:14" ht="22.15" customHeight="1">
      <c r="A32" s="30" ph="1"/>
      <c r="B32" s="30"/>
      <c r="C32" s="30"/>
      <c r="D32" s="30"/>
      <c r="E32" s="30"/>
      <c r="F32" s="30"/>
      <c r="G32" s="29"/>
      <c r="H32" s="29"/>
    </row>
    <row r="33" spans="1:14" ht="22.15" customHeight="1">
      <c r="A33" s="215" t="s" ph="1">
        <v>263</v>
      </c>
      <c r="B33" s="215" ph="1"/>
      <c r="C33" s="215" ph="1"/>
      <c r="D33" s="215" ph="1"/>
      <c r="E33" s="215" ph="1"/>
      <c r="F33" s="215" ph="1"/>
      <c r="G33" s="215" ph="1"/>
      <c r="H33" s="215" ph="1"/>
    </row>
    <row r="34" spans="1:14" ht="30.75" customHeight="1">
      <c r="A34" s="249" t="s" ph="1">
        <v>264</v>
      </c>
      <c r="B34" s="249" ph="1"/>
      <c r="C34" s="249" ph="1"/>
      <c r="D34" s="249" ph="1"/>
      <c r="E34" s="249" ph="1"/>
      <c r="F34" s="249" ph="1"/>
      <c r="G34" s="249" ph="1"/>
      <c r="H34" s="249" ph="1"/>
    </row>
    <row r="35" spans="1:14" ht="22.15" customHeight="1">
      <c r="A35" s="196" t="s" ph="1">
        <v>257</v>
      </c>
      <c r="B35" s="256"/>
      <c r="C35" s="256"/>
      <c r="D35" s="256"/>
      <c r="E35" s="247" t="s" ph="1">
        <v>258</v>
      </c>
      <c r="F35" s="247"/>
      <c r="G35" s="247"/>
      <c r="H35" s="247"/>
      <c r="I35" ph="1"/>
      <c r="J35" ph="1"/>
      <c r="K35" ph="1"/>
      <c r="L35" ph="1"/>
      <c r="M35" ph="1"/>
      <c r="N35" ph="1"/>
    </row>
    <row r="36" spans="1:14" ht="22.15" customHeight="1">
      <c r="A36" s="36" ph="1"/>
      <c r="B36" s="237" t="s" ph="1">
        <v>243</v>
      </c>
      <c r="C36" s="238"/>
      <c r="D36" s="238"/>
      <c r="E36" s="36" ph="1"/>
      <c r="F36" s="250" t="s" ph="1">
        <v>249</v>
      </c>
      <c r="G36" s="250"/>
      <c r="H36" s="250"/>
    </row>
    <row r="37" spans="1:14" ht="22.15" customHeight="1">
      <c r="A37" s="37" ph="1"/>
      <c r="B37" s="243" t="s" ph="1">
        <v>244</v>
      </c>
      <c r="C37" s="244"/>
      <c r="D37" s="244"/>
      <c r="E37" s="37" ph="1"/>
      <c r="F37" s="246" t="s" ph="1">
        <v>250</v>
      </c>
      <c r="G37" s="246"/>
      <c r="H37" s="246"/>
    </row>
    <row r="38" spans="1:14" ht="22.15" customHeight="1">
      <c r="A38" s="37" ph="1"/>
      <c r="B38" s="243" t="s" ph="1">
        <v>245</v>
      </c>
      <c r="C38" s="244"/>
      <c r="D38" s="244"/>
      <c r="E38" s="37" ph="1"/>
      <c r="F38" s="246" t="s" ph="1">
        <v>251</v>
      </c>
      <c r="G38" s="246"/>
      <c r="H38" s="246"/>
    </row>
    <row r="39" spans="1:14" ht="22.15" customHeight="1">
      <c r="A39" s="37" ph="1"/>
      <c r="B39" s="243" t="s" ph="1">
        <v>242</v>
      </c>
      <c r="C39" s="244"/>
      <c r="D39" s="244"/>
      <c r="E39" s="37" ph="1"/>
      <c r="F39" s="246" t="s" ph="1">
        <v>252</v>
      </c>
      <c r="G39" s="246"/>
      <c r="H39" s="246"/>
    </row>
    <row r="40" spans="1:14" ht="22.15" customHeight="1">
      <c r="A40" s="38" ph="1"/>
      <c r="B40" s="251" t="s">
        <v>232</v>
      </c>
      <c r="C40" s="252"/>
      <c r="D40" s="252"/>
      <c r="E40" s="37" ph="1"/>
      <c r="F40" s="246" t="s">
        <v>242</v>
      </c>
      <c r="G40" s="246"/>
      <c r="H40" s="246"/>
    </row>
    <row r="41" spans="1:14" ht="22.15" customHeight="1">
      <c r="A41" s="29"/>
      <c r="B41" s="29"/>
      <c r="C41" s="29"/>
      <c r="D41" s="29"/>
      <c r="E41" s="38" ph="1"/>
      <c r="F41" s="248" t="s">
        <v>232</v>
      </c>
      <c r="G41" s="248"/>
      <c r="H41" s="248"/>
    </row>
    <row r="42" spans="1:14" ht="22.15" customHeight="1">
      <c r="A42" s="29"/>
      <c r="B42" s="29"/>
      <c r="C42" s="29"/>
      <c r="D42" s="29"/>
      <c r="E42" s="29"/>
      <c r="F42" s="29"/>
      <c r="G42" s="29"/>
      <c r="H42" s="29"/>
    </row>
    <row r="43" spans="1:14" ht="22.15" customHeight="1">
      <c r="A43" s="249" t="s" ph="1">
        <v>229</v>
      </c>
      <c r="B43" s="249" ph="1"/>
      <c r="C43" s="249" ph="1"/>
      <c r="D43" s="249" ph="1"/>
      <c r="E43" s="249" ph="1"/>
      <c r="F43" s="249" ph="1"/>
      <c r="G43" s="249" ph="1"/>
      <c r="H43" s="249" ph="1"/>
    </row>
    <row r="44" spans="1:14" ht="22.15" customHeight="1">
      <c r="A44" s="220"/>
      <c r="B44" s="221"/>
      <c r="C44" s="221"/>
      <c r="D44" s="221"/>
      <c r="E44" s="221"/>
      <c r="F44" s="221"/>
      <c r="G44" s="221"/>
      <c r="H44" s="222"/>
    </row>
    <row r="45" spans="1:14" ht="22.15" customHeight="1">
      <c r="A45" s="223"/>
      <c r="B45" s="224"/>
      <c r="C45" s="224"/>
      <c r="D45" s="224"/>
      <c r="E45" s="224"/>
      <c r="F45" s="224"/>
      <c r="G45" s="224"/>
      <c r="H45" s="225"/>
    </row>
    <row r="46" spans="1:14" ht="22.15" customHeight="1">
      <c r="A46" s="29" ph="1"/>
      <c r="B46" s="29" ph="1"/>
      <c r="C46" s="29" ph="1"/>
      <c r="D46" s="29" ph="1"/>
      <c r="E46" s="29" ph="1"/>
      <c r="F46" s="29" ph="1"/>
      <c r="G46" s="29" ph="1"/>
      <c r="H46" s="29" ph="1"/>
    </row>
    <row r="47" spans="1:14" ht="27.95" customHeight="1">
      <c r="A47" s="215" t="s" ph="1">
        <v>366</v>
      </c>
      <c r="B47" s="215" ph="1"/>
      <c r="C47" s="215" ph="1"/>
      <c r="D47" s="215" ph="1"/>
      <c r="E47" s="215" ph="1"/>
      <c r="F47" s="215" ph="1"/>
      <c r="G47" s="215" ph="1"/>
      <c r="H47" s="215" ph="1"/>
    </row>
    <row r="48" spans="1:14" ht="22.15" customHeight="1">
      <c r="A48" s="249" ph="1"/>
      <c r="B48" s="249" ph="1"/>
      <c r="C48" s="249" ph="1"/>
      <c r="D48" s="249" ph="1"/>
      <c r="E48" s="249" ph="1"/>
      <c r="F48" s="249" ph="1"/>
      <c r="G48" s="249" ph="1"/>
      <c r="H48" s="249" ph="1"/>
    </row>
    <row r="49" spans="1:9" ht="22.15" customHeight="1">
      <c r="A49" s="36" ph="1"/>
      <c r="B49" s="39" t="s" ph="1">
        <v>253</v>
      </c>
      <c r="C49" s="40"/>
      <c r="D49" s="265" t="s">
        <v>353</v>
      </c>
      <c r="E49" s="265"/>
      <c r="F49" s="265"/>
      <c r="G49" s="265"/>
      <c r="H49" s="40"/>
    </row>
    <row r="50" spans="1:9" ht="22.15" customHeight="1">
      <c r="A50" s="37" ph="1"/>
      <c r="B50" s="41" t="s" ph="1">
        <v>255</v>
      </c>
      <c r="C50" s="42"/>
      <c r="D50" s="266" t="s">
        <v>354</v>
      </c>
      <c r="E50" s="266"/>
      <c r="F50" s="266"/>
      <c r="G50" s="266"/>
      <c r="H50" s="42"/>
    </row>
    <row r="51" spans="1:9" ht="22.15" customHeight="1">
      <c r="A51" s="37" ph="1"/>
      <c r="B51" s="41" t="s" ph="1">
        <v>256</v>
      </c>
      <c r="C51" s="42"/>
      <c r="D51" s="266" t="s">
        <v>354</v>
      </c>
      <c r="E51" s="266"/>
      <c r="F51" s="266"/>
      <c r="G51" s="266"/>
      <c r="H51" s="42"/>
    </row>
    <row r="52" spans="1:9" ht="22.15" customHeight="1">
      <c r="A52" s="38" ph="1"/>
      <c r="B52" s="43" t="s">
        <v>254</v>
      </c>
      <c r="C52" s="44"/>
      <c r="D52" s="45"/>
      <c r="E52" s="45"/>
      <c r="F52" s="45"/>
      <c r="G52" s="45"/>
      <c r="H52" s="44"/>
    </row>
    <row r="53" spans="1:9" ht="22.15" customHeight="1">
      <c r="A53" s="29" ph="1"/>
      <c r="B53" s="29"/>
      <c r="C53" s="29"/>
      <c r="D53" s="29"/>
      <c r="E53" s="29"/>
      <c r="F53" s="29"/>
      <c r="G53" s="29"/>
      <c r="H53" s="29"/>
    </row>
    <row r="54" spans="1:9" ht="27" customHeight="1">
      <c r="A54" s="254" t="s" ph="1">
        <v>362</v>
      </c>
      <c r="B54" s="215" ph="1"/>
      <c r="C54" s="215" ph="1"/>
      <c r="D54" s="215" ph="1"/>
      <c r="E54" s="215" ph="1"/>
      <c r="F54" s="215" ph="1"/>
      <c r="G54" s="215" ph="1"/>
      <c r="H54" s="215" ph="1"/>
    </row>
    <row r="55" spans="1:9" ht="29.25" customHeight="1">
      <c r="A55" s="215" ph="1"/>
      <c r="B55" s="215" ph="1"/>
      <c r="C55" s="215" ph="1"/>
      <c r="D55" s="215" ph="1"/>
      <c r="E55" s="215" ph="1"/>
      <c r="F55" s="215" ph="1"/>
      <c r="G55" s="215" ph="1"/>
      <c r="H55" s="215" ph="1"/>
    </row>
    <row r="56" spans="1:9" ht="22.15" customHeight="1">
      <c r="A56" s="257" ph="1"/>
      <c r="B56" s="258"/>
      <c r="C56" s="258"/>
      <c r="D56" s="258"/>
      <c r="E56" s="258"/>
      <c r="F56" s="258"/>
      <c r="G56" s="258"/>
      <c r="H56" s="259"/>
    </row>
    <row r="57" spans="1:9" ht="22.15" customHeight="1">
      <c r="A57" s="260"/>
      <c r="B57" s="184"/>
      <c r="C57" s="184"/>
      <c r="D57" s="184"/>
      <c r="E57" s="184"/>
      <c r="F57" s="184"/>
      <c r="G57" s="184"/>
      <c r="H57" s="261"/>
    </row>
    <row r="58" spans="1:9" ht="22.15" customHeight="1">
      <c r="A58" s="262"/>
      <c r="B58" s="263"/>
      <c r="C58" s="263"/>
      <c r="D58" s="263"/>
      <c r="E58" s="263"/>
      <c r="F58" s="263"/>
      <c r="G58" s="263"/>
      <c r="H58" s="264"/>
    </row>
    <row r="59" spans="1:9" ht="22.15" customHeight="1">
      <c r="A59" s="29" ph="1"/>
      <c r="B59" s="29"/>
      <c r="C59" s="29"/>
      <c r="D59" s="29"/>
      <c r="E59" s="29"/>
      <c r="F59" s="29"/>
      <c r="G59" s="29"/>
      <c r="H59" s="29"/>
    </row>
    <row r="60" spans="1:9" ht="22.15" customHeight="1">
      <c r="A60" s="29"/>
      <c r="B60" s="29"/>
      <c r="C60" s="29"/>
      <c r="D60" s="29"/>
      <c r="E60" s="29"/>
      <c r="F60" s="29"/>
      <c r="G60" s="29"/>
      <c r="H60" s="29"/>
    </row>
    <row r="61" spans="1:9" ht="22.15" customHeight="1">
      <c r="A61" s="219" t="s">
        <v>230</v>
      </c>
      <c r="B61" s="219"/>
      <c r="C61" s="219"/>
      <c r="D61" s="219"/>
      <c r="E61" s="219"/>
      <c r="F61" s="219"/>
      <c r="G61" s="219"/>
      <c r="H61" s="219"/>
      <c r="I61" ph="1"/>
    </row>
    <row r="62" spans="1:9" ht="22.15" customHeight="1">
      <c r="A62" s="29"/>
      <c r="B62" s="29"/>
      <c r="C62" s="29"/>
      <c r="D62" s="29"/>
      <c r="E62" s="29"/>
      <c r="F62" s="29"/>
      <c r="G62" s="29"/>
      <c r="H62" s="29"/>
      <c r="I62" ph="1"/>
    </row>
    <row r="63" spans="1:9" ht="22.15" customHeight="1">
      <c r="A63" s="254" t="s" ph="1">
        <v>275</v>
      </c>
      <c r="B63" s="254" ph="1"/>
      <c r="C63" s="254" ph="1"/>
      <c r="D63" s="254" ph="1"/>
      <c r="E63" s="254" ph="1"/>
      <c r="F63" s="254" ph="1"/>
      <c r="G63" s="254" ph="1"/>
      <c r="H63" s="254" ph="1"/>
      <c r="I63" ph="1"/>
    </row>
    <row r="64" spans="1:9" ht="28.5" customHeight="1">
      <c r="A64" s="255" ph="1"/>
      <c r="B64" s="255" ph="1"/>
      <c r="C64" s="255" ph="1"/>
      <c r="D64" s="255" ph="1"/>
      <c r="E64" s="255" ph="1"/>
      <c r="F64" s="255" ph="1"/>
      <c r="G64" s="255" ph="1"/>
      <c r="H64" s="255" ph="1"/>
    </row>
    <row r="65" spans="1:14" ht="22.15" customHeight="1">
      <c r="A65" s="36" ph="1"/>
      <c r="B65" s="237" t="s" ph="1">
        <v>248</v>
      </c>
      <c r="C65" s="238"/>
      <c r="D65" s="238"/>
      <c r="E65" s="238"/>
      <c r="F65" s="238"/>
      <c r="G65" s="238"/>
      <c r="H65" s="239"/>
      <c r="I65" ph="1"/>
    </row>
    <row r="66" spans="1:14" ht="22.15" customHeight="1">
      <c r="A66" s="37" ph="1"/>
      <c r="B66" s="243" t="s" ph="1">
        <v>246</v>
      </c>
      <c r="C66" s="244"/>
      <c r="D66" s="244"/>
      <c r="E66" s="244"/>
      <c r="F66" s="244"/>
      <c r="G66" s="244"/>
      <c r="H66" s="245"/>
    </row>
    <row r="67" spans="1:14" ht="22.15" customHeight="1">
      <c r="A67" s="37" ph="1"/>
      <c r="B67" s="243" t="s" ph="1">
        <v>247</v>
      </c>
      <c r="C67" s="244"/>
      <c r="D67" s="244"/>
      <c r="E67" s="244"/>
      <c r="F67" s="244"/>
      <c r="G67" s="244"/>
      <c r="H67" s="245"/>
    </row>
    <row r="68" spans="1:14" ht="22.15" customHeight="1">
      <c r="A68" s="37" ph="1"/>
      <c r="B68" s="243" t="s" ph="1">
        <v>231</v>
      </c>
      <c r="C68" s="244"/>
      <c r="D68" s="244"/>
      <c r="E68" s="244"/>
      <c r="F68" s="244"/>
      <c r="G68" s="244"/>
      <c r="H68" s="245"/>
      <c r="I68" ph="1"/>
      <c r="J68" ph="1"/>
      <c r="K68" ph="1"/>
      <c r="L68" ph="1"/>
      <c r="M68" ph="1"/>
      <c r="N68" ph="1"/>
    </row>
    <row r="69" spans="1:14" ht="22.15" customHeight="1">
      <c r="A69" s="37" ph="1"/>
      <c r="B69" s="243" t="s" ph="1">
        <v>232</v>
      </c>
      <c r="C69" s="244"/>
      <c r="D69" s="244"/>
      <c r="E69" s="244"/>
      <c r="F69" s="244"/>
      <c r="G69" s="244"/>
      <c r="H69" s="245"/>
      <c r="I69" ph="1"/>
      <c r="J69" ph="1"/>
      <c r="K69" ph="1"/>
      <c r="L69" ph="1"/>
      <c r="M69" ph="1"/>
      <c r="N69" ph="1"/>
    </row>
    <row r="70" spans="1:14" ht="22.15" customHeight="1">
      <c r="A70" s="37" ph="1"/>
      <c r="B70" s="243" t="s" ph="1">
        <v>233</v>
      </c>
      <c r="C70" s="244"/>
      <c r="D70" s="244"/>
      <c r="E70" s="244"/>
      <c r="F70" s="244"/>
      <c r="G70" s="244"/>
      <c r="H70" s="245"/>
    </row>
    <row r="71" spans="1:14" ht="22.15" customHeight="1">
      <c r="A71" s="38" ph="1"/>
      <c r="B71" s="234" t="s" ph="1">
        <v>234</v>
      </c>
      <c r="C71" s="235"/>
      <c r="D71" s="235"/>
      <c r="E71" s="235"/>
      <c r="F71" s="235"/>
      <c r="G71" s="235"/>
      <c r="H71" s="236"/>
    </row>
    <row r="72" spans="1:14" ht="22.15" customHeight="1">
      <c r="A72" s="199" t="s" ph="1">
        <v>228</v>
      </c>
      <c r="B72" s="237"/>
      <c r="C72" s="238"/>
      <c r="D72" s="238"/>
      <c r="E72" s="238"/>
      <c r="F72" s="238"/>
      <c r="G72" s="238"/>
      <c r="H72" s="239"/>
    </row>
    <row r="73" spans="1:14" ht="22.15" customHeight="1">
      <c r="A73" s="200" ph="1"/>
      <c r="B73" s="240"/>
      <c r="C73" s="241"/>
      <c r="D73" s="241"/>
      <c r="E73" s="241"/>
      <c r="F73" s="241"/>
      <c r="G73" s="241"/>
      <c r="H73" s="242"/>
    </row>
    <row r="74" spans="1:14" ht="22.15" customHeight="1">
      <c r="A74" s="30" ph="1"/>
      <c r="B74" s="30"/>
      <c r="C74" s="30"/>
      <c r="D74" s="30"/>
      <c r="E74" s="30"/>
      <c r="F74" s="30"/>
      <c r="G74" s="29"/>
      <c r="H74" s="29"/>
      <c r="I74" ph="1"/>
    </row>
    <row r="75" spans="1:14" ht="22.15" customHeight="1">
      <c r="A75" s="226" t="s" ph="1">
        <v>265</v>
      </c>
      <c r="B75" s="227" ph="1"/>
      <c r="C75" s="227" ph="1"/>
      <c r="D75" s="227" ph="1"/>
      <c r="E75" s="227" ph="1"/>
      <c r="F75" s="227" ph="1"/>
      <c r="G75" s="227" ph="1"/>
      <c r="H75" s="227" ph="1"/>
    </row>
    <row r="76" spans="1:14" ht="22.15" customHeight="1">
      <c r="A76" s="215" t="s" ph="1">
        <v>266</v>
      </c>
      <c r="B76" s="215" ph="1"/>
      <c r="C76" s="215" ph="1"/>
      <c r="D76" s="215" ph="1"/>
      <c r="E76" s="215" ph="1"/>
      <c r="F76" s="215" ph="1"/>
      <c r="G76" s="215" ph="1"/>
      <c r="H76" s="215" ph="1"/>
    </row>
    <row r="77" spans="1:14" ht="22.15" customHeight="1">
      <c r="A77" s="220"/>
      <c r="B77" s="221"/>
      <c r="C77" s="221"/>
      <c r="D77" s="221"/>
      <c r="E77" s="221"/>
      <c r="F77" s="221"/>
      <c r="G77" s="221"/>
      <c r="H77" s="222"/>
    </row>
    <row r="78" spans="1:14" ht="48.95" customHeight="1">
      <c r="A78" s="223"/>
      <c r="B78" s="224"/>
      <c r="C78" s="224"/>
      <c r="D78" s="224"/>
      <c r="E78" s="224"/>
      <c r="F78" s="224"/>
      <c r="G78" s="224"/>
      <c r="H78" s="225"/>
    </row>
    <row r="79" spans="1:14" ht="27.75">
      <c r="B79" ph="1"/>
    </row>
    <row r="81" spans="1:8" ht="27.75">
      <c r="A81" ph="1"/>
    </row>
    <row r="82" spans="1:8" ht="27.75">
      <c r="A82" ph="1"/>
      <c r="B82" ph="1"/>
    </row>
    <row r="83" spans="1:8" ht="27.75">
      <c r="B83" ph="1"/>
    </row>
    <row r="84" spans="1:8" ht="27.75">
      <c r="B84" ph="1"/>
    </row>
    <row r="86" spans="1:8" ht="27.75">
      <c r="A86" ph="1"/>
    </row>
    <row r="87" spans="1:8" ht="27.75">
      <c r="A87" ph="1"/>
      <c r="B87" ph="1"/>
      <c r="C87" ph="1"/>
      <c r="D87" ph="1"/>
      <c r="E87" ph="1"/>
      <c r="F87" ph="1"/>
      <c r="G87" ph="1"/>
      <c r="H87" ph="1"/>
    </row>
    <row r="88" spans="1:8" ht="27.75">
      <c r="A88" ph="1"/>
      <c r="B88" ph="1"/>
      <c r="C88" ph="1"/>
      <c r="D88" ph="1"/>
      <c r="E88" ph="1"/>
      <c r="F88" ph="1"/>
      <c r="G88" ph="1"/>
      <c r="H88" ph="1"/>
    </row>
    <row r="91" spans="1:8" ht="27.75">
      <c r="B91" ph="1"/>
    </row>
    <row r="93" spans="1:8" ht="27.75">
      <c r="A93" ph="1"/>
    </row>
    <row r="94" spans="1:8" ht="27.75">
      <c r="A94" ph="1"/>
    </row>
    <row r="95" spans="1:8" ht="27.75">
      <c r="A95" ph="1"/>
      <c r="B95" ph="1"/>
      <c r="C95" ph="1"/>
      <c r="D95" ph="1"/>
      <c r="E95" ph="1"/>
      <c r="F95" ph="1"/>
      <c r="G95" ph="1"/>
      <c r="H95" ph="1"/>
    </row>
  </sheetData>
  <mergeCells count="61">
    <mergeCell ref="A54:H55"/>
    <mergeCell ref="A56:H58"/>
    <mergeCell ref="A47:H48"/>
    <mergeCell ref="A61:H61"/>
    <mergeCell ref="A63:H64"/>
    <mergeCell ref="D49:G49"/>
    <mergeCell ref="D50:G50"/>
    <mergeCell ref="D51:G51"/>
    <mergeCell ref="B65:H65"/>
    <mergeCell ref="B24:H24"/>
    <mergeCell ref="A9:H10"/>
    <mergeCell ref="A18:A19"/>
    <mergeCell ref="B39:D39"/>
    <mergeCell ref="B40:D40"/>
    <mergeCell ref="F39:H39"/>
    <mergeCell ref="B16:H16"/>
    <mergeCell ref="B17:H17"/>
    <mergeCell ref="B18:H19"/>
    <mergeCell ref="B23:H23"/>
    <mergeCell ref="A21:H22"/>
    <mergeCell ref="B36:D36"/>
    <mergeCell ref="B37:D37"/>
    <mergeCell ref="B38:D38"/>
    <mergeCell ref="A35:D35"/>
    <mergeCell ref="B13:H13"/>
    <mergeCell ref="B14:H14"/>
    <mergeCell ref="B15:H15"/>
    <mergeCell ref="B30:H30"/>
    <mergeCell ref="B31:H31"/>
    <mergeCell ref="A2:H2"/>
    <mergeCell ref="F41:H41"/>
    <mergeCell ref="A34:H34"/>
    <mergeCell ref="A33:H33"/>
    <mergeCell ref="A44:H45"/>
    <mergeCell ref="A43:H43"/>
    <mergeCell ref="B25:H25"/>
    <mergeCell ref="B26:H26"/>
    <mergeCell ref="B27:H27"/>
    <mergeCell ref="B28:H28"/>
    <mergeCell ref="B29:H29"/>
    <mergeCell ref="B12:H12"/>
    <mergeCell ref="B11:H11"/>
    <mergeCell ref="F36:H36"/>
    <mergeCell ref="F37:H37"/>
    <mergeCell ref="F38:H38"/>
    <mergeCell ref="A77:H78"/>
    <mergeCell ref="A4:H4"/>
    <mergeCell ref="A5:H5"/>
    <mergeCell ref="A6:H7"/>
    <mergeCell ref="A75:H75"/>
    <mergeCell ref="A76:H76"/>
    <mergeCell ref="B71:H71"/>
    <mergeCell ref="A72:A73"/>
    <mergeCell ref="B72:H73"/>
    <mergeCell ref="B66:H66"/>
    <mergeCell ref="B67:H67"/>
    <mergeCell ref="B68:H68"/>
    <mergeCell ref="B69:H69"/>
    <mergeCell ref="B70:H70"/>
    <mergeCell ref="F40:H40"/>
    <mergeCell ref="E35:H35"/>
  </mergeCells>
  <phoneticPr fontId="1" type="Hiragana"/>
  <printOptions horizontalCentered="1"/>
  <pageMargins left="0.23622047244094491" right="3.937007874015748E-2" top="0.55118110236220474" bottom="0.35433070866141736" header="0.31496062992125984" footer="0.31496062992125984"/>
  <pageSetup paperSize="9" scale="102" orientation="portrait" r:id="rId1"/>
  <rowBreaks count="2" manualBreakCount="2">
    <brk id="32" max="16383" man="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108"/>
  <sheetViews>
    <sheetView showRuler="0" view="pageBreakPreview" zoomScale="40" zoomScaleNormal="63" zoomScaleSheetLayoutView="40" zoomScalePageLayoutView="75" workbookViewId="0">
      <selection activeCell="J89" sqref="J89"/>
    </sheetView>
  </sheetViews>
  <sheetFormatPr defaultColWidth="8.875" defaultRowHeight="42" customHeight="1"/>
  <cols>
    <col min="1" max="1" width="10.375" style="47" customWidth="1"/>
    <col min="2" max="2" width="46.625" style="47" customWidth="1"/>
    <col min="3" max="7" width="15.625" style="47" customWidth="1"/>
    <col min="8" max="10" width="7.75" style="47" customWidth="1"/>
    <col min="11" max="12" width="8.875" style="47" customWidth="1"/>
    <col min="13" max="13" width="21.5" style="47" customWidth="1"/>
    <col min="14" max="14" width="0.125" style="47" customWidth="1"/>
    <col min="15" max="15" width="7.625" style="47" customWidth="1"/>
    <col min="16" max="16384" width="8.875" style="47"/>
  </cols>
  <sheetData>
    <row r="1" spans="1:15" ht="45" customHeight="1">
      <c r="A1" s="93" t="s">
        <v>495</v>
      </c>
      <c r="E1" s="327" t="s">
        <v>177</v>
      </c>
      <c r="F1" s="328"/>
      <c r="G1" s="329" t="s">
        <v>367</v>
      </c>
      <c r="H1" s="330"/>
      <c r="I1" s="68" t="s">
        <v>179</v>
      </c>
      <c r="J1" s="328" t="s">
        <v>167</v>
      </c>
      <c r="K1" s="328"/>
      <c r="L1" s="328"/>
      <c r="M1" s="328"/>
      <c r="N1" s="331"/>
    </row>
    <row r="2" spans="1:15" ht="45" customHeight="1" thickBot="1">
      <c r="A2" s="48"/>
      <c r="E2" s="311" t="s">
        <v>180</v>
      </c>
      <c r="F2" s="312"/>
      <c r="G2" s="312" t="s">
        <v>181</v>
      </c>
      <c r="H2" s="312"/>
      <c r="I2" s="312"/>
      <c r="J2" s="312" t="s">
        <v>191</v>
      </c>
      <c r="K2" s="312"/>
      <c r="L2" s="312"/>
      <c r="M2" s="312"/>
      <c r="N2" s="313"/>
    </row>
    <row r="3" spans="1:15" ht="45" customHeight="1">
      <c r="A3" s="314" t="s">
        <v>159</v>
      </c>
      <c r="B3" s="316" t="s">
        <v>160</v>
      </c>
      <c r="C3" s="318" t="s">
        <v>168</v>
      </c>
      <c r="D3" s="319"/>
      <c r="E3" s="319"/>
      <c r="F3" s="319"/>
      <c r="G3" s="320"/>
      <c r="H3" s="282" t="s">
        <v>370</v>
      </c>
      <c r="I3" s="280" t="s">
        <v>371</v>
      </c>
      <c r="J3" s="282" t="s">
        <v>372</v>
      </c>
      <c r="K3" s="284" t="s">
        <v>169</v>
      </c>
      <c r="L3" s="285"/>
      <c r="M3" s="285"/>
      <c r="N3" s="286"/>
    </row>
    <row r="4" spans="1:15" ht="45" customHeight="1" thickBot="1">
      <c r="A4" s="315"/>
      <c r="B4" s="317"/>
      <c r="C4" s="133">
        <v>0</v>
      </c>
      <c r="D4" s="133">
        <v>1</v>
      </c>
      <c r="E4" s="133">
        <v>2</v>
      </c>
      <c r="F4" s="133">
        <v>3</v>
      </c>
      <c r="G4" s="133">
        <v>4</v>
      </c>
      <c r="H4" s="283"/>
      <c r="I4" s="281"/>
      <c r="J4" s="283"/>
      <c r="K4" s="281"/>
      <c r="L4" s="287"/>
      <c r="M4" s="287"/>
      <c r="N4" s="288"/>
    </row>
    <row r="5" spans="1:15" ht="45" customHeight="1">
      <c r="A5" s="289" t="s">
        <v>331</v>
      </c>
      <c r="B5" s="95" t="s">
        <v>368</v>
      </c>
      <c r="C5" s="99" t="s">
        <v>18</v>
      </c>
      <c r="D5" s="99" t="s">
        <v>374</v>
      </c>
      <c r="E5" s="99" t="s">
        <v>22</v>
      </c>
      <c r="F5" s="99" t="s">
        <v>19</v>
      </c>
      <c r="G5" s="99" t="s">
        <v>200</v>
      </c>
      <c r="H5" s="49"/>
      <c r="I5" s="50"/>
      <c r="J5" s="49"/>
      <c r="K5" s="349"/>
      <c r="L5" s="349"/>
      <c r="M5" s="349"/>
      <c r="N5" s="350"/>
    </row>
    <row r="6" spans="1:15" ht="45" customHeight="1">
      <c r="A6" s="276"/>
      <c r="B6" s="96" t="s">
        <v>333</v>
      </c>
      <c r="C6" s="100" t="s">
        <v>18</v>
      </c>
      <c r="D6" s="100" t="s">
        <v>374</v>
      </c>
      <c r="E6" s="100" t="s">
        <v>376</v>
      </c>
      <c r="F6" s="100" t="s">
        <v>375</v>
      </c>
      <c r="G6" s="100" t="s">
        <v>20</v>
      </c>
      <c r="H6" s="51"/>
      <c r="I6" s="52"/>
      <c r="J6" s="51"/>
      <c r="K6" s="351"/>
      <c r="L6" s="351"/>
      <c r="M6" s="351"/>
      <c r="N6" s="352"/>
    </row>
    <row r="7" spans="1:15" ht="45" customHeight="1">
      <c r="A7" s="276"/>
      <c r="B7" s="97" t="s">
        <v>334</v>
      </c>
      <c r="C7" s="101" t="s">
        <v>18</v>
      </c>
      <c r="D7" s="101" t="s">
        <v>21</v>
      </c>
      <c r="E7" s="101" t="s">
        <v>22</v>
      </c>
      <c r="F7" s="101" t="s">
        <v>23</v>
      </c>
      <c r="G7" s="101" t="s">
        <v>24</v>
      </c>
      <c r="H7" s="53"/>
      <c r="I7" s="54"/>
      <c r="J7" s="53"/>
      <c r="K7" s="353"/>
      <c r="L7" s="353"/>
      <c r="M7" s="353"/>
      <c r="N7" s="354"/>
    </row>
    <row r="8" spans="1:15" ht="45" customHeight="1">
      <c r="A8" s="276"/>
      <c r="B8" s="96" t="s">
        <v>282</v>
      </c>
      <c r="C8" s="100" t="s">
        <v>25</v>
      </c>
      <c r="D8" s="100" t="s">
        <v>26</v>
      </c>
      <c r="E8" s="100" t="s">
        <v>377</v>
      </c>
      <c r="F8" s="100" t="s">
        <v>27</v>
      </c>
      <c r="G8" s="100" t="s">
        <v>28</v>
      </c>
      <c r="H8" s="51"/>
      <c r="I8" s="52"/>
      <c r="J8" s="51"/>
      <c r="K8" s="351"/>
      <c r="L8" s="351"/>
      <c r="M8" s="351"/>
      <c r="N8" s="352"/>
    </row>
    <row r="9" spans="1:15" ht="45" customHeight="1">
      <c r="A9" s="276"/>
      <c r="B9" s="97" t="s">
        <v>335</v>
      </c>
      <c r="C9" s="101" t="s">
        <v>29</v>
      </c>
      <c r="D9" s="101" t="s">
        <v>382</v>
      </c>
      <c r="E9" s="101" t="s">
        <v>30</v>
      </c>
      <c r="F9" s="101" t="s">
        <v>378</v>
      </c>
      <c r="G9" s="101" t="s">
        <v>381</v>
      </c>
      <c r="H9" s="53"/>
      <c r="I9" s="54"/>
      <c r="J9" s="53"/>
      <c r="K9" s="353"/>
      <c r="L9" s="353"/>
      <c r="M9" s="353"/>
      <c r="N9" s="354"/>
    </row>
    <row r="10" spans="1:15" ht="45" customHeight="1">
      <c r="A10" s="276"/>
      <c r="B10" s="96" t="s">
        <v>283</v>
      </c>
      <c r="C10" s="100" t="s">
        <v>31</v>
      </c>
      <c r="D10" s="100" t="s">
        <v>32</v>
      </c>
      <c r="E10" s="100" t="s">
        <v>33</v>
      </c>
      <c r="F10" s="100" t="s">
        <v>201</v>
      </c>
      <c r="G10" s="100" t="s">
        <v>380</v>
      </c>
      <c r="H10" s="51"/>
      <c r="I10" s="52"/>
      <c r="J10" s="51"/>
      <c r="K10" s="351"/>
      <c r="L10" s="351"/>
      <c r="M10" s="351"/>
      <c r="N10" s="352"/>
    </row>
    <row r="11" spans="1:15" ht="45" customHeight="1">
      <c r="A11" s="276"/>
      <c r="B11" s="97" t="s">
        <v>284</v>
      </c>
      <c r="C11" s="101" t="s">
        <v>202</v>
      </c>
      <c r="D11" s="101" t="s">
        <v>382</v>
      </c>
      <c r="E11" s="101" t="s">
        <v>35</v>
      </c>
      <c r="F11" s="101" t="s">
        <v>379</v>
      </c>
      <c r="G11" s="101" t="s">
        <v>73</v>
      </c>
      <c r="H11" s="53"/>
      <c r="I11" s="54"/>
      <c r="J11" s="53"/>
      <c r="K11" s="353"/>
      <c r="L11" s="353"/>
      <c r="M11" s="353"/>
      <c r="N11" s="354"/>
    </row>
    <row r="12" spans="1:15" ht="45" customHeight="1">
      <c r="A12" s="276"/>
      <c r="B12" s="96" t="s">
        <v>336</v>
      </c>
      <c r="C12" s="100" t="s">
        <v>40</v>
      </c>
      <c r="D12" s="100" t="s">
        <v>36</v>
      </c>
      <c r="E12" s="100" t="s">
        <v>37</v>
      </c>
      <c r="F12" s="100" t="s">
        <v>38</v>
      </c>
      <c r="G12" s="100" t="s">
        <v>39</v>
      </c>
      <c r="H12" s="51"/>
      <c r="I12" s="52"/>
      <c r="J12" s="51"/>
      <c r="K12" s="351"/>
      <c r="L12" s="351"/>
      <c r="M12" s="351"/>
      <c r="N12" s="352"/>
    </row>
    <row r="13" spans="1:15" ht="45" customHeight="1">
      <c r="A13" s="276"/>
      <c r="B13" s="97" t="s">
        <v>285</v>
      </c>
      <c r="C13" s="101" t="s">
        <v>40</v>
      </c>
      <c r="D13" s="101" t="s">
        <v>41</v>
      </c>
      <c r="E13" s="101" t="s">
        <v>383</v>
      </c>
      <c r="F13" s="101" t="s">
        <v>384</v>
      </c>
      <c r="G13" s="101" t="s">
        <v>42</v>
      </c>
      <c r="H13" s="53"/>
      <c r="I13" s="54"/>
      <c r="J13" s="53"/>
      <c r="K13" s="353"/>
      <c r="L13" s="353"/>
      <c r="M13" s="353"/>
      <c r="N13" s="354"/>
    </row>
    <row r="14" spans="1:15" ht="45" customHeight="1" thickBot="1">
      <c r="A14" s="277"/>
      <c r="B14" s="98" t="s">
        <v>369</v>
      </c>
      <c r="C14" s="102" t="s">
        <v>79</v>
      </c>
      <c r="D14" s="102" t="s">
        <v>43</v>
      </c>
      <c r="E14" s="102" t="s">
        <v>44</v>
      </c>
      <c r="F14" s="102" t="s">
        <v>203</v>
      </c>
      <c r="G14" s="102" t="s">
        <v>45</v>
      </c>
      <c r="H14" s="55"/>
      <c r="I14" s="56"/>
      <c r="J14" s="55"/>
      <c r="K14" s="355"/>
      <c r="L14" s="356"/>
      <c r="M14" s="356"/>
      <c r="N14" s="161"/>
    </row>
    <row r="15" spans="1:15" ht="45" customHeight="1" thickTop="1" thickBot="1">
      <c r="A15" s="94" t="s">
        <v>161</v>
      </c>
      <c r="B15" s="57"/>
      <c r="C15" s="58"/>
      <c r="D15" s="58"/>
      <c r="E15" s="58"/>
      <c r="F15" s="58"/>
      <c r="G15" s="58"/>
      <c r="H15" s="164">
        <f>SUM(H5:H14)</f>
        <v>0</v>
      </c>
      <c r="I15" s="165">
        <f>SUM(I5:I14)</f>
        <v>0</v>
      </c>
      <c r="J15" s="164">
        <f>SUM(J5:J14)</f>
        <v>0</v>
      </c>
      <c r="K15" s="357"/>
      <c r="L15" s="357"/>
      <c r="M15" s="357"/>
      <c r="N15" s="358"/>
    </row>
    <row r="16" spans="1:15" ht="45" customHeight="1" thickTop="1" thickBot="1">
      <c r="A16" s="346"/>
      <c r="B16" s="346"/>
      <c r="C16" s="346"/>
      <c r="D16" s="346"/>
      <c r="E16" s="346"/>
      <c r="F16" s="346"/>
      <c r="G16" s="346"/>
      <c r="H16" s="346"/>
      <c r="I16" s="346"/>
      <c r="J16" s="346"/>
      <c r="K16" s="346"/>
      <c r="L16" s="346"/>
      <c r="M16" s="346"/>
      <c r="N16" s="346"/>
      <c r="O16" s="346"/>
    </row>
    <row r="17" spans="1:14" ht="45" customHeight="1" thickBot="1">
      <c r="A17" s="93" t="s">
        <v>496</v>
      </c>
      <c r="B17" s="74"/>
      <c r="C17" s="74"/>
      <c r="D17" s="74"/>
      <c r="E17" s="338" t="s">
        <v>177</v>
      </c>
      <c r="F17" s="339"/>
      <c r="G17" s="347" t="s">
        <v>373</v>
      </c>
      <c r="H17" s="348"/>
      <c r="I17" s="127" t="s">
        <v>179</v>
      </c>
      <c r="J17" s="343" t="s">
        <v>167</v>
      </c>
      <c r="K17" s="344"/>
      <c r="L17" s="344"/>
      <c r="M17" s="344"/>
      <c r="N17" s="345"/>
    </row>
    <row r="18" spans="1:14" ht="45" customHeight="1" thickBot="1">
      <c r="A18" s="74"/>
      <c r="B18" s="74"/>
      <c r="C18" s="74"/>
      <c r="D18" s="74"/>
      <c r="E18" s="338" t="s">
        <v>180</v>
      </c>
      <c r="F18" s="339"/>
      <c r="G18" s="340" t="s">
        <v>181</v>
      </c>
      <c r="H18" s="341"/>
      <c r="I18" s="342"/>
      <c r="J18" s="343" t="s">
        <v>191</v>
      </c>
      <c r="K18" s="344"/>
      <c r="L18" s="344"/>
      <c r="M18" s="344"/>
      <c r="N18" s="345"/>
    </row>
    <row r="19" spans="1:14" ht="45" customHeight="1">
      <c r="A19" s="314" t="s">
        <v>159</v>
      </c>
      <c r="B19" s="316" t="s">
        <v>160</v>
      </c>
      <c r="C19" s="318" t="s">
        <v>168</v>
      </c>
      <c r="D19" s="319"/>
      <c r="E19" s="319"/>
      <c r="F19" s="319"/>
      <c r="G19" s="320"/>
      <c r="H19" s="282" t="s">
        <v>370</v>
      </c>
      <c r="I19" s="280" t="s">
        <v>371</v>
      </c>
      <c r="J19" s="282" t="s">
        <v>372</v>
      </c>
      <c r="K19" s="284" t="s">
        <v>169</v>
      </c>
      <c r="L19" s="285"/>
      <c r="M19" s="285"/>
      <c r="N19" s="286"/>
    </row>
    <row r="20" spans="1:14" ht="45" customHeight="1" thickBot="1">
      <c r="A20" s="315"/>
      <c r="B20" s="317"/>
      <c r="C20" s="133">
        <v>0</v>
      </c>
      <c r="D20" s="133">
        <v>1</v>
      </c>
      <c r="E20" s="133">
        <v>2</v>
      </c>
      <c r="F20" s="133">
        <v>3</v>
      </c>
      <c r="G20" s="133">
        <v>4</v>
      </c>
      <c r="H20" s="283"/>
      <c r="I20" s="281"/>
      <c r="J20" s="283"/>
      <c r="K20" s="281"/>
      <c r="L20" s="287"/>
      <c r="M20" s="287"/>
      <c r="N20" s="288"/>
    </row>
    <row r="21" spans="1:14" ht="45" customHeight="1">
      <c r="A21" s="275" t="s">
        <v>162</v>
      </c>
      <c r="B21" s="104" t="s">
        <v>286</v>
      </c>
      <c r="C21" s="106" t="s">
        <v>15</v>
      </c>
      <c r="D21" s="106" t="s">
        <v>204</v>
      </c>
      <c r="E21" s="106" t="s">
        <v>16</v>
      </c>
      <c r="F21" s="106" t="s">
        <v>17</v>
      </c>
      <c r="G21" s="106" t="s">
        <v>42</v>
      </c>
      <c r="H21" s="75"/>
      <c r="I21" s="76"/>
      <c r="J21" s="75"/>
      <c r="K21" s="336"/>
      <c r="L21" s="336"/>
      <c r="M21" s="336"/>
      <c r="N21" s="337"/>
    </row>
    <row r="22" spans="1:14" ht="45" customHeight="1">
      <c r="A22" s="276"/>
      <c r="B22" s="96" t="s">
        <v>287</v>
      </c>
      <c r="C22" s="107" t="s">
        <v>385</v>
      </c>
      <c r="D22" s="108" t="s">
        <v>401</v>
      </c>
      <c r="E22" s="108" t="s">
        <v>402</v>
      </c>
      <c r="F22" s="108" t="s">
        <v>395</v>
      </c>
      <c r="G22" s="107" t="s">
        <v>386</v>
      </c>
      <c r="H22" s="77"/>
      <c r="I22" s="78"/>
      <c r="J22" s="77"/>
      <c r="K22" s="278"/>
      <c r="L22" s="278"/>
      <c r="M22" s="278"/>
      <c r="N22" s="279"/>
    </row>
    <row r="23" spans="1:14" ht="45" customHeight="1">
      <c r="A23" s="276"/>
      <c r="B23" s="97" t="s">
        <v>288</v>
      </c>
      <c r="C23" s="109" t="s">
        <v>387</v>
      </c>
      <c r="D23" s="109" t="s">
        <v>388</v>
      </c>
      <c r="E23" s="109" t="s">
        <v>46</v>
      </c>
      <c r="F23" s="110" t="s">
        <v>394</v>
      </c>
      <c r="G23" s="109" t="s">
        <v>389</v>
      </c>
      <c r="H23" s="79"/>
      <c r="I23" s="80"/>
      <c r="J23" s="79"/>
      <c r="K23" s="273"/>
      <c r="L23" s="273"/>
      <c r="M23" s="273"/>
      <c r="N23" s="274"/>
    </row>
    <row r="24" spans="1:14" ht="45" customHeight="1">
      <c r="A24" s="276"/>
      <c r="B24" s="96" t="s">
        <v>289</v>
      </c>
      <c r="C24" s="107" t="s">
        <v>390</v>
      </c>
      <c r="D24" s="107" t="s">
        <v>47</v>
      </c>
      <c r="E24" s="107" t="s">
        <v>48</v>
      </c>
      <c r="F24" s="107" t="s">
        <v>49</v>
      </c>
      <c r="G24" s="108" t="s">
        <v>391</v>
      </c>
      <c r="H24" s="77"/>
      <c r="I24" s="78"/>
      <c r="J24" s="77"/>
      <c r="K24" s="278"/>
      <c r="L24" s="278"/>
      <c r="M24" s="278"/>
      <c r="N24" s="279"/>
    </row>
    <row r="25" spans="1:14" ht="45" customHeight="1">
      <c r="A25" s="276"/>
      <c r="B25" s="97" t="s">
        <v>290</v>
      </c>
      <c r="C25" s="110" t="s">
        <v>460</v>
      </c>
      <c r="D25" s="110" t="s">
        <v>459</v>
      </c>
      <c r="E25" s="109" t="s">
        <v>392</v>
      </c>
      <c r="F25" s="109" t="s">
        <v>46</v>
      </c>
      <c r="G25" s="110" t="s">
        <v>393</v>
      </c>
      <c r="H25" s="79"/>
      <c r="I25" s="80"/>
      <c r="J25" s="79"/>
      <c r="K25" s="273"/>
      <c r="L25" s="273"/>
      <c r="M25" s="273"/>
      <c r="N25" s="274"/>
    </row>
    <row r="26" spans="1:14" ht="45" customHeight="1">
      <c r="A26" s="276"/>
      <c r="B26" s="96" t="s">
        <v>291</v>
      </c>
      <c r="C26" s="107" t="s">
        <v>50</v>
      </c>
      <c r="D26" s="107" t="s">
        <v>382</v>
      </c>
      <c r="E26" s="107" t="s">
        <v>51</v>
      </c>
      <c r="F26" s="108" t="s">
        <v>396</v>
      </c>
      <c r="G26" s="107" t="s">
        <v>52</v>
      </c>
      <c r="H26" s="77"/>
      <c r="I26" s="78"/>
      <c r="J26" s="77"/>
      <c r="K26" s="278"/>
      <c r="L26" s="278"/>
      <c r="M26" s="278"/>
      <c r="N26" s="279"/>
    </row>
    <row r="27" spans="1:14" ht="45" customHeight="1">
      <c r="A27" s="276"/>
      <c r="B27" s="97" t="s">
        <v>363</v>
      </c>
      <c r="C27" s="109" t="s">
        <v>53</v>
      </c>
      <c r="D27" s="109" t="s">
        <v>29</v>
      </c>
      <c r="E27" s="110" t="s">
        <v>403</v>
      </c>
      <c r="F27" s="110" t="s">
        <v>398</v>
      </c>
      <c r="G27" s="110" t="s">
        <v>397</v>
      </c>
      <c r="H27" s="79"/>
      <c r="I27" s="80"/>
      <c r="J27" s="79"/>
      <c r="K27" s="273"/>
      <c r="L27" s="273"/>
      <c r="M27" s="273"/>
      <c r="N27" s="274"/>
    </row>
    <row r="28" spans="1:14" ht="45" customHeight="1">
      <c r="A28" s="276"/>
      <c r="B28" s="96" t="s">
        <v>276</v>
      </c>
      <c r="C28" s="108" t="s">
        <v>295</v>
      </c>
      <c r="D28" s="107" t="s">
        <v>54</v>
      </c>
      <c r="E28" s="108" t="s">
        <v>293</v>
      </c>
      <c r="F28" s="108" t="s">
        <v>399</v>
      </c>
      <c r="G28" s="108" t="s">
        <v>400</v>
      </c>
      <c r="H28" s="77"/>
      <c r="I28" s="78"/>
      <c r="J28" s="77"/>
      <c r="K28" s="278"/>
      <c r="L28" s="278"/>
      <c r="M28" s="278"/>
      <c r="N28" s="279"/>
    </row>
    <row r="29" spans="1:14" ht="45" customHeight="1">
      <c r="A29" s="276"/>
      <c r="B29" s="97" t="s">
        <v>292</v>
      </c>
      <c r="C29" s="109" t="s">
        <v>55</v>
      </c>
      <c r="D29" s="110" t="s">
        <v>405</v>
      </c>
      <c r="E29" s="109" t="s">
        <v>56</v>
      </c>
      <c r="F29" s="109" t="s">
        <v>57</v>
      </c>
      <c r="G29" s="110" t="s">
        <v>404</v>
      </c>
      <c r="H29" s="79"/>
      <c r="I29" s="80"/>
      <c r="J29" s="79"/>
      <c r="K29" s="273"/>
      <c r="L29" s="273"/>
      <c r="M29" s="273"/>
      <c r="N29" s="274"/>
    </row>
    <row r="30" spans="1:14" ht="45" customHeight="1">
      <c r="A30" s="276"/>
      <c r="B30" s="96" t="s">
        <v>277</v>
      </c>
      <c r="C30" s="107" t="s">
        <v>58</v>
      </c>
      <c r="D30" s="108" t="s">
        <v>294</v>
      </c>
      <c r="E30" s="107" t="s">
        <v>59</v>
      </c>
      <c r="F30" s="107" t="s">
        <v>60</v>
      </c>
      <c r="G30" s="107" t="s">
        <v>61</v>
      </c>
      <c r="H30" s="77"/>
      <c r="I30" s="78"/>
      <c r="J30" s="77"/>
      <c r="K30" s="278"/>
      <c r="L30" s="278"/>
      <c r="M30" s="278"/>
      <c r="N30" s="279"/>
    </row>
    <row r="31" spans="1:14" ht="45" customHeight="1">
      <c r="A31" s="276"/>
      <c r="B31" s="97" t="s">
        <v>278</v>
      </c>
      <c r="C31" s="109" t="s">
        <v>53</v>
      </c>
      <c r="D31" s="110" t="s">
        <v>409</v>
      </c>
      <c r="E31" s="110" t="s">
        <v>408</v>
      </c>
      <c r="F31" s="110" t="s">
        <v>407</v>
      </c>
      <c r="G31" s="110" t="s">
        <v>406</v>
      </c>
      <c r="H31" s="79"/>
      <c r="I31" s="80"/>
      <c r="J31" s="79"/>
      <c r="K31" s="273"/>
      <c r="L31" s="273"/>
      <c r="M31" s="273"/>
      <c r="N31" s="274"/>
    </row>
    <row r="32" spans="1:14" ht="45" customHeight="1" thickBot="1">
      <c r="A32" s="277"/>
      <c r="B32" s="105" t="s">
        <v>329</v>
      </c>
      <c r="C32" s="111" t="s">
        <v>62</v>
      </c>
      <c r="D32" s="111" t="s">
        <v>63</v>
      </c>
      <c r="E32" s="111" t="s">
        <v>64</v>
      </c>
      <c r="F32" s="111" t="s">
        <v>65</v>
      </c>
      <c r="G32" s="111" t="s">
        <v>66</v>
      </c>
      <c r="H32" s="81"/>
      <c r="I32" s="82"/>
      <c r="J32" s="81"/>
      <c r="K32" s="269"/>
      <c r="L32" s="269"/>
      <c r="M32" s="269"/>
      <c r="N32" s="270"/>
    </row>
    <row r="33" spans="1:14" ht="45" customHeight="1" thickTop="1" thickBot="1">
      <c r="A33" s="103" t="s">
        <v>163</v>
      </c>
      <c r="B33" s="83"/>
      <c r="C33" s="84"/>
      <c r="D33" s="84"/>
      <c r="E33" s="84"/>
      <c r="F33" s="84"/>
      <c r="G33" s="84"/>
      <c r="H33" s="166">
        <f>SUM(H21:H32)</f>
        <v>0</v>
      </c>
      <c r="I33" s="167">
        <f>SUM(I21:I32)</f>
        <v>0</v>
      </c>
      <c r="J33" s="166">
        <f>SUM(J21:J32)</f>
        <v>0</v>
      </c>
      <c r="K33" s="333"/>
      <c r="L33" s="333"/>
      <c r="M33" s="333"/>
      <c r="N33" s="334"/>
    </row>
    <row r="34" spans="1:14" ht="45" customHeight="1" thickTop="1" thickBot="1">
      <c r="A34" s="335"/>
      <c r="B34" s="335"/>
      <c r="C34" s="335"/>
      <c r="D34" s="335"/>
      <c r="E34" s="335"/>
      <c r="F34" s="335"/>
      <c r="G34" s="335"/>
      <c r="H34" s="335"/>
      <c r="I34" s="335"/>
      <c r="J34" s="335"/>
      <c r="K34" s="335"/>
      <c r="L34" s="335"/>
      <c r="M34" s="335"/>
      <c r="N34" s="128"/>
    </row>
    <row r="35" spans="1:14" ht="45" customHeight="1">
      <c r="A35" s="93" t="s">
        <v>497</v>
      </c>
      <c r="B35" s="74"/>
      <c r="C35" s="74"/>
      <c r="D35" s="74"/>
      <c r="E35" s="327" t="s">
        <v>177</v>
      </c>
      <c r="F35" s="328"/>
      <c r="G35" s="329" t="s">
        <v>330</v>
      </c>
      <c r="H35" s="330"/>
      <c r="I35" s="68" t="s">
        <v>179</v>
      </c>
      <c r="J35" s="328" t="s">
        <v>167</v>
      </c>
      <c r="K35" s="328"/>
      <c r="L35" s="328"/>
      <c r="M35" s="328"/>
      <c r="N35" s="331"/>
    </row>
    <row r="36" spans="1:14" ht="45" customHeight="1" thickBot="1">
      <c r="A36" s="74"/>
      <c r="B36" s="74"/>
      <c r="C36" s="74"/>
      <c r="D36" s="74"/>
      <c r="E36" s="311" t="s">
        <v>180</v>
      </c>
      <c r="F36" s="312"/>
      <c r="G36" s="312" t="s">
        <v>181</v>
      </c>
      <c r="H36" s="312"/>
      <c r="I36" s="312"/>
      <c r="J36" s="312" t="s">
        <v>191</v>
      </c>
      <c r="K36" s="312"/>
      <c r="L36" s="312"/>
      <c r="M36" s="312"/>
      <c r="N36" s="313"/>
    </row>
    <row r="37" spans="1:14" ht="45" customHeight="1">
      <c r="A37" s="314" t="s">
        <v>159</v>
      </c>
      <c r="B37" s="316" t="s">
        <v>160</v>
      </c>
      <c r="C37" s="318" t="s">
        <v>168</v>
      </c>
      <c r="D37" s="319"/>
      <c r="E37" s="319"/>
      <c r="F37" s="319"/>
      <c r="G37" s="320"/>
      <c r="H37" s="282" t="s">
        <v>370</v>
      </c>
      <c r="I37" s="280" t="s">
        <v>371</v>
      </c>
      <c r="J37" s="282" t="s">
        <v>372</v>
      </c>
      <c r="K37" s="284" t="s">
        <v>169</v>
      </c>
      <c r="L37" s="285"/>
      <c r="M37" s="285"/>
      <c r="N37" s="286"/>
    </row>
    <row r="38" spans="1:14" ht="45" customHeight="1" thickBot="1">
      <c r="A38" s="315"/>
      <c r="B38" s="317"/>
      <c r="C38" s="133">
        <v>0</v>
      </c>
      <c r="D38" s="133">
        <v>1</v>
      </c>
      <c r="E38" s="133">
        <v>2</v>
      </c>
      <c r="F38" s="133">
        <v>3</v>
      </c>
      <c r="G38" s="133">
        <v>4</v>
      </c>
      <c r="H38" s="283"/>
      <c r="I38" s="281"/>
      <c r="J38" s="283"/>
      <c r="K38" s="281"/>
      <c r="L38" s="287"/>
      <c r="M38" s="287"/>
      <c r="N38" s="288"/>
    </row>
    <row r="39" spans="1:14" ht="45" customHeight="1">
      <c r="A39" s="289" t="s">
        <v>192</v>
      </c>
      <c r="B39" s="95" t="s">
        <v>296</v>
      </c>
      <c r="C39" s="113" t="s">
        <v>67</v>
      </c>
      <c r="D39" s="113" t="s">
        <v>410</v>
      </c>
      <c r="E39" s="113" t="s">
        <v>411</v>
      </c>
      <c r="F39" s="113" t="s">
        <v>193</v>
      </c>
      <c r="G39" s="113" t="s">
        <v>194</v>
      </c>
      <c r="H39" s="85"/>
      <c r="I39" s="85"/>
      <c r="J39" s="85"/>
      <c r="K39" s="291"/>
      <c r="L39" s="291"/>
      <c r="M39" s="291"/>
      <c r="N39" s="292"/>
    </row>
    <row r="40" spans="1:14" ht="45" customHeight="1">
      <c r="A40" s="275"/>
      <c r="B40" s="96" t="s">
        <v>279</v>
      </c>
      <c r="C40" s="108" t="s">
        <v>461</v>
      </c>
      <c r="D40" s="108" t="s">
        <v>303</v>
      </c>
      <c r="E40" s="108" t="s">
        <v>68</v>
      </c>
      <c r="F40" s="108" t="s">
        <v>304</v>
      </c>
      <c r="G40" s="108" t="s">
        <v>69</v>
      </c>
      <c r="H40" s="77"/>
      <c r="I40" s="77"/>
      <c r="J40" s="77"/>
      <c r="K40" s="278"/>
      <c r="L40" s="278"/>
      <c r="M40" s="278"/>
      <c r="N40" s="279"/>
    </row>
    <row r="41" spans="1:14" ht="45" customHeight="1">
      <c r="A41" s="275"/>
      <c r="B41" s="97" t="s">
        <v>298</v>
      </c>
      <c r="C41" s="110" t="s">
        <v>70</v>
      </c>
      <c r="D41" s="110" t="s">
        <v>71</v>
      </c>
      <c r="E41" s="110" t="s">
        <v>412</v>
      </c>
      <c r="F41" s="110" t="s">
        <v>72</v>
      </c>
      <c r="G41" s="110" t="s">
        <v>73</v>
      </c>
      <c r="H41" s="79"/>
      <c r="I41" s="79"/>
      <c r="J41" s="79"/>
      <c r="K41" s="273"/>
      <c r="L41" s="273"/>
      <c r="M41" s="273"/>
      <c r="N41" s="274"/>
    </row>
    <row r="42" spans="1:14" ht="45" customHeight="1">
      <c r="A42" s="275"/>
      <c r="B42" s="96" t="s">
        <v>299</v>
      </c>
      <c r="C42" s="108" t="s">
        <v>413</v>
      </c>
      <c r="D42" s="108" t="s">
        <v>414</v>
      </c>
      <c r="E42" s="108" t="s">
        <v>305</v>
      </c>
      <c r="F42" s="108" t="s">
        <v>302</v>
      </c>
      <c r="G42" s="108" t="s">
        <v>74</v>
      </c>
      <c r="H42" s="77"/>
      <c r="I42" s="77"/>
      <c r="J42" s="77"/>
      <c r="K42" s="278"/>
      <c r="L42" s="278"/>
      <c r="M42" s="278"/>
      <c r="N42" s="279"/>
    </row>
    <row r="43" spans="1:14" ht="45" customHeight="1">
      <c r="A43" s="275"/>
      <c r="B43" s="97" t="s">
        <v>308</v>
      </c>
      <c r="C43" s="110" t="s">
        <v>205</v>
      </c>
      <c r="D43" s="110" t="s">
        <v>75</v>
      </c>
      <c r="E43" s="110" t="s">
        <v>76</v>
      </c>
      <c r="F43" s="110" t="s">
        <v>77</v>
      </c>
      <c r="G43" s="110" t="s">
        <v>78</v>
      </c>
      <c r="H43" s="79"/>
      <c r="I43" s="79"/>
      <c r="J43" s="79"/>
      <c r="K43" s="273"/>
      <c r="L43" s="273"/>
      <c r="M43" s="273"/>
      <c r="N43" s="274"/>
    </row>
    <row r="44" spans="1:14" ht="45" customHeight="1">
      <c r="A44" s="275"/>
      <c r="B44" s="96" t="s">
        <v>297</v>
      </c>
      <c r="C44" s="108" t="s">
        <v>18</v>
      </c>
      <c r="D44" s="108" t="s">
        <v>306</v>
      </c>
      <c r="E44" s="108" t="s">
        <v>80</v>
      </c>
      <c r="F44" s="108" t="s">
        <v>415</v>
      </c>
      <c r="G44" s="108" t="s">
        <v>81</v>
      </c>
      <c r="H44" s="77"/>
      <c r="I44" s="77"/>
      <c r="J44" s="77"/>
      <c r="K44" s="278"/>
      <c r="L44" s="278"/>
      <c r="M44" s="278"/>
      <c r="N44" s="279"/>
    </row>
    <row r="45" spans="1:14" ht="45" customHeight="1">
      <c r="A45" s="275"/>
      <c r="B45" s="97" t="s">
        <v>300</v>
      </c>
      <c r="C45" s="110" t="s">
        <v>82</v>
      </c>
      <c r="D45" s="110" t="s">
        <v>83</v>
      </c>
      <c r="E45" s="110" t="s">
        <v>84</v>
      </c>
      <c r="F45" s="110" t="s">
        <v>416</v>
      </c>
      <c r="G45" s="110" t="s">
        <v>417</v>
      </c>
      <c r="H45" s="79"/>
      <c r="I45" s="79"/>
      <c r="J45" s="79"/>
      <c r="K45" s="273"/>
      <c r="L45" s="273"/>
      <c r="M45" s="273"/>
      <c r="N45" s="274"/>
    </row>
    <row r="46" spans="1:14" ht="45" customHeight="1">
      <c r="A46" s="275"/>
      <c r="B46" s="96" t="s">
        <v>301</v>
      </c>
      <c r="C46" s="108" t="s">
        <v>85</v>
      </c>
      <c r="D46" s="108" t="s">
        <v>418</v>
      </c>
      <c r="E46" s="108" t="s">
        <v>86</v>
      </c>
      <c r="F46" s="108" t="s">
        <v>419</v>
      </c>
      <c r="G46" s="108" t="s">
        <v>69</v>
      </c>
      <c r="H46" s="77"/>
      <c r="I46" s="77"/>
      <c r="J46" s="77"/>
      <c r="K46" s="278"/>
      <c r="L46" s="278"/>
      <c r="M46" s="278"/>
      <c r="N46" s="279"/>
    </row>
    <row r="47" spans="1:14" ht="45" customHeight="1" thickBot="1">
      <c r="A47" s="290"/>
      <c r="B47" s="112" t="s">
        <v>309</v>
      </c>
      <c r="C47" s="114" t="s">
        <v>87</v>
      </c>
      <c r="D47" s="114" t="s">
        <v>88</v>
      </c>
      <c r="E47" s="114" t="s">
        <v>420</v>
      </c>
      <c r="F47" s="114" t="s">
        <v>421</v>
      </c>
      <c r="G47" s="114" t="s">
        <v>307</v>
      </c>
      <c r="H47" s="86"/>
      <c r="I47" s="86"/>
      <c r="J47" s="86"/>
      <c r="K47" s="321"/>
      <c r="L47" s="321"/>
      <c r="M47" s="321"/>
      <c r="N47" s="322"/>
    </row>
    <row r="48" spans="1:14" ht="45" customHeight="1">
      <c r="A48" s="314" t="s">
        <v>159</v>
      </c>
      <c r="B48" s="316" t="s">
        <v>160</v>
      </c>
      <c r="C48" s="318" t="s">
        <v>168</v>
      </c>
      <c r="D48" s="319"/>
      <c r="E48" s="319"/>
      <c r="F48" s="319"/>
      <c r="G48" s="320"/>
      <c r="H48" s="282" t="s">
        <v>370</v>
      </c>
      <c r="I48" s="280" t="s">
        <v>371</v>
      </c>
      <c r="J48" s="282" t="s">
        <v>372</v>
      </c>
      <c r="K48" s="284" t="s">
        <v>169</v>
      </c>
      <c r="L48" s="285"/>
      <c r="M48" s="285"/>
      <c r="N48" s="286"/>
    </row>
    <row r="49" spans="1:14" ht="45" customHeight="1" thickBot="1">
      <c r="A49" s="315"/>
      <c r="B49" s="317"/>
      <c r="C49" s="133">
        <v>0</v>
      </c>
      <c r="D49" s="133">
        <v>1</v>
      </c>
      <c r="E49" s="133">
        <v>2</v>
      </c>
      <c r="F49" s="133">
        <v>3</v>
      </c>
      <c r="G49" s="133">
        <v>4</v>
      </c>
      <c r="H49" s="283"/>
      <c r="I49" s="281"/>
      <c r="J49" s="283"/>
      <c r="K49" s="281"/>
      <c r="L49" s="287"/>
      <c r="M49" s="287"/>
      <c r="N49" s="288"/>
    </row>
    <row r="50" spans="1:14" ht="45" customHeight="1">
      <c r="A50" s="289" t="s">
        <v>259</v>
      </c>
      <c r="B50" s="96" t="s">
        <v>310</v>
      </c>
      <c r="C50" s="107" t="s">
        <v>79</v>
      </c>
      <c r="D50" s="107" t="s">
        <v>89</v>
      </c>
      <c r="E50" s="108" t="s">
        <v>426</v>
      </c>
      <c r="F50" s="108" t="s">
        <v>427</v>
      </c>
      <c r="G50" s="108" t="s">
        <v>428</v>
      </c>
      <c r="H50" s="77"/>
      <c r="I50" s="77"/>
      <c r="J50" s="77"/>
      <c r="K50" s="278"/>
      <c r="L50" s="278"/>
      <c r="M50" s="278"/>
      <c r="N50" s="279"/>
    </row>
    <row r="51" spans="1:14" ht="45" customHeight="1">
      <c r="A51" s="275"/>
      <c r="B51" s="115" t="s">
        <v>158</v>
      </c>
      <c r="C51" s="109" t="s">
        <v>423</v>
      </c>
      <c r="D51" s="110" t="s">
        <v>424</v>
      </c>
      <c r="E51" s="109" t="s">
        <v>425</v>
      </c>
      <c r="F51" s="110" t="s">
        <v>462</v>
      </c>
      <c r="G51" s="110" t="s">
        <v>422</v>
      </c>
      <c r="H51" s="79"/>
      <c r="I51" s="79"/>
      <c r="J51" s="79"/>
      <c r="K51" s="273"/>
      <c r="L51" s="273"/>
      <c r="M51" s="273"/>
      <c r="N51" s="274"/>
    </row>
    <row r="52" spans="1:14" ht="45" customHeight="1">
      <c r="A52" s="275"/>
      <c r="B52" s="96" t="s">
        <v>280</v>
      </c>
      <c r="C52" s="107" t="s">
        <v>79</v>
      </c>
      <c r="D52" s="107" t="s">
        <v>429</v>
      </c>
      <c r="E52" s="108" t="s">
        <v>360</v>
      </c>
      <c r="F52" s="108" t="s">
        <v>361</v>
      </c>
      <c r="G52" s="107" t="s">
        <v>69</v>
      </c>
      <c r="H52" s="77"/>
      <c r="I52" s="77"/>
      <c r="J52" s="77"/>
      <c r="K52" s="278"/>
      <c r="L52" s="278"/>
      <c r="M52" s="278"/>
      <c r="N52" s="279"/>
    </row>
    <row r="53" spans="1:14" ht="45" customHeight="1">
      <c r="A53" s="275"/>
      <c r="B53" s="97" t="s">
        <v>313</v>
      </c>
      <c r="C53" s="110" t="s">
        <v>90</v>
      </c>
      <c r="D53" s="110" t="s">
        <v>91</v>
      </c>
      <c r="E53" s="109" t="s">
        <v>92</v>
      </c>
      <c r="F53" s="109" t="s">
        <v>149</v>
      </c>
      <c r="G53" s="110" t="s">
        <v>463</v>
      </c>
      <c r="H53" s="79"/>
      <c r="I53" s="79"/>
      <c r="J53" s="79"/>
      <c r="K53" s="273"/>
      <c r="L53" s="273"/>
      <c r="M53" s="273"/>
      <c r="N53" s="274"/>
    </row>
    <row r="54" spans="1:14" ht="45" customHeight="1">
      <c r="A54" s="275"/>
      <c r="B54" s="96" t="s">
        <v>314</v>
      </c>
      <c r="C54" s="107" t="s">
        <v>79</v>
      </c>
      <c r="D54" s="107" t="s">
        <v>93</v>
      </c>
      <c r="E54" s="107" t="s">
        <v>94</v>
      </c>
      <c r="F54" s="108" t="s">
        <v>95</v>
      </c>
      <c r="G54" s="108" t="s">
        <v>464</v>
      </c>
      <c r="H54" s="77"/>
      <c r="I54" s="77"/>
      <c r="J54" s="77"/>
      <c r="K54" s="278"/>
      <c r="L54" s="278"/>
      <c r="M54" s="278"/>
      <c r="N54" s="279"/>
    </row>
    <row r="55" spans="1:14" ht="45" customHeight="1">
      <c r="A55" s="275"/>
      <c r="B55" s="97" t="s">
        <v>315</v>
      </c>
      <c r="C55" s="109" t="s">
        <v>96</v>
      </c>
      <c r="D55" s="110" t="s">
        <v>97</v>
      </c>
      <c r="E55" s="110" t="s">
        <v>98</v>
      </c>
      <c r="F55" s="109" t="s">
        <v>149</v>
      </c>
      <c r="G55" s="110" t="s">
        <v>433</v>
      </c>
      <c r="H55" s="79"/>
      <c r="I55" s="79"/>
      <c r="J55" s="79"/>
      <c r="K55" s="273"/>
      <c r="L55" s="273"/>
      <c r="M55" s="273"/>
      <c r="N55" s="274"/>
    </row>
    <row r="56" spans="1:14" ht="45" customHeight="1">
      <c r="A56" s="275"/>
      <c r="B56" s="96" t="s">
        <v>482</v>
      </c>
      <c r="C56" s="107" t="s">
        <v>79</v>
      </c>
      <c r="D56" s="107" t="s">
        <v>429</v>
      </c>
      <c r="E56" s="108" t="s">
        <v>311</v>
      </c>
      <c r="F56" s="108" t="s">
        <v>431</v>
      </c>
      <c r="G56" s="107" t="s">
        <v>99</v>
      </c>
      <c r="H56" s="77"/>
      <c r="I56" s="77"/>
      <c r="J56" s="77"/>
      <c r="K56" s="278"/>
      <c r="L56" s="278"/>
      <c r="M56" s="278"/>
      <c r="N56" s="279"/>
    </row>
    <row r="57" spans="1:14" ht="45" customHeight="1">
      <c r="A57" s="275"/>
      <c r="B57" s="97" t="s">
        <v>316</v>
      </c>
      <c r="C57" s="109" t="s">
        <v>430</v>
      </c>
      <c r="D57" s="110" t="s">
        <v>480</v>
      </c>
      <c r="E57" s="110" t="s">
        <v>479</v>
      </c>
      <c r="F57" s="110" t="s">
        <v>478</v>
      </c>
      <c r="G57" s="110" t="s">
        <v>481</v>
      </c>
      <c r="H57" s="79"/>
      <c r="I57" s="79"/>
      <c r="J57" s="79"/>
      <c r="K57" s="273"/>
      <c r="L57" s="273"/>
      <c r="M57" s="273"/>
      <c r="N57" s="274"/>
    </row>
    <row r="58" spans="1:14" ht="45" customHeight="1">
      <c r="A58" s="275"/>
      <c r="B58" s="98" t="s">
        <v>317</v>
      </c>
      <c r="C58" s="116" t="s">
        <v>206</v>
      </c>
      <c r="D58" s="116" t="s">
        <v>312</v>
      </c>
      <c r="E58" s="117" t="s">
        <v>432</v>
      </c>
      <c r="F58" s="117" t="s">
        <v>207</v>
      </c>
      <c r="G58" s="116" t="s">
        <v>465</v>
      </c>
      <c r="H58" s="88"/>
      <c r="I58" s="88"/>
      <c r="J58" s="88"/>
      <c r="K58" s="323"/>
      <c r="L58" s="278"/>
      <c r="M58" s="278"/>
      <c r="N58" s="163"/>
    </row>
    <row r="59" spans="1:14" ht="45" customHeight="1" thickBot="1">
      <c r="A59" s="332"/>
      <c r="B59" s="118" t="s">
        <v>337</v>
      </c>
      <c r="C59" s="119" t="s">
        <v>100</v>
      </c>
      <c r="D59" s="120" t="s">
        <v>467</v>
      </c>
      <c r="E59" s="120" t="s">
        <v>208</v>
      </c>
      <c r="F59" s="119" t="s">
        <v>145</v>
      </c>
      <c r="G59" s="120" t="s">
        <v>466</v>
      </c>
      <c r="H59" s="89"/>
      <c r="I59" s="89"/>
      <c r="J59" s="160"/>
      <c r="K59" s="324"/>
      <c r="L59" s="325"/>
      <c r="M59" s="325"/>
      <c r="N59" s="162"/>
    </row>
    <row r="60" spans="1:14" ht="45" customHeight="1" thickTop="1" thickBot="1">
      <c r="A60" s="94" t="s">
        <v>165</v>
      </c>
      <c r="B60" s="90"/>
      <c r="C60" s="91"/>
      <c r="D60" s="91"/>
      <c r="E60" s="91"/>
      <c r="F60" s="91"/>
      <c r="G60" s="91"/>
      <c r="H60" s="164">
        <f>SUM(H39:H59)</f>
        <v>0</v>
      </c>
      <c r="I60" s="164">
        <f>SUM(I39:I59)</f>
        <v>0</v>
      </c>
      <c r="J60" s="164">
        <f>SUM(J39:J59)</f>
        <v>0</v>
      </c>
      <c r="K60" s="271"/>
      <c r="L60" s="271"/>
      <c r="M60" s="271"/>
      <c r="N60" s="272"/>
    </row>
    <row r="61" spans="1:14" ht="45" customHeight="1" thickTop="1" thickBot="1">
      <c r="A61" s="326"/>
      <c r="B61" s="326"/>
      <c r="C61" s="326"/>
      <c r="D61" s="326"/>
      <c r="E61" s="326"/>
      <c r="F61" s="326"/>
      <c r="G61" s="326"/>
      <c r="H61" s="326"/>
      <c r="I61" s="326"/>
      <c r="J61" s="326"/>
      <c r="K61" s="326"/>
      <c r="L61" s="326"/>
      <c r="M61" s="326"/>
      <c r="N61" s="92"/>
    </row>
    <row r="62" spans="1:14" ht="45" customHeight="1">
      <c r="A62" s="93" t="s">
        <v>498</v>
      </c>
      <c r="B62" s="74"/>
      <c r="C62" s="74"/>
      <c r="D62" s="74"/>
      <c r="E62" s="327" t="s">
        <v>177</v>
      </c>
      <c r="F62" s="328"/>
      <c r="G62" s="329" t="s">
        <v>330</v>
      </c>
      <c r="H62" s="330"/>
      <c r="I62" s="68" t="s">
        <v>179</v>
      </c>
      <c r="J62" s="328" t="s">
        <v>167</v>
      </c>
      <c r="K62" s="328"/>
      <c r="L62" s="328"/>
      <c r="M62" s="328"/>
      <c r="N62" s="331"/>
    </row>
    <row r="63" spans="1:14" ht="45" customHeight="1" thickBot="1">
      <c r="A63" s="74"/>
      <c r="B63" s="74"/>
      <c r="C63" s="74"/>
      <c r="D63" s="74"/>
      <c r="E63" s="311" t="s">
        <v>180</v>
      </c>
      <c r="F63" s="312"/>
      <c r="G63" s="312" t="s">
        <v>181</v>
      </c>
      <c r="H63" s="312"/>
      <c r="I63" s="312"/>
      <c r="J63" s="312" t="s">
        <v>191</v>
      </c>
      <c r="K63" s="312"/>
      <c r="L63" s="312"/>
      <c r="M63" s="312"/>
      <c r="N63" s="313"/>
    </row>
    <row r="64" spans="1:14" ht="45" customHeight="1">
      <c r="A64" s="314" t="s">
        <v>159</v>
      </c>
      <c r="B64" s="316" t="s">
        <v>160</v>
      </c>
      <c r="C64" s="318" t="s">
        <v>168</v>
      </c>
      <c r="D64" s="319"/>
      <c r="E64" s="319"/>
      <c r="F64" s="319"/>
      <c r="G64" s="320"/>
      <c r="H64" s="282" t="s">
        <v>370</v>
      </c>
      <c r="I64" s="280" t="s">
        <v>371</v>
      </c>
      <c r="J64" s="282" t="s">
        <v>372</v>
      </c>
      <c r="K64" s="284" t="s">
        <v>169</v>
      </c>
      <c r="L64" s="285"/>
      <c r="M64" s="285"/>
      <c r="N64" s="286"/>
    </row>
    <row r="65" spans="1:14" ht="45" customHeight="1" thickBot="1">
      <c r="A65" s="315"/>
      <c r="B65" s="317"/>
      <c r="C65" s="133">
        <v>0</v>
      </c>
      <c r="D65" s="133">
        <v>1</v>
      </c>
      <c r="E65" s="133">
        <v>2</v>
      </c>
      <c r="F65" s="133">
        <v>3</v>
      </c>
      <c r="G65" s="133">
        <v>4</v>
      </c>
      <c r="H65" s="283"/>
      <c r="I65" s="281"/>
      <c r="J65" s="283"/>
      <c r="K65" s="281"/>
      <c r="L65" s="287"/>
      <c r="M65" s="287"/>
      <c r="N65" s="288"/>
    </row>
    <row r="66" spans="1:14" ht="45" customHeight="1">
      <c r="A66" s="289" t="s">
        <v>483</v>
      </c>
      <c r="B66" s="95" t="s">
        <v>318</v>
      </c>
      <c r="C66" s="123" t="s">
        <v>18</v>
      </c>
      <c r="D66" s="123" t="s">
        <v>429</v>
      </c>
      <c r="E66" s="113" t="s">
        <v>434</v>
      </c>
      <c r="F66" s="113" t="s">
        <v>484</v>
      </c>
      <c r="G66" s="113" t="s">
        <v>435</v>
      </c>
      <c r="H66" s="85"/>
      <c r="I66" s="85"/>
      <c r="J66" s="85"/>
      <c r="K66" s="291"/>
      <c r="L66" s="291"/>
      <c r="M66" s="291"/>
      <c r="N66" s="292"/>
    </row>
    <row r="67" spans="1:14" ht="45" customHeight="1">
      <c r="A67" s="275"/>
      <c r="B67" s="96" t="s">
        <v>319</v>
      </c>
      <c r="C67" s="108" t="s">
        <v>468</v>
      </c>
      <c r="D67" s="108" t="s">
        <v>469</v>
      </c>
      <c r="E67" s="108" t="s">
        <v>437</v>
      </c>
      <c r="F67" s="108" t="s">
        <v>436</v>
      </c>
      <c r="G67" s="107" t="s">
        <v>101</v>
      </c>
      <c r="H67" s="77"/>
      <c r="I67" s="77"/>
      <c r="J67" s="77"/>
      <c r="K67" s="278"/>
      <c r="L67" s="278"/>
      <c r="M67" s="278"/>
      <c r="N67" s="279"/>
    </row>
    <row r="68" spans="1:14" ht="45" customHeight="1">
      <c r="A68" s="275"/>
      <c r="B68" s="97" t="s">
        <v>320</v>
      </c>
      <c r="C68" s="109" t="s">
        <v>18</v>
      </c>
      <c r="D68" s="110" t="s">
        <v>438</v>
      </c>
      <c r="E68" s="110" t="s">
        <v>356</v>
      </c>
      <c r="F68" s="109" t="s">
        <v>102</v>
      </c>
      <c r="G68" s="110" t="s">
        <v>281</v>
      </c>
      <c r="H68" s="79"/>
      <c r="I68" s="79"/>
      <c r="J68" s="79"/>
      <c r="K68" s="273"/>
      <c r="L68" s="273"/>
      <c r="M68" s="273"/>
      <c r="N68" s="274"/>
    </row>
    <row r="69" spans="1:14" ht="45" customHeight="1">
      <c r="A69" s="275"/>
      <c r="B69" s="121" t="s">
        <v>0</v>
      </c>
      <c r="C69" s="107" t="s">
        <v>103</v>
      </c>
      <c r="D69" s="107" t="s">
        <v>104</v>
      </c>
      <c r="E69" s="107" t="s">
        <v>105</v>
      </c>
      <c r="F69" s="107" t="s">
        <v>106</v>
      </c>
      <c r="G69" s="107" t="s">
        <v>107</v>
      </c>
      <c r="H69" s="77"/>
      <c r="I69" s="77"/>
      <c r="J69" s="77"/>
      <c r="K69" s="278"/>
      <c r="L69" s="278"/>
      <c r="M69" s="278"/>
      <c r="N69" s="279"/>
    </row>
    <row r="70" spans="1:14" ht="45" customHeight="1">
      <c r="A70" s="275"/>
      <c r="B70" s="115" t="s">
        <v>111</v>
      </c>
      <c r="C70" s="109" t="s">
        <v>108</v>
      </c>
      <c r="D70" s="110" t="s">
        <v>470</v>
      </c>
      <c r="E70" s="109" t="s">
        <v>109</v>
      </c>
      <c r="F70" s="109" t="s">
        <v>110</v>
      </c>
      <c r="G70" s="110" t="s">
        <v>449</v>
      </c>
      <c r="H70" s="79"/>
      <c r="I70" s="79"/>
      <c r="J70" s="79"/>
      <c r="K70" s="273"/>
      <c r="L70" s="273"/>
      <c r="M70" s="273"/>
      <c r="N70" s="274"/>
    </row>
    <row r="71" spans="1:14" ht="45" customHeight="1">
      <c r="A71" s="275"/>
      <c r="B71" s="121" t="s">
        <v>1</v>
      </c>
      <c r="C71" s="107" t="s">
        <v>486</v>
      </c>
      <c r="D71" s="108" t="s">
        <v>34</v>
      </c>
      <c r="E71" s="107" t="s">
        <v>112</v>
      </c>
      <c r="F71" s="108" t="s">
        <v>113</v>
      </c>
      <c r="G71" s="107" t="s">
        <v>69</v>
      </c>
      <c r="H71" s="77"/>
      <c r="I71" s="77"/>
      <c r="J71" s="77"/>
      <c r="K71" s="278"/>
      <c r="L71" s="278"/>
      <c r="M71" s="278"/>
      <c r="N71" s="279"/>
    </row>
    <row r="72" spans="1:14" ht="45" customHeight="1">
      <c r="A72" s="275"/>
      <c r="B72" s="115" t="s">
        <v>2</v>
      </c>
      <c r="C72" s="109" t="s">
        <v>114</v>
      </c>
      <c r="D72" s="110" t="s">
        <v>439</v>
      </c>
      <c r="E72" s="110" t="s">
        <v>440</v>
      </c>
      <c r="F72" s="110" t="s">
        <v>471</v>
      </c>
      <c r="G72" s="110" t="s">
        <v>441</v>
      </c>
      <c r="H72" s="79"/>
      <c r="I72" s="79"/>
      <c r="J72" s="79"/>
      <c r="K72" s="273"/>
      <c r="L72" s="273"/>
      <c r="M72" s="273"/>
      <c r="N72" s="274"/>
    </row>
    <row r="73" spans="1:14" ht="45" customHeight="1">
      <c r="A73" s="275"/>
      <c r="B73" s="121" t="s">
        <v>3</v>
      </c>
      <c r="C73" s="107" t="s">
        <v>115</v>
      </c>
      <c r="D73" s="107" t="s">
        <v>443</v>
      </c>
      <c r="E73" s="108" t="s">
        <v>446</v>
      </c>
      <c r="F73" s="108" t="s">
        <v>472</v>
      </c>
      <c r="G73" s="108" t="s">
        <v>442</v>
      </c>
      <c r="H73" s="77"/>
      <c r="I73" s="77"/>
      <c r="J73" s="77"/>
      <c r="K73" s="278"/>
      <c r="L73" s="278"/>
      <c r="M73" s="278"/>
      <c r="N73" s="279"/>
    </row>
    <row r="74" spans="1:14" ht="45" customHeight="1">
      <c r="A74" s="275"/>
      <c r="B74" s="115" t="s">
        <v>364</v>
      </c>
      <c r="C74" s="109" t="s">
        <v>485</v>
      </c>
      <c r="D74" s="110" t="s">
        <v>444</v>
      </c>
      <c r="E74" s="109" t="s">
        <v>16</v>
      </c>
      <c r="F74" s="109" t="s">
        <v>445</v>
      </c>
      <c r="G74" s="109" t="s">
        <v>69</v>
      </c>
      <c r="H74" s="79"/>
      <c r="I74" s="79"/>
      <c r="J74" s="79"/>
      <c r="K74" s="273"/>
      <c r="L74" s="273"/>
      <c r="M74" s="273"/>
      <c r="N74" s="274"/>
    </row>
    <row r="75" spans="1:14" ht="45" customHeight="1">
      <c r="A75" s="275"/>
      <c r="B75" s="121" t="s">
        <v>4</v>
      </c>
      <c r="C75" s="107" t="s">
        <v>18</v>
      </c>
      <c r="D75" s="108" t="s">
        <v>450</v>
      </c>
      <c r="E75" s="108" t="s">
        <v>447</v>
      </c>
      <c r="F75" s="108" t="s">
        <v>474</v>
      </c>
      <c r="G75" s="108" t="s">
        <v>473</v>
      </c>
      <c r="H75" s="77"/>
      <c r="I75" s="77"/>
      <c r="J75" s="77"/>
      <c r="K75" s="278"/>
      <c r="L75" s="278"/>
      <c r="M75" s="278"/>
      <c r="N75" s="279"/>
    </row>
    <row r="76" spans="1:14" ht="45" customHeight="1" thickBot="1">
      <c r="A76" s="290"/>
      <c r="B76" s="122" t="s">
        <v>5</v>
      </c>
      <c r="C76" s="124" t="s">
        <v>116</v>
      </c>
      <c r="D76" s="124" t="s">
        <v>117</v>
      </c>
      <c r="E76" s="114" t="s">
        <v>448</v>
      </c>
      <c r="F76" s="114" t="s">
        <v>118</v>
      </c>
      <c r="G76" s="114" t="s">
        <v>451</v>
      </c>
      <c r="H76" s="86"/>
      <c r="I76" s="86"/>
      <c r="J76" s="86"/>
      <c r="K76" s="321"/>
      <c r="L76" s="321"/>
      <c r="M76" s="321"/>
      <c r="N76" s="322"/>
    </row>
    <row r="77" spans="1:14" ht="45" customHeight="1">
      <c r="A77" s="314" t="s">
        <v>159</v>
      </c>
      <c r="B77" s="316" t="s">
        <v>160</v>
      </c>
      <c r="C77" s="318" t="s">
        <v>168</v>
      </c>
      <c r="D77" s="319"/>
      <c r="E77" s="319"/>
      <c r="F77" s="319"/>
      <c r="G77" s="320"/>
      <c r="H77" s="282" t="s">
        <v>370</v>
      </c>
      <c r="I77" s="280" t="s">
        <v>371</v>
      </c>
      <c r="J77" s="282" t="s">
        <v>372</v>
      </c>
      <c r="K77" s="284" t="s">
        <v>169</v>
      </c>
      <c r="L77" s="285"/>
      <c r="M77" s="285"/>
      <c r="N77" s="286"/>
    </row>
    <row r="78" spans="1:14" ht="45" customHeight="1" thickBot="1">
      <c r="A78" s="315"/>
      <c r="B78" s="317"/>
      <c r="C78" s="133">
        <v>0</v>
      </c>
      <c r="D78" s="133">
        <v>1</v>
      </c>
      <c r="E78" s="133">
        <v>2</v>
      </c>
      <c r="F78" s="133">
        <v>3</v>
      </c>
      <c r="G78" s="133">
        <v>4</v>
      </c>
      <c r="H78" s="283"/>
      <c r="I78" s="281"/>
      <c r="J78" s="283"/>
      <c r="K78" s="281"/>
      <c r="L78" s="287"/>
      <c r="M78" s="287"/>
      <c r="N78" s="288"/>
    </row>
    <row r="79" spans="1:14" ht="45" customHeight="1">
      <c r="A79" s="275" t="s">
        <v>487</v>
      </c>
      <c r="B79" s="121" t="s">
        <v>6</v>
      </c>
      <c r="C79" s="70" t="s">
        <v>119</v>
      </c>
      <c r="D79" s="69" t="s">
        <v>120</v>
      </c>
      <c r="E79" s="69" t="s">
        <v>121</v>
      </c>
      <c r="F79" s="70" t="s">
        <v>457</v>
      </c>
      <c r="G79" s="70" t="s">
        <v>170</v>
      </c>
      <c r="H79" s="77"/>
      <c r="I79" s="77"/>
      <c r="J79" s="77"/>
      <c r="K79" s="278"/>
      <c r="L79" s="278"/>
      <c r="M79" s="278"/>
      <c r="N79" s="279"/>
    </row>
    <row r="80" spans="1:14" ht="45" customHeight="1">
      <c r="A80" s="276"/>
      <c r="B80" s="115" t="s">
        <v>7</v>
      </c>
      <c r="C80" s="71" t="s">
        <v>122</v>
      </c>
      <c r="D80" s="71" t="s">
        <v>123</v>
      </c>
      <c r="E80" s="71" t="s">
        <v>124</v>
      </c>
      <c r="F80" s="71" t="s">
        <v>125</v>
      </c>
      <c r="G80" s="71" t="s">
        <v>126</v>
      </c>
      <c r="H80" s="79"/>
      <c r="I80" s="79"/>
      <c r="J80" s="79"/>
      <c r="K80" s="273"/>
      <c r="L80" s="273"/>
      <c r="M80" s="273"/>
      <c r="N80" s="274"/>
    </row>
    <row r="81" spans="1:14" ht="45" customHeight="1">
      <c r="A81" s="276"/>
      <c r="B81" s="121" t="s">
        <v>8</v>
      </c>
      <c r="C81" s="69" t="s">
        <v>127</v>
      </c>
      <c r="D81" s="70" t="s">
        <v>452</v>
      </c>
      <c r="E81" s="69" t="s">
        <v>128</v>
      </c>
      <c r="F81" s="69" t="s">
        <v>453</v>
      </c>
      <c r="G81" s="70" t="s">
        <v>454</v>
      </c>
      <c r="H81" s="77"/>
      <c r="I81" s="77"/>
      <c r="J81" s="77"/>
      <c r="K81" s="278"/>
      <c r="L81" s="278"/>
      <c r="M81" s="278"/>
      <c r="N81" s="279"/>
    </row>
    <row r="82" spans="1:14" ht="45" customHeight="1">
      <c r="A82" s="276"/>
      <c r="B82" s="115" t="s">
        <v>9</v>
      </c>
      <c r="C82" s="71" t="s">
        <v>129</v>
      </c>
      <c r="D82" s="71" t="s">
        <v>130</v>
      </c>
      <c r="E82" s="71" t="s">
        <v>131</v>
      </c>
      <c r="F82" s="71" t="s">
        <v>132</v>
      </c>
      <c r="G82" s="72" t="s">
        <v>455</v>
      </c>
      <c r="H82" s="79"/>
      <c r="I82" s="79"/>
      <c r="J82" s="79"/>
      <c r="K82" s="273"/>
      <c r="L82" s="273"/>
      <c r="M82" s="273"/>
      <c r="N82" s="274"/>
    </row>
    <row r="83" spans="1:14" ht="45" customHeight="1">
      <c r="A83" s="276"/>
      <c r="B83" s="96" t="s">
        <v>338</v>
      </c>
      <c r="C83" s="69" t="s">
        <v>133</v>
      </c>
      <c r="D83" s="69" t="s">
        <v>134</v>
      </c>
      <c r="E83" s="69" t="s">
        <v>135</v>
      </c>
      <c r="F83" s="69" t="s">
        <v>136</v>
      </c>
      <c r="G83" s="69" t="s">
        <v>137</v>
      </c>
      <c r="H83" s="77"/>
      <c r="I83" s="77"/>
      <c r="J83" s="77"/>
      <c r="K83" s="278"/>
      <c r="L83" s="278"/>
      <c r="M83" s="278"/>
      <c r="N83" s="279"/>
    </row>
    <row r="84" spans="1:14" ht="45" customHeight="1">
      <c r="A84" s="276"/>
      <c r="B84" s="115" t="s">
        <v>10</v>
      </c>
      <c r="C84" s="72" t="s">
        <v>358</v>
      </c>
      <c r="D84" s="72" t="s">
        <v>357</v>
      </c>
      <c r="E84" s="71" t="s">
        <v>138</v>
      </c>
      <c r="F84" s="72" t="s">
        <v>458</v>
      </c>
      <c r="G84" s="71" t="s">
        <v>139</v>
      </c>
      <c r="H84" s="79"/>
      <c r="I84" s="79"/>
      <c r="J84" s="79"/>
      <c r="K84" s="273"/>
      <c r="L84" s="273"/>
      <c r="M84" s="273"/>
      <c r="N84" s="274"/>
    </row>
    <row r="85" spans="1:14" ht="45" customHeight="1">
      <c r="A85" s="276"/>
      <c r="B85" s="121" t="s">
        <v>11</v>
      </c>
      <c r="C85" s="69" t="s">
        <v>140</v>
      </c>
      <c r="D85" s="70" t="s">
        <v>475</v>
      </c>
      <c r="E85" s="69" t="s">
        <v>141</v>
      </c>
      <c r="F85" s="70" t="s">
        <v>142</v>
      </c>
      <c r="G85" s="69" t="s">
        <v>73</v>
      </c>
      <c r="H85" s="77"/>
      <c r="I85" s="77"/>
      <c r="J85" s="77"/>
      <c r="K85" s="278"/>
      <c r="L85" s="278"/>
      <c r="M85" s="278"/>
      <c r="N85" s="279"/>
    </row>
    <row r="86" spans="1:14" ht="45" customHeight="1">
      <c r="A86" s="276"/>
      <c r="B86" s="97" t="s">
        <v>12</v>
      </c>
      <c r="C86" s="71" t="s">
        <v>143</v>
      </c>
      <c r="D86" s="71" t="s">
        <v>144</v>
      </c>
      <c r="E86" s="71" t="s">
        <v>145</v>
      </c>
      <c r="F86" s="71" t="s">
        <v>146</v>
      </c>
      <c r="G86" s="71" t="s">
        <v>147</v>
      </c>
      <c r="H86" s="79"/>
      <c r="I86" s="79"/>
      <c r="J86" s="79"/>
      <c r="K86" s="273"/>
      <c r="L86" s="273"/>
      <c r="M86" s="273"/>
      <c r="N86" s="274"/>
    </row>
    <row r="87" spans="1:14" ht="45" customHeight="1">
      <c r="A87" s="276"/>
      <c r="B87" s="96" t="s">
        <v>339</v>
      </c>
      <c r="C87" s="70" t="s">
        <v>359</v>
      </c>
      <c r="D87" s="69" t="s">
        <v>148</v>
      </c>
      <c r="E87" s="69" t="s">
        <v>149</v>
      </c>
      <c r="F87" s="69" t="s">
        <v>150</v>
      </c>
      <c r="G87" s="69" t="s">
        <v>73</v>
      </c>
      <c r="H87" s="77"/>
      <c r="I87" s="77"/>
      <c r="J87" s="77"/>
      <c r="K87" s="278"/>
      <c r="L87" s="278"/>
      <c r="M87" s="278"/>
      <c r="N87" s="279"/>
    </row>
    <row r="88" spans="1:14" ht="45" customHeight="1">
      <c r="A88" s="276"/>
      <c r="B88" s="115" t="s">
        <v>13</v>
      </c>
      <c r="C88" s="72" t="s">
        <v>151</v>
      </c>
      <c r="D88" s="72" t="s">
        <v>152</v>
      </c>
      <c r="E88" s="72" t="s">
        <v>153</v>
      </c>
      <c r="F88" s="72" t="s">
        <v>154</v>
      </c>
      <c r="G88" s="72" t="s">
        <v>456</v>
      </c>
      <c r="H88" s="79"/>
      <c r="I88" s="79"/>
      <c r="J88" s="79"/>
      <c r="K88" s="273"/>
      <c r="L88" s="273"/>
      <c r="M88" s="273"/>
      <c r="N88" s="274"/>
    </row>
    <row r="89" spans="1:14" ht="45" customHeight="1" thickBot="1">
      <c r="A89" s="277"/>
      <c r="B89" s="98" t="s">
        <v>14</v>
      </c>
      <c r="C89" s="73" t="s">
        <v>155</v>
      </c>
      <c r="D89" s="73" t="s">
        <v>156</v>
      </c>
      <c r="E89" s="87" t="s">
        <v>476</v>
      </c>
      <c r="F89" s="73" t="s">
        <v>157</v>
      </c>
      <c r="G89" s="87" t="s">
        <v>477</v>
      </c>
      <c r="H89" s="88"/>
      <c r="I89" s="88"/>
      <c r="J89" s="81"/>
      <c r="K89" s="269"/>
      <c r="L89" s="269"/>
      <c r="M89" s="269"/>
      <c r="N89" s="270"/>
    </row>
    <row r="90" spans="1:14" ht="45" customHeight="1" thickTop="1" thickBot="1">
      <c r="A90" s="94" t="s">
        <v>166</v>
      </c>
      <c r="B90" s="125"/>
      <c r="C90" s="126"/>
      <c r="D90" s="126"/>
      <c r="E90" s="126"/>
      <c r="F90" s="126"/>
      <c r="G90" s="126"/>
      <c r="H90" s="164">
        <f>SUM(H66:H89)</f>
        <v>0</v>
      </c>
      <c r="I90" s="164">
        <f>SUM(I66:I89)</f>
        <v>0</v>
      </c>
      <c r="J90" s="164">
        <f>SUM(J66:J89)</f>
        <v>0</v>
      </c>
      <c r="K90" s="271"/>
      <c r="L90" s="271"/>
      <c r="M90" s="271"/>
      <c r="N90" s="272"/>
    </row>
    <row r="91" spans="1:14" ht="42" customHeight="1" thickTop="1" thickBot="1">
      <c r="A91" s="134"/>
    </row>
    <row r="92" spans="1:14" ht="42" customHeight="1" thickBot="1">
      <c r="A92" s="293" t="s">
        <v>187</v>
      </c>
      <c r="B92" s="135"/>
      <c r="C92" s="136" t="s">
        <v>342</v>
      </c>
      <c r="D92" s="136" t="s">
        <v>174</v>
      </c>
      <c r="E92" s="137" t="s">
        <v>175</v>
      </c>
      <c r="F92" s="138" t="s">
        <v>189</v>
      </c>
      <c r="G92" s="139" t="s">
        <v>190</v>
      </c>
      <c r="H92" s="310"/>
      <c r="I92" s="187"/>
      <c r="J92" s="187"/>
      <c r="K92" s="187"/>
    </row>
    <row r="93" spans="1:14" ht="42" customHeight="1" thickTop="1">
      <c r="A93" s="294"/>
      <c r="B93" s="140" t="s">
        <v>171</v>
      </c>
      <c r="C93" s="168">
        <f>J15</f>
        <v>0</v>
      </c>
      <c r="D93" s="149">
        <f>IF(AND(C93=40),71,IF(AND(C93=39),68,IF(AND(C93=38),65,IF(AND(C93=37),64,IF(AND(C93=36),62,IF(AND(C93=35),60,IF(AND(C93=34),59,IF(AND(C93=33),57,IF(AND(C93&gt;=31,C93&lt;=32),56,IF(AND(C93=30),54,IF(AND(C93=29),53,IF(AND(C93=28),52,IF(AND(C93=27),51,IF(AND(C93=26),50,IF(AND(C93=25),49,IF(AND(C93=24),48,IF(AND(C93=23),47,IF(AND(C93=22),46,IF(AND(C93=21),44,IF(AND(C93=20),43,IF(AND(C93=19),42,IF(AND(C93=18),41,IF(AND(C93=17),39,IF(AND(C93=16),38,IF(AND(C93=15),36,IF(AND(C93=16),38,IF(AND(C93=15),36,IF(AND(C93=14),35,IF(AND(C93=13),34,IF(AND(C93=12),32,IF(AND(C93=11),31,IF(AND(C93&gt;=9,C93&lt;=10),29,IF(AND(C93&gt;=0,C93&lt;=8),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267"/>
      <c r="I93" s="268"/>
      <c r="J93" s="268"/>
      <c r="K93" s="268"/>
    </row>
    <row r="94" spans="1:14" ht="42" customHeight="1">
      <c r="A94" s="294"/>
      <c r="B94" s="141" t="s">
        <v>172</v>
      </c>
      <c r="C94" s="169">
        <f>J33</f>
        <v>0</v>
      </c>
      <c r="D94" s="151">
        <f>IF(AND(C94=48),73,IF(AND(C94=47),71,IF(AND(C94&gt;=45,C94&lt;=46),68,IF(AND(C94=44),66,IF(AND(C94=43),65,IF(AND(C94=42),64,IF(AND(C94=41),63,IF(AND(C94=40),61,IF(AND(C94=39),60,IF(AND(C94&gt;=37,C94&lt;=38),59,IF(AND(C94=36),58,IF(AND(C94=35),56,IF(AND(C94=34),55,IF(AND(C94=33),54,IF(AND(C94&gt;=31,C94&lt;=32),53,IF(AND(C94=30),52,IF(AND(C94=29),51,IF(AND(C94=28),50,IF(AND(C94=27),49,IF(AND(C94&gt;=25,C94&lt;=26),48,IF(AND(C94=24),47,IF(AND(C94=23),46,IF(AND(C94=22),45,IF(AND(C94=21),44,IF(AND(C94=20),43,IF(AND(C94=19),42,IF(AND(C94=18),41,IF(AND(C94=17),40,IF(AND(C94=16),39,IF(AND(C94=15),38,IF(AND(C94&gt;=13,C94&lt;=14),37,IF(AND(C94=12),36,IF(AND(C94=11),35,IF(AND(C94=10),34,IF(AND(C94&gt;=8,C94&lt;=9),32,IF(AND(C94=7),31,IF(AND(C94&gt;=5,C94&lt;=6),29,IF(AND(C94&gt;=0,C94&lt;=4),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267"/>
      <c r="I94" s="268"/>
      <c r="J94" s="268"/>
      <c r="K94" s="268"/>
    </row>
    <row r="95" spans="1:14" ht="42" customHeight="1">
      <c r="A95" s="294"/>
      <c r="B95" s="141" t="s">
        <v>164</v>
      </c>
      <c r="C95" s="169">
        <f>J60</f>
        <v>0</v>
      </c>
      <c r="D95" s="151">
        <f>IF(AND(C95&gt;=71,C95&lt;=76),73,IF(AND(C95&gt;=68,C95&lt;=70),71,IF(AND(C95&gt;=65,C95&lt;=67),69,IF(AND(C95=64),68,IF(AND(C95=63),67,IF(AND(C95&gt;=61,C95&lt;=62),66,IF(AND(C95=60),65,IF(AND(C95=59),64,IF(AND(C95&gt;=57,C95&lt;=58),63,IF(AND(C95&gt;=55,C95&lt;=56),62,IF(AND(C95=54),61,IF(AND(C95&gt;=51,C95&lt;=53),60,IF(AND(C95&gt;=49,C95&lt;=50),59,IF(AND(C95=48),58,IF(AND(C95=47),57,IF(AND(C95=46),56,IF(AND(C95=45),55,IF(AND(C95=44),54,IF(AND(C95&gt;=40,C95&lt;=43),53,IF(AND(C95&gt;=37,C95&lt;=39),52,IF(AND(C95&gt;=35,C95&lt;=36),51,IF(AND(C95=34),50,IF(AND(C95&gt;=31,C95&lt;=33),49,IF(AND(C95&gt;=28,C95&lt;=30),48,IF(AND(C95&gt;=26,C95&lt;=27),47,IF(AND(C95&gt;=24,C95&lt;=25),46,IF(AND(C95=23),45,IF(AND(C95&gt;=20,C95&lt;=22),44,IF(AND(C95=19),43,IF(AND(C95&gt;=17,C95&lt;=18),42,IF(AND(C95=16),41,IF(AND(C95=15),40,IF(AND(C95&gt;=13,C95&lt;=14),39,IF(AND(C95=12),38,IF(AND(C95=11),37,IF(AND(C95&gt;=8,C95&lt;=10),36,IF(AND(C95=7),35,IF(AND(C95&gt;=5,C95&lt;=6),34,IF(AND(C95=4),32,IF(AND(C95=3),29,IF(AND(C95&gt;=0,C95&lt;=2),27,)))))))))))))))))))))))))))))))))))))))))</f>
        <v>27</v>
      </c>
      <c r="E95" s="151">
        <f t="shared" si="0"/>
        <v>1</v>
      </c>
      <c r="F95" s="151" t="str">
        <f t="shared" si="1"/>
        <v>生活介護</v>
      </c>
      <c r="G95" s="152" t="str">
        <f t="shared" si="2"/>
        <v>E　常に支援が必要</v>
      </c>
      <c r="H95" s="267"/>
      <c r="I95" s="268"/>
      <c r="J95" s="268"/>
      <c r="K95" s="268"/>
    </row>
    <row r="96" spans="1:14" ht="42" customHeight="1">
      <c r="A96" s="294"/>
      <c r="B96" s="141" t="s">
        <v>173</v>
      </c>
      <c r="C96" s="169">
        <f>J90</f>
        <v>0</v>
      </c>
      <c r="D96" s="151">
        <f>IF(AND(C96&gt;=84,C96&lt;=88),73,IF(AND(C96&gt;=82,C96&lt;=83),71,IF(AND(C96=81),69,IF(AND(C96&gt;=79,C96&lt;=80),68,IF(AND(C96=78),67,IF(AND(C96=77),66,IF(AND(C96=76),65,IF(AND(C96=75),64,IF(AND(C96&gt;=73,C96&lt;=74),63,IF(AND(C96=72),62,IF(AND(C96&gt;=70,C96&lt;=71),61,IF(AND(C96&gt;=68,C96&lt;=69),60,IF(AND(C96&gt;=66,C96&lt;=67),59,IF(AND(C96&gt;=64,C96&lt;=65),58,IF(AND(C96&gt;=62,C96&lt;=63),57,IF(AND(C96&gt;=59,C96&lt;=61),56,IF(AND(C96&gt;=57,C96&lt;=58),55,IF(AND(C96&gt;=56),54,IF(AND(C96&gt;=53,C96&lt;=55),53,IF(AND(C96&gt;=50,C96&lt;=52),52,IF(AND(C96&gt;=47,C96&lt;=49),51,IF(AND(C96=46),50,IF(AND(C96&gt;=44,C96&lt;=45),49,IF(AND(C96&gt;=41,C96&lt;=43),48,IF(AND(C96&gt;=38,C96&lt;=40),47,IF(AND(C96=37),46,IF(AND(C96&gt;=35,C96&lt;=36),45,IF(AND(C96&gt;=33,C96&lt;=34),44,IF(AND(C96=32),43,IF(AND(C96&gt;=29,C96&lt;=31),42,IF(AND(C96=28),41,IF(AND(C96&gt;=26,C96&lt;=27),40,IF(AND(C96=25),39,IF(AND(C96&gt;=23,C96&lt;=24),38,IF(AND(C96&gt;=21,C96&lt;=22),37,IF(AND(C96=20),36,IF(AND(C96&gt;=18,C96&lt;=19),35,IF(AND(C96&gt;=14,C96&lt;=17),34,IF(AND(C96&gt;=10,C96&lt;=13),32,IF(AND(C96&gt;=7,C96&lt;=9),31,IF(AND(C96&gt;=4,C96&lt;=6),29,IF(AND(C96&gt;=0,C96&lt;=3),27,))))))))))))))))))))))))))))))))))))))))))</f>
        <v>27</v>
      </c>
      <c r="E96" s="151">
        <f t="shared" si="0"/>
        <v>1</v>
      </c>
      <c r="F96" s="151" t="str">
        <f t="shared" si="1"/>
        <v>生活介護</v>
      </c>
      <c r="G96" s="152" t="str">
        <f t="shared" si="2"/>
        <v>E　常に支援が必要</v>
      </c>
      <c r="H96" s="267"/>
      <c r="I96" s="268"/>
      <c r="J96" s="268"/>
      <c r="K96" s="268"/>
    </row>
    <row r="97" spans="1:11" ht="42" customHeight="1" thickBot="1">
      <c r="A97" s="295"/>
      <c r="B97" s="142" t="s">
        <v>176</v>
      </c>
      <c r="C97" s="170">
        <f>SUM(C93:C96)</f>
        <v>0</v>
      </c>
      <c r="D97" s="153">
        <f>IF(AND(C97&gt;=231,C97&lt;=252),73,IF(AND(C97&gt;=225,C97&lt;=230),71,IF(AND(C97&gt;=222,C97&lt;=224),69,IF(AND(C97&gt;=218,C97&lt;=221),68,IF(AND(C97&gt;=212,C97&lt;=217),67,IF(AND(C97&gt;=210,C97&lt;=211),66,IF(AND(C97&gt;=207,C97&lt;=209),65,IF(AND(C97&gt;=202,C97&lt;=206),64,IF(AND(C97&gt;=198,C97&lt;=201),63,IF(AND(C97&gt;=193,C97&lt;=197),62,IF(AND(C97=192),61,IF(AND(C97&gt;=186,C97&lt;=191),60,IF(AND(C97&gt;=182,C97&lt;=185),59,IF(AND(C97&gt;=178,C97&lt;=181),58,IF(AND(C97&gt;=174,C97&lt;=177),57,IF(AND(C97&gt;=166,C97&lt;=173),56,IF(AND(C97&gt;=162,C97&lt;=165),55,IF(AND(C97&gt;=153,C97&lt;=161),54,IF(AND(C97&gt;=146,C97&lt;=152),53,IF(AND(C97&gt;=142,C97&lt;=145),52,IF(AND(C97&gt;=139,C97&lt;=141),51,IF(AND(C97&gt;=135,C97&lt;=138),50,IF(AND(C97&gt;=129,C97&lt;=134),49,IF(AND(C97&gt;=121,C97&lt;=128),48,IF(AND(C97&gt;=115,C97&lt;=120),47,IF(AND(C97&gt;=110,C97&lt;=114),46,IF(AND(C97&gt;=107,C97&lt;=109),45,IF(AND(C97&gt;=97,C97&lt;=106),44,IF(AND(C97&gt;=93,C97&lt;=96),43,IF(AND(C97&gt;=89,C97&lt;=92),42,IF(AND(C97&gt;=86,C97&lt;=88),41,IF(AND(C97&gt;=79,C97&lt;=85),40,IF(AND(C97&gt;=76,C97&lt;=78),39,IF(AND(C97&gt;=72,C97&lt;=75),38,IF(AND(C97&gt;=68,C97&lt;=71),37,IF(AND(C97&gt;=61,C97&lt;=67),36,IF(AND(C97&gt;=55,C97&lt;=60),35,IF(AND(C97&gt;=45,C97&lt;=54),34,IF(AND(C97&gt;=39,C97&lt;=44),32,IF(AND(C97&gt;=29,C97&lt;=38),31,IF(AND(C97&gt;=20,C97&lt;=28),29,IF(AND(C97&gt;=0,C97&lt;=19),27,))))))))))))))))))))))))))))))))))))))))))</f>
        <v>27</v>
      </c>
      <c r="E97" s="153">
        <f t="shared" si="0"/>
        <v>1</v>
      </c>
      <c r="F97" s="153" t="str">
        <f t="shared" si="1"/>
        <v>生活介護</v>
      </c>
      <c r="G97" s="154" t="str">
        <f t="shared" si="2"/>
        <v>E　常に支援が必要</v>
      </c>
      <c r="H97" s="267"/>
      <c r="I97" s="268"/>
      <c r="J97" s="268"/>
      <c r="K97" s="268"/>
    </row>
    <row r="98" spans="1:11" ht="42" customHeight="1" thickBot="1">
      <c r="A98" s="46"/>
      <c r="B98" s="143"/>
      <c r="C98" s="171" t="s">
        <v>506</v>
      </c>
      <c r="D98" s="171"/>
      <c r="E98" s="171"/>
      <c r="F98" s="171"/>
      <c r="G98" s="171"/>
      <c r="H98" s="171"/>
      <c r="I98" s="171"/>
      <c r="J98" s="171"/>
      <c r="K98" s="171"/>
    </row>
    <row r="99" spans="1:11" ht="42" customHeight="1" thickBot="1">
      <c r="A99" s="301" t="s">
        <v>187</v>
      </c>
      <c r="B99" s="144"/>
      <c r="C99" s="172" t="s">
        <v>174</v>
      </c>
      <c r="D99" s="173">
        <v>25</v>
      </c>
      <c r="E99" s="174" t="s">
        <v>195</v>
      </c>
      <c r="F99" s="174" t="s">
        <v>196</v>
      </c>
      <c r="G99" s="174" t="s">
        <v>197</v>
      </c>
      <c r="H99" s="296" t="s">
        <v>198</v>
      </c>
      <c r="I99" s="296"/>
      <c r="J99" s="296" t="s">
        <v>199</v>
      </c>
      <c r="K99" s="297"/>
    </row>
    <row r="100" spans="1:11" ht="42" customHeight="1" thickTop="1">
      <c r="A100" s="302"/>
      <c r="B100" s="140" t="s">
        <v>182</v>
      </c>
      <c r="C100" s="168">
        <f>D93</f>
        <v>27</v>
      </c>
      <c r="D100" s="304">
        <f>D93</f>
        <v>27</v>
      </c>
      <c r="E100" s="304"/>
      <c r="F100" s="304"/>
      <c r="G100" s="304"/>
      <c r="H100" s="304"/>
      <c r="I100" s="304"/>
      <c r="J100" s="304"/>
      <c r="K100" s="305"/>
    </row>
    <row r="101" spans="1:11" ht="42" customHeight="1">
      <c r="A101" s="302"/>
      <c r="B101" s="141" t="s">
        <v>183</v>
      </c>
      <c r="C101" s="169">
        <f>D94</f>
        <v>27</v>
      </c>
      <c r="D101" s="306">
        <f t="shared" ref="D101:D103" si="3">D94</f>
        <v>27</v>
      </c>
      <c r="E101" s="306"/>
      <c r="F101" s="306"/>
      <c r="G101" s="306"/>
      <c r="H101" s="306"/>
      <c r="I101" s="306"/>
      <c r="J101" s="306"/>
      <c r="K101" s="307"/>
    </row>
    <row r="102" spans="1:11" ht="42" customHeight="1">
      <c r="A102" s="302"/>
      <c r="B102" s="141" t="s">
        <v>184</v>
      </c>
      <c r="C102" s="169">
        <f>D95</f>
        <v>27</v>
      </c>
      <c r="D102" s="306">
        <f t="shared" si="3"/>
        <v>27</v>
      </c>
      <c r="E102" s="306"/>
      <c r="F102" s="306"/>
      <c r="G102" s="306"/>
      <c r="H102" s="306"/>
      <c r="I102" s="306"/>
      <c r="J102" s="306"/>
      <c r="K102" s="307"/>
    </row>
    <row r="103" spans="1:11" ht="42" customHeight="1" thickBot="1">
      <c r="A103" s="303"/>
      <c r="B103" s="142" t="s">
        <v>185</v>
      </c>
      <c r="C103" s="170">
        <f t="shared" ref="C103" si="4">D96</f>
        <v>27</v>
      </c>
      <c r="D103" s="308">
        <f t="shared" si="3"/>
        <v>27</v>
      </c>
      <c r="E103" s="308"/>
      <c r="F103" s="308"/>
      <c r="G103" s="308"/>
      <c r="H103" s="308"/>
      <c r="I103" s="308"/>
      <c r="J103" s="308"/>
      <c r="K103" s="309"/>
    </row>
    <row r="104" spans="1:11" ht="42" customHeight="1" thickBot="1">
      <c r="A104" s="46"/>
      <c r="B104" s="146"/>
      <c r="C104" s="10"/>
      <c r="D104" s="10"/>
      <c r="E104" s="10"/>
      <c r="F104" s="10"/>
      <c r="G104" s="10"/>
      <c r="H104" s="10"/>
      <c r="I104" s="10"/>
      <c r="J104" s="10"/>
      <c r="K104" s="10"/>
    </row>
    <row r="105" spans="1:11" ht="42" customHeight="1" thickBot="1">
      <c r="A105" s="293" t="s">
        <v>188</v>
      </c>
      <c r="B105" s="144"/>
      <c r="C105" s="172" t="s">
        <v>174</v>
      </c>
      <c r="D105" s="173">
        <v>25</v>
      </c>
      <c r="E105" s="174" t="s">
        <v>195</v>
      </c>
      <c r="F105" s="174" t="s">
        <v>196</v>
      </c>
      <c r="G105" s="174" t="s">
        <v>197</v>
      </c>
      <c r="H105" s="296" t="s">
        <v>198</v>
      </c>
      <c r="I105" s="296"/>
      <c r="J105" s="296" t="s">
        <v>199</v>
      </c>
      <c r="K105" s="297"/>
    </row>
    <row r="106" spans="1:11" ht="42" customHeight="1" thickTop="1">
      <c r="A106" s="294"/>
      <c r="B106" s="147" t="s">
        <v>186</v>
      </c>
      <c r="C106" s="175">
        <f>D97</f>
        <v>27</v>
      </c>
      <c r="D106" s="298">
        <f>D97</f>
        <v>27</v>
      </c>
      <c r="E106" s="299"/>
      <c r="F106" s="299"/>
      <c r="G106" s="299"/>
      <c r="H106" s="299"/>
      <c r="I106" s="299"/>
      <c r="J106" s="299"/>
      <c r="K106" s="300"/>
    </row>
    <row r="107" spans="1:11" ht="247.7" customHeight="1" thickBot="1">
      <c r="A107" s="295"/>
      <c r="B107" s="148" t="s">
        <v>178</v>
      </c>
      <c r="C107" s="176"/>
      <c r="D107" s="177"/>
      <c r="E107" s="177"/>
      <c r="F107" s="177"/>
      <c r="G107" s="177"/>
      <c r="H107" s="177"/>
      <c r="I107" s="177"/>
      <c r="J107" s="177"/>
      <c r="K107" s="178"/>
    </row>
    <row r="108" spans="1:11" ht="42" customHeight="1">
      <c r="A108" s="143"/>
      <c r="B108" s="143"/>
      <c r="C108" s="143"/>
      <c r="D108" s="143"/>
      <c r="E108" s="143"/>
      <c r="F108" s="143"/>
      <c r="G108" s="143"/>
      <c r="H108" s="143"/>
      <c r="I108" s="143"/>
      <c r="J108" s="143"/>
      <c r="K108" s="143"/>
    </row>
  </sheetData>
  <sheetProtection algorithmName="SHA-512" hashValue="JRV9DC3NcRWVZKrJ0piQl6lWVjlF3eJGOCqJviEgJP1kE6M2tkgSyUt++ajldQe+DsyTOqQPceCrgIdfW6A+zg==" saltValue="xXxZgwcq1Cw/PGaqLtuRKA==" spinCount="100000" sheet="1" selectLockedCells="1"/>
  <mergeCells count="166">
    <mergeCell ref="E1:F1"/>
    <mergeCell ref="G1:H1"/>
    <mergeCell ref="J1:N1"/>
    <mergeCell ref="E2:F2"/>
    <mergeCell ref="G2:I2"/>
    <mergeCell ref="J2:N2"/>
    <mergeCell ref="K13:N13"/>
    <mergeCell ref="K14:M14"/>
    <mergeCell ref="K15:N15"/>
    <mergeCell ref="A16:O16"/>
    <mergeCell ref="E17:F17"/>
    <mergeCell ref="G17:H17"/>
    <mergeCell ref="J17:N17"/>
    <mergeCell ref="K3:N4"/>
    <mergeCell ref="A5:A14"/>
    <mergeCell ref="K5:N5"/>
    <mergeCell ref="K6:N6"/>
    <mergeCell ref="K7:N7"/>
    <mergeCell ref="K8:N8"/>
    <mergeCell ref="K9:N9"/>
    <mergeCell ref="K10:N10"/>
    <mergeCell ref="K11:N11"/>
    <mergeCell ref="K12:N12"/>
    <mergeCell ref="A3:A4"/>
    <mergeCell ref="B3:B4"/>
    <mergeCell ref="C3:G3"/>
    <mergeCell ref="H3:H4"/>
    <mergeCell ref="I3:I4"/>
    <mergeCell ref="J3:J4"/>
    <mergeCell ref="E18:F18"/>
    <mergeCell ref="G18:I18"/>
    <mergeCell ref="J18:N18"/>
    <mergeCell ref="A19:A20"/>
    <mergeCell ref="B19:B20"/>
    <mergeCell ref="C19:G19"/>
    <mergeCell ref="H19:H20"/>
    <mergeCell ref="I19:I20"/>
    <mergeCell ref="J19:J20"/>
    <mergeCell ref="K19:N20"/>
    <mergeCell ref="K30:N30"/>
    <mergeCell ref="K31:N31"/>
    <mergeCell ref="K32:N32"/>
    <mergeCell ref="K33:N33"/>
    <mergeCell ref="A34:M34"/>
    <mergeCell ref="E35:F35"/>
    <mergeCell ref="G35:H35"/>
    <mergeCell ref="J35:N35"/>
    <mergeCell ref="A21:A32"/>
    <mergeCell ref="K21:N21"/>
    <mergeCell ref="K22:N22"/>
    <mergeCell ref="K23:N23"/>
    <mergeCell ref="K24:N24"/>
    <mergeCell ref="K25:N25"/>
    <mergeCell ref="K26:N26"/>
    <mergeCell ref="K27:N27"/>
    <mergeCell ref="K28:N28"/>
    <mergeCell ref="K29:N29"/>
    <mergeCell ref="E36:F36"/>
    <mergeCell ref="G36:I36"/>
    <mergeCell ref="J36:N36"/>
    <mergeCell ref="A37:A38"/>
    <mergeCell ref="B37:B38"/>
    <mergeCell ref="C37:G37"/>
    <mergeCell ref="H37:H38"/>
    <mergeCell ref="I37:I38"/>
    <mergeCell ref="J37:J38"/>
    <mergeCell ref="K37:N38"/>
    <mergeCell ref="A39:A47"/>
    <mergeCell ref="K39:N39"/>
    <mergeCell ref="K40:N40"/>
    <mergeCell ref="K41:N41"/>
    <mergeCell ref="K42:N42"/>
    <mergeCell ref="K43:N43"/>
    <mergeCell ref="K44:N44"/>
    <mergeCell ref="K45:N45"/>
    <mergeCell ref="K46:N46"/>
    <mergeCell ref="K47:N47"/>
    <mergeCell ref="K58:M58"/>
    <mergeCell ref="K59:M59"/>
    <mergeCell ref="K60:N60"/>
    <mergeCell ref="A61:M61"/>
    <mergeCell ref="E62:F62"/>
    <mergeCell ref="G62:H62"/>
    <mergeCell ref="J62:N62"/>
    <mergeCell ref="K48:N49"/>
    <mergeCell ref="K50:N50"/>
    <mergeCell ref="K51:N51"/>
    <mergeCell ref="K52:N52"/>
    <mergeCell ref="K53:N53"/>
    <mergeCell ref="K54:N54"/>
    <mergeCell ref="K55:N55"/>
    <mergeCell ref="K56:N56"/>
    <mergeCell ref="K57:N57"/>
    <mergeCell ref="A48:A49"/>
    <mergeCell ref="B48:B49"/>
    <mergeCell ref="C48:G48"/>
    <mergeCell ref="H48:H49"/>
    <mergeCell ref="I48:I49"/>
    <mergeCell ref="J48:J49"/>
    <mergeCell ref="A50:A59"/>
    <mergeCell ref="A92:A97"/>
    <mergeCell ref="H92:I92"/>
    <mergeCell ref="J92:K92"/>
    <mergeCell ref="H93:I93"/>
    <mergeCell ref="J93:K93"/>
    <mergeCell ref="H94:I94"/>
    <mergeCell ref="K82:N82"/>
    <mergeCell ref="K83:N83"/>
    <mergeCell ref="E63:F63"/>
    <mergeCell ref="G63:I63"/>
    <mergeCell ref="J63:N63"/>
    <mergeCell ref="A64:A65"/>
    <mergeCell ref="B64:B65"/>
    <mergeCell ref="C64:G64"/>
    <mergeCell ref="H64:H65"/>
    <mergeCell ref="I64:I65"/>
    <mergeCell ref="J64:J65"/>
    <mergeCell ref="K64:N65"/>
    <mergeCell ref="K75:N75"/>
    <mergeCell ref="K76:N76"/>
    <mergeCell ref="A77:A78"/>
    <mergeCell ref="B77:B78"/>
    <mergeCell ref="C77:G77"/>
    <mergeCell ref="H77:H78"/>
    <mergeCell ref="A105:A107"/>
    <mergeCell ref="H105:I105"/>
    <mergeCell ref="J105:K105"/>
    <mergeCell ref="D106:K106"/>
    <mergeCell ref="A99:A103"/>
    <mergeCell ref="H99:I99"/>
    <mergeCell ref="J99:K99"/>
    <mergeCell ref="D100:K100"/>
    <mergeCell ref="D101:K101"/>
    <mergeCell ref="D102:K102"/>
    <mergeCell ref="D103:K103"/>
    <mergeCell ref="A79:A89"/>
    <mergeCell ref="K79:N79"/>
    <mergeCell ref="K80:N80"/>
    <mergeCell ref="K81:N81"/>
    <mergeCell ref="K84:N84"/>
    <mergeCell ref="K85:N85"/>
    <mergeCell ref="K86:N86"/>
    <mergeCell ref="K87:N87"/>
    <mergeCell ref="K68:N68"/>
    <mergeCell ref="K69:N69"/>
    <mergeCell ref="K70:N70"/>
    <mergeCell ref="K71:N71"/>
    <mergeCell ref="K72:N72"/>
    <mergeCell ref="K73:N73"/>
    <mergeCell ref="K74:N74"/>
    <mergeCell ref="I77:I78"/>
    <mergeCell ref="J77:J78"/>
    <mergeCell ref="K77:N78"/>
    <mergeCell ref="A66:A76"/>
    <mergeCell ref="K66:N66"/>
    <mergeCell ref="K67:N67"/>
    <mergeCell ref="H95:I95"/>
    <mergeCell ref="J95:K95"/>
    <mergeCell ref="H96:I96"/>
    <mergeCell ref="J96:K96"/>
    <mergeCell ref="K89:N89"/>
    <mergeCell ref="K90:N90"/>
    <mergeCell ref="H97:I97"/>
    <mergeCell ref="J97:K97"/>
    <mergeCell ref="K88:N88"/>
    <mergeCell ref="J94:K94"/>
  </mergeCells>
  <phoneticPr fontId="1"/>
  <conditionalFormatting sqref="D100:D103">
    <cfRule type="dataBar" priority="3">
      <dataBar>
        <cfvo type="min"/>
        <cfvo type="max"/>
        <color rgb="FF638EC6"/>
      </dataBar>
      <extLst>
        <ext xmlns:x14="http://schemas.microsoft.com/office/spreadsheetml/2009/9/main" uri="{B025F937-C7B1-47D3-B67F-A62EFF666E3E}">
          <x14:id>{FDE6D129-CE44-4292-915C-A9490CB71433}</x14:id>
        </ext>
      </extLst>
    </cfRule>
    <cfRule type="dataBar" priority="4">
      <dataBar>
        <cfvo type="min"/>
        <cfvo type="max"/>
        <color rgb="FF638EC6"/>
      </dataBar>
      <extLst>
        <ext xmlns:x14="http://schemas.microsoft.com/office/spreadsheetml/2009/9/main" uri="{B025F937-C7B1-47D3-B67F-A62EFF666E3E}">
          <x14:id>{14ED80F7-F586-4425-AE47-EDFA37A73595}</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{34DE2271-B8B4-4CA6-874A-60B3E7B1892E}</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{46435D1F-C98B-4741-BFFD-A152DF68873C}</x14:id>
        </ext>
      </extLst>
    </cfRule>
  </conditionalFormatting>
  <printOptions horizontalCentered="1" verticalCentered="1"/>
  <pageMargins left="0" right="0" top="0" bottom="0" header="0.31496062992125984" footer="0.31496062992125984"/>
  <pageSetup paperSize="9" scale="64" fitToWidth="2" fitToHeight="2" orientation="landscape" r:id="rId1"/>
  <rowBreaks count="6" manualBreakCount="6">
    <brk id="15" max="13" man="1"/>
    <brk id="34" max="16383" man="1"/>
    <brk id="47" max="13" man="1"/>
    <brk id="61" max="13" man="1"/>
    <brk id="76" max="13" man="1"/>
    <brk id="90" max="13" man="1"/>
  </rowBreaks>
  <drawing r:id="rId2"/>
  <extLst>
    <ext xmlns:x14="http://schemas.microsoft.com/office/spreadsheetml/2009/9/main" uri="{78C0D931-6437-407d-A8EE-F0AAD7539E65}">
      <x14:conditionalFormattings>
        <x14:conditionalFormatting xmlns:xm="http://schemas.microsoft.com/office/excel/2006/main">
          <x14:cfRule type="dataBar" id="{FDE6D129-CE44-4292-915C-A9490CB7143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4ED80F7-F586-4425-AE47-EDFA37A73595}">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34DE2271-B8B4-4CA6-874A-60B3E7B1892E}">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46435D1F-C98B-4741-BFFD-A152DF68873C}">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300-000000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HAーWP'!D92:D92</xm:f>
              <xm:sqref>D93</xm:sqref>
            </x14:sparkline>
            <x14:sparkline>
              <xm:f>'チェックリスト 知的障害 HAーWP'!D93:D93</xm:f>
              <xm:sqref>D94</xm:sqref>
            </x14:sparkline>
            <x14:sparkline>
              <xm:f>'チェックリスト 知的障害 HAーWP'!D94:D94</xm:f>
              <xm:sqref>D95</xm:sqref>
            </x14:sparkline>
            <x14:sparkline>
              <xm:f>'チェックリスト 知的障害 HAーWP'!D95:D95</xm:f>
              <xm:sqref>D96</xm:sqref>
            </x14:sparkline>
          </x14:sparklines>
        </x14:sparklineGroup>
        <x14:sparklineGroup displayEmptyCellsAs="gap" xr2:uid="{00000000-0003-0000-0300-000001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HAーWP'!F92:F92</xm:f>
              <xm:sqref>F93</xm:sqref>
            </x14:sparkline>
            <x14:sparkline>
              <xm:f>'チェックリスト 知的障害 HAーWP'!F93:F93</xm:f>
              <xm:sqref>F94</xm:sqref>
            </x14:sparkline>
            <x14:sparkline>
              <xm:f>'チェックリスト 知的障害 HAーWP'!F94:F94</xm:f>
              <xm:sqref>F95</xm:sqref>
            </x14:sparkline>
            <x14:sparkline>
              <xm:f>'チェックリスト 知的障害 HAーWP'!F95:F95</xm:f>
              <xm:sqref>F96</xm:sqref>
            </x14:sparkline>
            <x14:sparkline>
              <xm:f>'チェックリスト 知的障害 HAーWP'!F96:F96</xm:f>
              <xm:sqref>F97</xm:sqref>
            </x14:sparkline>
          </x14:sparklines>
        </x14:sparklineGroup>
        <x14:sparklineGroup displayEmptyCellsAs="gap" xr2:uid="{00000000-0003-0000-0300-000002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HAーWP'!D96:D96</xm:f>
              <xm:sqref>D97</xm:sqref>
            </x14:sparkline>
          </x14:sparklines>
        </x14:sparklineGroup>
        <x14:sparklineGroup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HAーWP'!E92:E92</xm:f>
              <xm:sqref>E93</xm:sqref>
            </x14:sparkline>
            <x14:sparkline>
              <xm:f>'チェックリスト 知的障害 HAーWP'!E93:E93</xm:f>
              <xm:sqref>E94</xm:sqref>
            </x14:sparkline>
            <x14:sparkline>
              <xm:f>'チェックリスト 知的障害 HAーWP'!E94:E94</xm:f>
              <xm:sqref>E95</xm:sqref>
            </x14:sparkline>
            <x14:sparkline>
              <xm:f>'チェックリスト 知的障害 HAーWP'!E95:E95</xm:f>
              <xm:sqref>E96</xm:sqref>
            </x14:sparkline>
            <x14:sparkline>
              <xm:f>'チェックリスト 知的障害 HAーWP'!E96:E96</xm:f>
              <xm:sqref>E97</xm:sqref>
            </x14:sparkline>
          </x14:sparklines>
        </x14:sparklineGroup>
        <x14:sparklineGroup displayEmptyCellsAs="gap" xr2:uid="{00000000-0003-0000-0300-000004000000}">
          <x14:colorSeries rgb="FF376092"/>
          <x14:colorNegative rgb="FFD00000"/>
          <x14:colorAxis rgb="FF000000"/>
          <x14:colorMarkers rgb="FFD00000"/>
          <x14:colorFirst rgb="FFD00000"/>
          <x14:colorLast rgb="FFD00000"/>
          <x14:colorHigh rgb="FFD00000"/>
          <x14:colorLow rgb="FFD00000"/>
          <x14:sparklines>
            <x14:sparkline>
              <xm:f>'チェックリスト 知的障害 HAーWP'!G92:G92</xm:f>
              <xm:sqref>G93</xm:sqref>
            </x14:sparkline>
            <x14:sparkline>
              <xm:f>'チェックリスト 知的障害 HAーWP'!G93:G93</xm:f>
              <xm:sqref>G94</xm:sqref>
            </x14:sparkline>
            <x14:sparkline>
              <xm:f>'チェックリスト 知的障害 HAーWP'!G94:G94</xm:f>
              <xm:sqref>G95</xm:sqref>
            </x14:sparkline>
            <x14:sparkline>
              <xm:f>'チェックリスト 知的障害 HAーWP'!G95:G95</xm:f>
              <xm:sqref>G96</xm:sqref>
            </x14:sparkline>
            <x14:sparkline>
              <xm:f>'チェックリスト 知的障害 HAーWP'!G96:G96</xm:f>
              <xm:sqref>G97</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K26"/>
  <sheetViews>
    <sheetView showRuler="0" view="pageBreakPreview" zoomScale="50" zoomScaleNormal="78" zoomScaleSheetLayoutView="50" zoomScalePageLayoutView="75" workbookViewId="0">
      <selection activeCell="C3" sqref="C3"/>
    </sheetView>
  </sheetViews>
  <sheetFormatPr defaultColWidth="8.875" defaultRowHeight="11.25"/>
  <cols>
    <col min="1" max="1" width="10.375" style="1" customWidth="1"/>
    <col min="2" max="2" width="38.375" style="1" customWidth="1"/>
    <col min="3" max="7" width="14.75" style="1" customWidth="1"/>
    <col min="8" max="10" width="7.75" style="1" customWidth="1"/>
    <col min="11" max="11" width="8.875" style="1"/>
    <col min="12" max="12" width="0.125" style="1" customWidth="1"/>
    <col min="13" max="13" width="8.875" style="1"/>
    <col min="14" max="14" width="7.625" style="1" customWidth="1"/>
    <col min="15" max="16384" width="8.875" style="1"/>
  </cols>
  <sheetData>
    <row r="1" spans="1:11" ht="30.75" customHeight="1" thickBot="1">
      <c r="A1" s="387" t="s">
        <v>351</v>
      </c>
      <c r="B1" s="387"/>
      <c r="C1" s="387"/>
      <c r="D1" s="387"/>
      <c r="E1" s="387"/>
      <c r="F1" s="387"/>
      <c r="G1" s="387"/>
      <c r="H1" s="387"/>
      <c r="I1" s="387"/>
      <c r="J1" s="387"/>
      <c r="K1" s="387"/>
    </row>
    <row r="2" spans="1:11" ht="27" customHeight="1" thickBot="1">
      <c r="A2" s="359" t="s">
        <v>187</v>
      </c>
      <c r="B2" s="2"/>
      <c r="C2" s="11" t="s">
        <v>209</v>
      </c>
      <c r="D2" s="11" t="s">
        <v>174</v>
      </c>
      <c r="E2" s="11" t="s">
        <v>175</v>
      </c>
      <c r="F2" s="19" t="s">
        <v>189</v>
      </c>
      <c r="G2" s="20" t="s">
        <v>190</v>
      </c>
      <c r="H2" s="388"/>
      <c r="I2" s="389"/>
      <c r="J2" s="389"/>
      <c r="K2" s="389"/>
    </row>
    <row r="3" spans="1:11" ht="27" customHeight="1" thickTop="1">
      <c r="A3" s="360"/>
      <c r="B3" s="21" t="s">
        <v>171</v>
      </c>
      <c r="C3" s="13">
        <f>'チェックリスト 知的障害 HAーWP'!C93</f>
        <v>0</v>
      </c>
      <c r="D3" s="149">
        <f>IF(AND(C3=40),71,IF(AND(C3=39),68,IF(AND(C3=38),65,IF(AND(C3=37),64,IF(AND(C3=36),62,IF(AND(C3=35),60,IF(AND(C3=34),59,IF(AND(C3=33),57,IF(AND(C3&gt;=31,C3&lt;=32),56,IF(AND(C3=30),54,IF(AND(C3=29),53,IF(AND(C3=28),52,IF(AND(C3=27),51,IF(AND(C3=26),50,IF(AND(C3=25),49,IF(AND(C3=24),48,IF(AND(C3=23),47,IF(AND(C3=22),46,IF(AND(C3=21),44,IF(AND(C3=20),43,IF(AND(C3=19),42,IF(AND(C3=18),41,IF(AND(C3=17),39,IF(AND(C3=16),38,IF(AND(C3=15),36,IF(AND(C3=16),38,IF(AND(C3=15),36,IF(AND(C3=14),35,IF(AND(C3=13),34,IF(AND(C3=12),32,IF(AND(C3=11),31,IF(AND(C3&gt;=9,C3&lt;=10),29,IF(AND(C3&gt;=0,C3&lt;=8),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88"/>
      <c r="I3" s="389"/>
      <c r="J3" s="389"/>
      <c r="K3" s="389"/>
    </row>
    <row r="4" spans="1:11" ht="27" customHeight="1">
      <c r="A4" s="360"/>
      <c r="B4" s="22" t="s">
        <v>172</v>
      </c>
      <c r="C4" s="14">
        <f>'チェックリスト 知的障害 HAーWP'!C94</f>
        <v>0</v>
      </c>
      <c r="D4" s="151">
        <f>IF(AND(C4=48),73,IF(AND(C4=47),71,IF(AND(C4&gt;=45,C4&lt;=46),68,IF(AND(C4=44),66,IF(AND(C4=43),65,IF(AND(C4=42),64,IF(AND(C4=41),63,IF(AND(C4=40),61,IF(AND(C4=39),60,IF(AND(C4&gt;=37,C4&lt;=38),59,IF(AND(C4=36),58,IF(AND(C4=35),56,IF(AND(C4=34),55,IF(AND(C4=33),54,IF(AND(C4&gt;=31,C4&lt;=32),53,IF(AND(C4=30),52,IF(AND(C4=29),51,IF(AND(C4=28),50,IF(AND(C4=27),49,IF(AND(C4&gt;=25,C4&lt;=26),48,IF(AND(C4=24),47,IF(AND(C4=23),46,IF(AND(C4=22),45,IF(AND(C4=21),44,IF(AND(C4=20),43,IF(AND(C4=19),42,IF(AND(C4=18),41,IF(AND(C4=17),40,IF(AND(C4=16),39,IF(AND(C4=15),38,IF(AND(C4&gt;=13,C4&lt;=14),37,IF(AND(C4=12),36,IF(AND(C4=11),35,IF(AND(C4=10),34,IF(AND(C4&gt;=8,C4&lt;=9),32,IF(AND(C4=7),31,IF(AND(C4&gt;=5,C4&lt;=6),29,IF(AND(C4&gt;=0,C4&lt;=4),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88"/>
      <c r="I4" s="389"/>
      <c r="J4" s="389"/>
      <c r="K4" s="389"/>
    </row>
    <row r="5" spans="1:11" ht="27" customHeight="1">
      <c r="A5" s="360"/>
      <c r="B5" s="22" t="s">
        <v>164</v>
      </c>
      <c r="C5" s="14">
        <f>'チェックリスト 知的障害 HAーWP'!C95</f>
        <v>0</v>
      </c>
      <c r="D5" s="151">
        <f>IF(AND(C5&gt;=71,C5&lt;=76),73,IF(AND(C5&gt;=68,C5&lt;=70),71,IF(AND(C5&gt;=65,C5&lt;=67),69,IF(AND(C5=64),68,IF(AND(C5=63),67,IF(AND(C5&gt;=61,C5&lt;=62),66,IF(AND(C5=60),65,IF(AND(C5=59),64,IF(AND(C5&gt;=57,C5&lt;=58),63,IF(AND(C5&gt;=55,C5&lt;=56),62,IF(AND(C5=54),61,IF(AND(C5&gt;=51,C5&lt;=53),60,IF(AND(C5&gt;=49,C5&lt;=50),59,IF(AND(C5=48),58,IF(AND(C5=47),57,IF(AND(C5=46),56,IF(AND(C5=45),55,IF(AND(C5=44),54,IF(AND(C5&gt;=40,C5&lt;=43),53,IF(AND(C5&gt;=37,C5&lt;=39),52,IF(AND(C5&gt;=35,C5&lt;=36),51,IF(AND(C5=34),50,IF(AND(C5&gt;=31,C5&lt;=33),49,IF(AND(C5&gt;=28,C5&lt;=30),48,IF(AND(C5&gt;=26,C5&lt;=27),47,IF(AND(C5&gt;=24,C5&lt;=25),46,IF(AND(C5=23),45,IF(AND(C5&gt;=20,C5&lt;=22),44,IF(AND(C5=19),43,IF(AND(C5&gt;=17,C5&lt;=18),42,IF(AND(C5=16),41,IF(AND(C5=15),40,IF(AND(C5&gt;=13,C5&lt;=14),39,IF(AND(C5=12),38,IF(AND(C5=11),37,IF(AND(C5&gt;=8,C5&lt;=10),36,IF(AND(C5=7),35,IF(AND(C5&gt;=5,C5&lt;=6),34,IF(AND(C5=4),32,IF(AND(C5=3),29,IF(AND(C5&gt;=0,C5&lt;=2),27,)))))))))))))))))))))))))))))))))))))))))</f>
        <v>27</v>
      </c>
      <c r="E5" s="151">
        <f t="shared" si="0"/>
        <v>1</v>
      </c>
      <c r="F5" s="151" t="str">
        <f t="shared" si="1"/>
        <v>生活介護</v>
      </c>
      <c r="G5" s="152" t="str">
        <f t="shared" si="2"/>
        <v>E　常に支援が必要</v>
      </c>
      <c r="H5" s="388"/>
      <c r="I5" s="389"/>
      <c r="J5" s="389"/>
      <c r="K5" s="389"/>
    </row>
    <row r="6" spans="1:11" ht="27" customHeight="1">
      <c r="A6" s="360"/>
      <c r="B6" s="22" t="s">
        <v>173</v>
      </c>
      <c r="C6" s="14">
        <f>'チェックリスト 知的障害 HAーWP'!C96</f>
        <v>0</v>
      </c>
      <c r="D6" s="151">
        <f>IF(AND(C6&gt;=84,C6&lt;=88),73,IF(AND(C6&gt;=82,C6&lt;=83),71,IF(AND(C6=81),69,IF(AND(C6&gt;=79,C6&lt;=80),68,IF(AND(C6=78),67,IF(AND(C6=77),66,IF(AND(C6=76),65,IF(AND(C6=75),64,IF(AND(C6&gt;=73,C6&lt;=74),63,IF(AND(C6=72),62,IF(AND(C6&gt;=70,C6&lt;=71),61,IF(AND(C6&gt;=68,C6&lt;=69),60,IF(AND(C6&gt;=66,C6&lt;=67),59,IF(AND(C6&gt;=64,C6&lt;=65),58,IF(AND(C6&gt;=62,C6&lt;=63),57,IF(AND(C6&gt;=59,C6&lt;=61),56,IF(AND(C6&gt;=57,C6&lt;=58),55,IF(AND(C6&gt;=56),54,IF(AND(C6&gt;=53,C6&lt;=55),53,IF(AND(C6&gt;=50,C6&lt;=52),52,IF(AND(C6&gt;=47,C6&lt;=49),51,IF(AND(C6=46),50,IF(AND(C6&gt;=44,C6&lt;=45),49,IF(AND(C6&gt;=41,C6&lt;=43),48,IF(AND(C6&gt;=38,C6&lt;=40),47,IF(AND(C6=37),46,IF(AND(C6&gt;=35,C6&lt;=36),45,IF(AND(C6&gt;=33,C6&lt;=34),44,IF(AND(C6=32),43,IF(AND(C6&gt;=29,C6&lt;=31),42,IF(AND(C6=28),41,IF(AND(C6&gt;=26,C6&lt;=27),40,IF(AND(C6=25),39,IF(AND(C6&gt;=23,C6&lt;=24),38,IF(AND(C6&gt;=21,C6&lt;=22),37,IF(AND(C6=20),36,IF(AND(C6&gt;=18,C6&lt;=19),35,IF(AND(C6&gt;=14,C6&lt;=17),34,IF(AND(C6&gt;=10,C6&lt;=13),32,IF(AND(C6&gt;=7,C6&lt;=9),31,IF(AND(C6&gt;=4,C6&lt;=6),29,IF(AND(C6&gt;=0,C6&lt;=3),27,))))))))))))))))))))))))))))))))))))))))))</f>
        <v>27</v>
      </c>
      <c r="E6" s="151">
        <f t="shared" si="0"/>
        <v>1</v>
      </c>
      <c r="F6" s="151" t="str">
        <f t="shared" si="1"/>
        <v>生活介護</v>
      </c>
      <c r="G6" s="152" t="str">
        <f t="shared" si="2"/>
        <v>E　常に支援が必要</v>
      </c>
      <c r="H6" s="388"/>
      <c r="I6" s="389"/>
      <c r="J6" s="389"/>
      <c r="K6" s="389"/>
    </row>
    <row r="7" spans="1:11" ht="27" customHeight="1" thickBot="1">
      <c r="A7" s="361"/>
      <c r="B7" s="23" t="s">
        <v>176</v>
      </c>
      <c r="C7" s="15">
        <f>SUM(C3:C6)</f>
        <v>0</v>
      </c>
      <c r="D7" s="153">
        <f>IF(AND(C7&gt;=231,C7&lt;=252),73,IF(AND(C7&gt;=225,C7&lt;=230),71,IF(AND(C7&gt;=222,C7&lt;=224),69,IF(AND(C7&gt;=218,C7&lt;=221),68,IF(AND(C7&gt;=212,C7&lt;=217),67,IF(AND(C7&gt;=210,C7&lt;=211),66,IF(AND(C7&gt;=207,C7&lt;=209),65,IF(AND(C7&gt;=202,C7&lt;=206),64,IF(AND(C7&gt;=198,C7&lt;=201),63,IF(AND(C7&gt;=193,C7&lt;=197),62,IF(AND(C7=192),61,IF(AND(C7&gt;=186,C7&lt;=191),60,IF(AND(C7&gt;=182,C7&lt;=185),59,IF(AND(C7&gt;=178,C7&lt;=181),58,IF(AND(C7&gt;=174,C7&lt;=177),57,IF(AND(C7&gt;=166,C7&lt;=173),56,IF(AND(C7&gt;=162,C7&lt;=165),55,IF(AND(C7&gt;=153,C7&lt;=161),54,IF(AND(C7&gt;=146,C7&lt;=152),53,IF(AND(C7&gt;=142,C7&lt;=145),52,IF(AND(C7&gt;=139,C7&lt;=141),51,IF(AND(C7&gt;=135,C7&lt;=138),50,IF(AND(C7&gt;=129,C7&lt;=134),49,IF(AND(C7&gt;=121,C7&lt;=128),48,IF(AND(C7&gt;=115,C7&lt;=120),47,IF(AND(C7&gt;=110,C7&lt;=114),46,IF(AND(C7&gt;=107,C7&lt;=109),45,IF(AND(C7&gt;=97,C7&lt;=106),44,IF(AND(C7&gt;=93,C7&lt;=96),43,IF(AND(C7&gt;=89,C7&lt;=92),42,IF(AND(C7&gt;=86,C7&lt;=88),41,IF(AND(C7&gt;=79,C7&lt;=85),40,IF(AND(C7&gt;=76,C7&lt;=78),39,IF(AND(C7&gt;=72,C7&lt;=75),38,IF(AND(C7&gt;=68,C7&lt;=71),37,IF(AND(C7&gt;=61,C7&lt;=67),36,IF(AND(C7&gt;=55,C7&lt;=60),35,IF(AND(C7&gt;=45,C7&lt;=54),34,IF(AND(C7&gt;=39,C7&lt;=44),32,IF(AND(C7&gt;=29,C7&lt;=38),31,IF(AND(C7&gt;=20,C7&lt;=28),29,IF(AND(C7&gt;=0,C7&lt;=19),27,))))))))))))))))))))))))))))))))))))))))))</f>
        <v>27</v>
      </c>
      <c r="E7" s="153">
        <f t="shared" si="0"/>
        <v>1</v>
      </c>
      <c r="F7" s="153" t="str">
        <f t="shared" si="1"/>
        <v>生活介護</v>
      </c>
      <c r="G7" s="154" t="str">
        <f t="shared" si="2"/>
        <v>E　常に支援が必要</v>
      </c>
      <c r="H7" s="388"/>
      <c r="I7" s="389"/>
      <c r="J7" s="389"/>
      <c r="K7" s="389"/>
    </row>
    <row r="8" spans="1:11" ht="27" customHeight="1" thickBot="1">
      <c r="A8" s="12"/>
      <c r="B8" s="12"/>
    </row>
    <row r="9" spans="1:11" ht="27" customHeight="1" thickBot="1">
      <c r="A9" s="378" t="s">
        <v>187</v>
      </c>
      <c r="B9" s="24"/>
      <c r="C9" s="16" t="s">
        <v>174</v>
      </c>
      <c r="D9" s="17">
        <v>25</v>
      </c>
      <c r="E9" s="18" t="s">
        <v>195</v>
      </c>
      <c r="F9" s="18" t="s">
        <v>196</v>
      </c>
      <c r="G9" s="18" t="s">
        <v>197</v>
      </c>
      <c r="H9" s="362" t="s">
        <v>198</v>
      </c>
      <c r="I9" s="362"/>
      <c r="J9" s="362" t="s">
        <v>199</v>
      </c>
      <c r="K9" s="363"/>
    </row>
    <row r="10" spans="1:11" ht="27" customHeight="1" thickTop="1">
      <c r="A10" s="379"/>
      <c r="B10" s="21" t="s">
        <v>182</v>
      </c>
      <c r="C10" s="13">
        <f>D3</f>
        <v>27</v>
      </c>
      <c r="D10" s="381">
        <f>D3</f>
        <v>27</v>
      </c>
      <c r="E10" s="381"/>
      <c r="F10" s="381"/>
      <c r="G10" s="381"/>
      <c r="H10" s="381"/>
      <c r="I10" s="381"/>
      <c r="J10" s="381"/>
      <c r="K10" s="382"/>
    </row>
    <row r="11" spans="1:11" ht="27" customHeight="1">
      <c r="A11" s="379"/>
      <c r="B11" s="22" t="s">
        <v>183</v>
      </c>
      <c r="C11" s="14">
        <f>D4</f>
        <v>27</v>
      </c>
      <c r="D11" s="383">
        <f t="shared" ref="D11:D13" si="3">D4</f>
        <v>27</v>
      </c>
      <c r="E11" s="383"/>
      <c r="F11" s="383"/>
      <c r="G11" s="383"/>
      <c r="H11" s="383"/>
      <c r="I11" s="383"/>
      <c r="J11" s="383"/>
      <c r="K11" s="384"/>
    </row>
    <row r="12" spans="1:11" ht="27" customHeight="1">
      <c r="A12" s="379"/>
      <c r="B12" s="22" t="s">
        <v>184</v>
      </c>
      <c r="C12" s="14">
        <f>D5</f>
        <v>27</v>
      </c>
      <c r="D12" s="383">
        <f t="shared" si="3"/>
        <v>27</v>
      </c>
      <c r="E12" s="383"/>
      <c r="F12" s="383"/>
      <c r="G12" s="383"/>
      <c r="H12" s="383"/>
      <c r="I12" s="383"/>
      <c r="J12" s="383"/>
      <c r="K12" s="384"/>
    </row>
    <row r="13" spans="1:11" ht="27" customHeight="1" thickBot="1">
      <c r="A13" s="380"/>
      <c r="B13" s="23" t="s">
        <v>185</v>
      </c>
      <c r="C13" s="15">
        <f t="shared" ref="C13" si="4">D6</f>
        <v>27</v>
      </c>
      <c r="D13" s="385">
        <f t="shared" si="3"/>
        <v>27</v>
      </c>
      <c r="E13" s="385"/>
      <c r="F13" s="385"/>
      <c r="G13" s="385"/>
      <c r="H13" s="385"/>
      <c r="I13" s="385"/>
      <c r="J13" s="385"/>
      <c r="K13" s="386"/>
    </row>
    <row r="14" spans="1:11" ht="27" customHeight="1" thickBot="1">
      <c r="A14" s="12"/>
      <c r="B14" s="10"/>
      <c r="C14" s="7"/>
      <c r="D14" s="3"/>
      <c r="E14" s="3"/>
      <c r="F14" s="3"/>
      <c r="G14" s="3"/>
      <c r="H14" s="3"/>
      <c r="I14" s="3"/>
      <c r="J14" s="3"/>
      <c r="K14" s="3"/>
    </row>
    <row r="15" spans="1:11" ht="27" customHeight="1" thickBot="1">
      <c r="A15" s="359" t="s">
        <v>188</v>
      </c>
      <c r="B15" s="9"/>
      <c r="C15" s="16" t="s">
        <v>174</v>
      </c>
      <c r="D15" s="17">
        <v>25</v>
      </c>
      <c r="E15" s="18" t="s">
        <v>195</v>
      </c>
      <c r="F15" s="18" t="s">
        <v>196</v>
      </c>
      <c r="G15" s="18" t="s">
        <v>197</v>
      </c>
      <c r="H15" s="362" t="s">
        <v>198</v>
      </c>
      <c r="I15" s="362"/>
      <c r="J15" s="362" t="s">
        <v>199</v>
      </c>
      <c r="K15" s="363"/>
    </row>
    <row r="16" spans="1:11" ht="27" customHeight="1" thickTop="1">
      <c r="A16" s="360"/>
      <c r="B16" s="25" t="s">
        <v>186</v>
      </c>
      <c r="C16" s="27">
        <f>D7</f>
        <v>27</v>
      </c>
      <c r="D16" s="364">
        <f>D7</f>
        <v>27</v>
      </c>
      <c r="E16" s="365"/>
      <c r="F16" s="365"/>
      <c r="G16" s="365"/>
      <c r="H16" s="365"/>
      <c r="I16" s="365"/>
      <c r="J16" s="365"/>
      <c r="K16" s="366"/>
    </row>
    <row r="17" spans="1:11" ht="256.7" customHeight="1" thickBot="1">
      <c r="A17" s="361"/>
      <c r="B17" s="26" t="s">
        <v>178</v>
      </c>
      <c r="C17" s="6"/>
      <c r="D17" s="4"/>
      <c r="E17" s="4"/>
      <c r="F17" s="4"/>
      <c r="G17" s="4"/>
      <c r="H17" s="4"/>
      <c r="I17" s="4"/>
      <c r="J17" s="4"/>
      <c r="K17" s="5"/>
    </row>
    <row r="18" spans="1:11" ht="49.7" customHeight="1" thickBot="1">
      <c r="A18" s="132" t="s">
        <v>509</v>
      </c>
      <c r="B18" s="375"/>
      <c r="C18" s="375"/>
      <c r="D18" s="375"/>
      <c r="E18" s="375"/>
      <c r="F18" s="375"/>
      <c r="G18" s="375"/>
      <c r="H18" s="375"/>
      <c r="I18" s="375"/>
      <c r="J18" s="375"/>
      <c r="K18" s="376"/>
    </row>
    <row r="19" spans="1:11" ht="42.95" customHeight="1" thickBot="1">
      <c r="A19" s="377" t="s">
        <v>188</v>
      </c>
      <c r="B19" s="377"/>
      <c r="C19" s="377"/>
      <c r="D19" s="377"/>
      <c r="E19" s="377"/>
      <c r="F19" s="377"/>
      <c r="G19" s="377"/>
      <c r="H19" s="377"/>
      <c r="I19" s="377"/>
      <c r="J19" s="377"/>
      <c r="K19" s="377"/>
    </row>
    <row r="20" spans="1:11" ht="27" customHeight="1" thickBot="1">
      <c r="A20" s="63" t="s">
        <v>225</v>
      </c>
      <c r="B20" s="369" t="s">
        <v>365</v>
      </c>
      <c r="C20" s="369"/>
      <c r="D20" s="369"/>
      <c r="E20" s="369"/>
      <c r="F20" s="369"/>
      <c r="G20" s="369"/>
      <c r="H20" s="369"/>
      <c r="I20" s="369"/>
      <c r="J20" s="369"/>
      <c r="K20" s="370"/>
    </row>
    <row r="21" spans="1:11" ht="75" customHeight="1" thickTop="1">
      <c r="A21" s="64" t="s">
        <v>327</v>
      </c>
      <c r="B21" s="371"/>
      <c r="C21" s="371"/>
      <c r="D21" s="371"/>
      <c r="E21" s="371"/>
      <c r="F21" s="371"/>
      <c r="G21" s="371"/>
      <c r="H21" s="371"/>
      <c r="I21" s="371"/>
      <c r="J21" s="371"/>
      <c r="K21" s="372"/>
    </row>
    <row r="22" spans="1:11" ht="75" customHeight="1">
      <c r="A22" s="65" t="s">
        <v>162</v>
      </c>
      <c r="B22" s="373"/>
      <c r="C22" s="373"/>
      <c r="D22" s="373"/>
      <c r="E22" s="373"/>
      <c r="F22" s="373"/>
      <c r="G22" s="373"/>
      <c r="H22" s="373"/>
      <c r="I22" s="373"/>
      <c r="J22" s="373"/>
      <c r="K22" s="374"/>
    </row>
    <row r="23" spans="1:11" ht="75" customHeight="1">
      <c r="A23" s="65" t="s">
        <v>192</v>
      </c>
      <c r="B23" s="373"/>
      <c r="C23" s="373"/>
      <c r="D23" s="373"/>
      <c r="E23" s="373"/>
      <c r="F23" s="373"/>
      <c r="G23" s="373"/>
      <c r="H23" s="373"/>
      <c r="I23" s="373"/>
      <c r="J23" s="373"/>
      <c r="K23" s="374"/>
    </row>
    <row r="24" spans="1:11" ht="75" customHeight="1">
      <c r="A24" s="65" t="s">
        <v>328</v>
      </c>
      <c r="B24" s="373"/>
      <c r="C24" s="373"/>
      <c r="D24" s="373"/>
      <c r="E24" s="373"/>
      <c r="F24" s="373"/>
      <c r="G24" s="373"/>
      <c r="H24" s="373"/>
      <c r="I24" s="373"/>
      <c r="J24" s="373"/>
      <c r="K24" s="374"/>
    </row>
    <row r="25" spans="1:11" ht="75" customHeight="1">
      <c r="A25" s="66" t="s">
        <v>226</v>
      </c>
      <c r="B25" s="373"/>
      <c r="C25" s="373"/>
      <c r="D25" s="373"/>
      <c r="E25" s="373"/>
      <c r="F25" s="373"/>
      <c r="G25" s="373"/>
      <c r="H25" s="373"/>
      <c r="I25" s="373"/>
      <c r="J25" s="373"/>
      <c r="K25" s="374"/>
    </row>
    <row r="26" spans="1:11" ht="124.5" customHeight="1" thickBot="1">
      <c r="A26" s="67" t="s">
        <v>227</v>
      </c>
      <c r="B26" s="367"/>
      <c r="C26" s="367"/>
      <c r="D26" s="367"/>
      <c r="E26" s="367"/>
      <c r="F26" s="367"/>
      <c r="G26" s="367"/>
      <c r="H26" s="367"/>
      <c r="I26" s="367"/>
      <c r="J26" s="367"/>
      <c r="K26" s="368"/>
    </row>
  </sheetData>
  <mergeCells count="34">
    <mergeCell ref="A1:K1"/>
    <mergeCell ref="A2:A7"/>
    <mergeCell ref="H2:I2"/>
    <mergeCell ref="J2:K2"/>
    <mergeCell ref="H3:I3"/>
    <mergeCell ref="J3:K3"/>
    <mergeCell ref="H4:I4"/>
    <mergeCell ref="J4:K4"/>
    <mergeCell ref="H5:I5"/>
    <mergeCell ref="J5:K5"/>
    <mergeCell ref="H6:I6"/>
    <mergeCell ref="J6:K6"/>
    <mergeCell ref="H7:I7"/>
    <mergeCell ref="J7:K7"/>
    <mergeCell ref="A9:A13"/>
    <mergeCell ref="H9:I9"/>
    <mergeCell ref="J9:K9"/>
    <mergeCell ref="D10:K10"/>
    <mergeCell ref="D11:K11"/>
    <mergeCell ref="D12:K12"/>
    <mergeCell ref="D13:K13"/>
    <mergeCell ref="A15:A17"/>
    <mergeCell ref="H15:I15"/>
    <mergeCell ref="J15:K15"/>
    <mergeCell ref="D16:K16"/>
    <mergeCell ref="B26:K26"/>
    <mergeCell ref="B20:K20"/>
    <mergeCell ref="B21:K21"/>
    <mergeCell ref="B22:K22"/>
    <mergeCell ref="B23:K23"/>
    <mergeCell ref="B24:K24"/>
    <mergeCell ref="B25:K25"/>
    <mergeCell ref="B18:K18"/>
    <mergeCell ref="A19:K19"/>
  </mergeCells>
  <phoneticPr fontId="1"/>
  <conditionalFormatting sqref="D10:D13">
    <cfRule type="dataBar" priority="3">
      <dataBar>
        <cfvo type="min"/>
        <cfvo type="max"/>
        <color rgb="FF638EC6"/>
      </dataBar>
      <extLst>
        <ext xmlns:x14="http://schemas.microsoft.com/office/spreadsheetml/2009/9/main" uri="{B025F937-C7B1-47D3-B67F-A62EFF666E3E}">
          <x14:id>{36D872B5-5AF5-44AA-87B2-681A6948EA11}</x14:id>
        </ext>
      </extLst>
    </cfRule>
    <cfRule type="dataBar" priority="4">
      <dataBar>
        <cfvo type="min"/>
        <cfvo type="max"/>
        <color rgb="FF638EC6"/>
      </dataBar>
      <extLst>
        <ext xmlns:x14="http://schemas.microsoft.com/office/spreadsheetml/2009/9/main" uri="{B025F937-C7B1-47D3-B67F-A62EFF666E3E}">
          <x14:id>{E00B70A9-5573-4116-B16C-269378D23C5F}</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{F971A2A2-5FEB-47F1-B6DB-DBDD27F02365}</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{A9BE2FD2-8254-44EB-B3A2-574B413FD4E7}</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36D872B5-5AF5-44AA-87B2-681A6948EA1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00B70A9-5573-4116-B16C-269378D23C5F}">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F971A2A2-5FEB-47F1-B6DB-DBDD27F02365}">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A9BE2FD2-8254-44EB-B3A2-574B413FD4E7}">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FFA34324-A669-4F12-80DA-B6B1E3517530}">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評価結果'!G2:G2</xm:f>
              <xm:sqref>G3</xm:sqref>
            </x14:sparkline>
            <x14:sparkline>
              <xm:f>'チェックリスト 知的障害　評価結果'!G3:G3</xm:f>
              <xm:sqref>G4</xm:sqref>
            </x14:sparkline>
            <x14:sparkline>
              <xm:f>'チェックリスト 知的障害　評価結果'!G4:G4</xm:f>
              <xm:sqref>G5</xm:sqref>
            </x14:sparkline>
            <x14:sparkline>
              <xm:f>'チェックリスト 知的障害　評価結果'!G5:G5</xm:f>
              <xm:sqref>G6</xm:sqref>
            </x14:sparkline>
            <x14:sparkline>
              <xm:f>'チェックリスト 知的障害　評価結果'!G6:G6</xm:f>
              <xm:sqref>G7</xm:sqref>
            </x14:sparkline>
          </x14:sparklines>
        </x14:sparklineGroup>
        <x14:sparklineGroup displayEmptyCellsAs="gap" xr2:uid="{3C6F73BB-83D7-4E8A-BAAD-19C32010C5E9}">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評価結果'!E2:E2</xm:f>
              <xm:sqref>E3</xm:sqref>
            </x14:sparkline>
            <x14:sparkline>
              <xm:f>'チェックリスト 知的障害　評価結果'!E3:E3</xm:f>
              <xm:sqref>E4</xm:sqref>
            </x14:sparkline>
            <x14:sparkline>
              <xm:f>'チェックリスト 知的障害　評価結果'!E4:E4</xm:f>
              <xm:sqref>E5</xm:sqref>
            </x14:sparkline>
            <x14:sparkline>
              <xm:f>'チェックリスト 知的障害　評価結果'!E5:E5</xm:f>
              <xm:sqref>E6</xm:sqref>
            </x14:sparkline>
            <x14:sparkline>
              <xm:f>'チェックリスト 知的障害　評価結果'!E6:E6</xm:f>
              <xm:sqref>E7</xm:sqref>
            </x14:sparkline>
          </x14:sparklines>
        </x14:sparklineGroup>
        <x14:sparklineGroup displayEmptyCellsAs="gap" xr2:uid="{7E23D77F-D964-4C23-BFC7-306489D913B7}">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評価結果'!D6:D6</xm:f>
              <xm:sqref>D7</xm:sqref>
            </x14:sparkline>
          </x14:sparklines>
        </x14:sparklineGroup>
        <x14:sparklineGroup displayEmptyCellsAs="gap" xr2:uid="{7DBAE58E-5399-4385-B55C-A5904222A59E}">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評価結果'!F2:F2</xm:f>
              <xm:sqref>F3</xm:sqref>
            </x14:sparkline>
            <x14:sparkline>
              <xm:f>'チェックリスト 知的障害　評価結果'!F3:F3</xm:f>
              <xm:sqref>F4</xm:sqref>
            </x14:sparkline>
            <x14:sparkline>
              <xm:f>'チェックリスト 知的障害　評価結果'!F4:F4</xm:f>
              <xm:sqref>F5</xm:sqref>
            </x14:sparkline>
            <x14:sparkline>
              <xm:f>'チェックリスト 知的障害　評価結果'!F5:F5</xm:f>
              <xm:sqref>F6</xm:sqref>
            </x14:sparkline>
            <x14:sparkline>
              <xm:f>'チェックリスト 知的障害　評価結果'!F6:F6</xm:f>
              <xm:sqref>F7</xm:sqref>
            </x14:sparkline>
          </x14:sparklines>
        </x14:sparklineGroup>
        <x14:sparklineGroup displayEmptyCellsAs="gap" xr2:uid="{9005FCBA-3407-4439-9442-0FFD8B0E62C0}">
          <x14:colorSeries rgb="FF376092"/>
          <x14:colorNegative rgb="FFD00000"/>
          <x14:colorAxis rgb="FF000000"/>
          <x14:colorMarkers rgb="FFD00000"/>
          <x14:colorFirst rgb="FFD00000"/>
          <x14:colorLast rgb="FFD00000"/>
          <x14:colorHigh rgb="FFD00000"/>
          <x14:colorLow rgb="FFD00000"/>
          <x14:sparklines>
            <x14:sparkline>
              <xm:f>'チェックリスト 知的障害　評価結果'!D2:D2</xm:f>
              <xm:sqref>D3</xm:sqref>
            </x14:sparkline>
            <x14:sparkline>
              <xm:f>'チェックリスト 知的障害　評価結果'!D3:D3</xm:f>
              <xm:sqref>D4</xm:sqref>
            </x14:sparkline>
            <x14:sparkline>
              <xm:f>'チェックリスト 知的障害　評価結果'!D4:D4</xm:f>
              <xm:sqref>D5</xm:sqref>
            </x14:sparkline>
            <x14:sparkline>
              <xm:f>'チェックリスト 知的障害　評価結果'!D5:D5</xm:f>
              <xm:sqref>D6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108"/>
  <sheetViews>
    <sheetView showRuler="0" view="pageBreakPreview" topLeftCell="A86" zoomScale="50" zoomScaleNormal="63" zoomScaleSheetLayoutView="50" zoomScalePageLayoutView="75" workbookViewId="0">
      <selection activeCell="L93" sqref="L93"/>
    </sheetView>
  </sheetViews>
  <sheetFormatPr defaultColWidth="8.875" defaultRowHeight="42" customHeight="1"/>
  <cols>
    <col min="1" max="1" width="10.375" style="47" customWidth="1"/>
    <col min="2" max="2" width="46.125" style="47" customWidth="1"/>
    <col min="3" max="7" width="15.625" style="47" customWidth="1"/>
    <col min="8" max="8" width="7.875" style="47" customWidth="1"/>
    <col min="9" max="11" width="7.625" style="47" customWidth="1"/>
    <col min="12" max="12" width="8.75" style="47" customWidth="1"/>
    <col min="13" max="13" width="21.375" style="47" customWidth="1"/>
    <col min="14" max="14" width="6.375" style="47" customWidth="1"/>
    <col min="15" max="16384" width="8.875" style="47"/>
  </cols>
  <sheetData>
    <row r="1" spans="1:15" ht="45" customHeight="1">
      <c r="A1" s="93" t="s">
        <v>511</v>
      </c>
      <c r="E1" s="327" t="s">
        <v>177</v>
      </c>
      <c r="F1" s="328"/>
      <c r="G1" s="329" t="s">
        <v>367</v>
      </c>
      <c r="H1" s="330"/>
      <c r="I1" s="68" t="s">
        <v>179</v>
      </c>
      <c r="J1" s="328" t="s">
        <v>167</v>
      </c>
      <c r="K1" s="328"/>
      <c r="L1" s="328"/>
      <c r="M1" s="328"/>
      <c r="N1" s="331"/>
    </row>
    <row r="2" spans="1:15" ht="45" customHeight="1" thickBot="1">
      <c r="A2" s="48"/>
      <c r="E2" s="311" t="s">
        <v>180</v>
      </c>
      <c r="F2" s="312"/>
      <c r="G2" s="312" t="s">
        <v>181</v>
      </c>
      <c r="H2" s="312"/>
      <c r="I2" s="312"/>
      <c r="J2" s="312" t="s">
        <v>191</v>
      </c>
      <c r="K2" s="312"/>
      <c r="L2" s="312"/>
      <c r="M2" s="312"/>
      <c r="N2" s="313"/>
    </row>
    <row r="3" spans="1:15" ht="45" customHeight="1">
      <c r="A3" s="314" t="s">
        <v>159</v>
      </c>
      <c r="B3" s="316" t="s">
        <v>160</v>
      </c>
      <c r="C3" s="318" t="s">
        <v>168</v>
      </c>
      <c r="D3" s="319"/>
      <c r="E3" s="319"/>
      <c r="F3" s="319"/>
      <c r="G3" s="320"/>
      <c r="H3" s="282" t="s">
        <v>370</v>
      </c>
      <c r="I3" s="280" t="s">
        <v>371</v>
      </c>
      <c r="J3" s="282" t="s">
        <v>372</v>
      </c>
      <c r="K3" s="284" t="s">
        <v>169</v>
      </c>
      <c r="L3" s="285"/>
      <c r="M3" s="285"/>
      <c r="N3" s="286"/>
    </row>
    <row r="4" spans="1:15" ht="45" customHeight="1" thickBot="1">
      <c r="A4" s="315"/>
      <c r="B4" s="317"/>
      <c r="C4" s="133">
        <v>0</v>
      </c>
      <c r="D4" s="133">
        <v>1</v>
      </c>
      <c r="E4" s="133">
        <v>2</v>
      </c>
      <c r="F4" s="133">
        <v>3</v>
      </c>
      <c r="G4" s="133">
        <v>4</v>
      </c>
      <c r="H4" s="283"/>
      <c r="I4" s="281"/>
      <c r="J4" s="283"/>
      <c r="K4" s="281"/>
      <c r="L4" s="287"/>
      <c r="M4" s="287"/>
      <c r="N4" s="288"/>
    </row>
    <row r="5" spans="1:15" ht="45" customHeight="1">
      <c r="A5" s="289" t="s">
        <v>331</v>
      </c>
      <c r="B5" s="95" t="s">
        <v>368</v>
      </c>
      <c r="C5" s="99" t="s">
        <v>18</v>
      </c>
      <c r="D5" s="99" t="s">
        <v>374</v>
      </c>
      <c r="E5" s="99" t="s">
        <v>22</v>
      </c>
      <c r="F5" s="99" t="s">
        <v>19</v>
      </c>
      <c r="G5" s="99" t="s">
        <v>200</v>
      </c>
      <c r="H5" s="49"/>
      <c r="I5" s="50"/>
      <c r="J5" s="49"/>
      <c r="K5" s="349"/>
      <c r="L5" s="349"/>
      <c r="M5" s="349"/>
      <c r="N5" s="350"/>
    </row>
    <row r="6" spans="1:15" ht="45" customHeight="1">
      <c r="A6" s="276"/>
      <c r="B6" s="96" t="s">
        <v>333</v>
      </c>
      <c r="C6" s="100" t="s">
        <v>18</v>
      </c>
      <c r="D6" s="100" t="s">
        <v>374</v>
      </c>
      <c r="E6" s="100" t="s">
        <v>376</v>
      </c>
      <c r="F6" s="100" t="s">
        <v>375</v>
      </c>
      <c r="G6" s="100" t="s">
        <v>20</v>
      </c>
      <c r="H6" s="51"/>
      <c r="I6" s="52"/>
      <c r="J6" s="51"/>
      <c r="K6" s="351"/>
      <c r="L6" s="351"/>
      <c r="M6" s="351"/>
      <c r="N6" s="352"/>
    </row>
    <row r="7" spans="1:15" ht="45" customHeight="1">
      <c r="A7" s="276"/>
      <c r="B7" s="97" t="s">
        <v>334</v>
      </c>
      <c r="C7" s="101" t="s">
        <v>18</v>
      </c>
      <c r="D7" s="101" t="s">
        <v>21</v>
      </c>
      <c r="E7" s="101" t="s">
        <v>22</v>
      </c>
      <c r="F7" s="101" t="s">
        <v>23</v>
      </c>
      <c r="G7" s="101" t="s">
        <v>24</v>
      </c>
      <c r="H7" s="53"/>
      <c r="I7" s="54"/>
      <c r="J7" s="53"/>
      <c r="K7" s="353"/>
      <c r="L7" s="353"/>
      <c r="M7" s="353"/>
      <c r="N7" s="354"/>
    </row>
    <row r="8" spans="1:15" ht="45" customHeight="1">
      <c r="A8" s="276"/>
      <c r="B8" s="96" t="s">
        <v>282</v>
      </c>
      <c r="C8" s="100" t="s">
        <v>25</v>
      </c>
      <c r="D8" s="100" t="s">
        <v>26</v>
      </c>
      <c r="E8" s="100" t="s">
        <v>377</v>
      </c>
      <c r="F8" s="100" t="s">
        <v>27</v>
      </c>
      <c r="G8" s="100" t="s">
        <v>28</v>
      </c>
      <c r="H8" s="51"/>
      <c r="I8" s="52"/>
      <c r="J8" s="51"/>
      <c r="K8" s="351"/>
      <c r="L8" s="351"/>
      <c r="M8" s="351"/>
      <c r="N8" s="352"/>
    </row>
    <row r="9" spans="1:15" ht="45" customHeight="1">
      <c r="A9" s="276"/>
      <c r="B9" s="97" t="s">
        <v>335</v>
      </c>
      <c r="C9" s="101" t="s">
        <v>29</v>
      </c>
      <c r="D9" s="101" t="s">
        <v>382</v>
      </c>
      <c r="E9" s="101" t="s">
        <v>30</v>
      </c>
      <c r="F9" s="101" t="s">
        <v>378</v>
      </c>
      <c r="G9" s="101" t="s">
        <v>381</v>
      </c>
      <c r="H9" s="53"/>
      <c r="I9" s="54"/>
      <c r="J9" s="53"/>
      <c r="K9" s="353"/>
      <c r="L9" s="353"/>
      <c r="M9" s="353"/>
      <c r="N9" s="354"/>
    </row>
    <row r="10" spans="1:15" ht="45" customHeight="1">
      <c r="A10" s="276"/>
      <c r="B10" s="96" t="s">
        <v>283</v>
      </c>
      <c r="C10" s="100" t="s">
        <v>31</v>
      </c>
      <c r="D10" s="100" t="s">
        <v>32</v>
      </c>
      <c r="E10" s="100" t="s">
        <v>33</v>
      </c>
      <c r="F10" s="100" t="s">
        <v>201</v>
      </c>
      <c r="G10" s="100" t="s">
        <v>380</v>
      </c>
      <c r="H10" s="51"/>
      <c r="I10" s="52"/>
      <c r="J10" s="51"/>
      <c r="K10" s="351"/>
      <c r="L10" s="351"/>
      <c r="M10" s="351"/>
      <c r="N10" s="352"/>
    </row>
    <row r="11" spans="1:15" ht="45" customHeight="1">
      <c r="A11" s="276"/>
      <c r="B11" s="97" t="s">
        <v>284</v>
      </c>
      <c r="C11" s="101" t="s">
        <v>202</v>
      </c>
      <c r="D11" s="101" t="s">
        <v>382</v>
      </c>
      <c r="E11" s="101" t="s">
        <v>35</v>
      </c>
      <c r="F11" s="101" t="s">
        <v>379</v>
      </c>
      <c r="G11" s="101" t="s">
        <v>73</v>
      </c>
      <c r="H11" s="53"/>
      <c r="I11" s="54"/>
      <c r="J11" s="53"/>
      <c r="K11" s="353"/>
      <c r="L11" s="353"/>
      <c r="M11" s="353"/>
      <c r="N11" s="354"/>
    </row>
    <row r="12" spans="1:15" ht="45" customHeight="1">
      <c r="A12" s="276"/>
      <c r="B12" s="96" t="s">
        <v>336</v>
      </c>
      <c r="C12" s="100" t="s">
        <v>40</v>
      </c>
      <c r="D12" s="100" t="s">
        <v>36</v>
      </c>
      <c r="E12" s="100" t="s">
        <v>37</v>
      </c>
      <c r="F12" s="100" t="s">
        <v>38</v>
      </c>
      <c r="G12" s="179" t="s">
        <v>39</v>
      </c>
      <c r="H12" s="51"/>
      <c r="I12" s="52"/>
      <c r="J12" s="51"/>
      <c r="K12" s="351"/>
      <c r="L12" s="351"/>
      <c r="M12" s="351"/>
      <c r="N12" s="352"/>
    </row>
    <row r="13" spans="1:15" ht="45" customHeight="1">
      <c r="A13" s="276"/>
      <c r="B13" s="97" t="s">
        <v>285</v>
      </c>
      <c r="C13" s="101" t="s">
        <v>40</v>
      </c>
      <c r="D13" s="101" t="s">
        <v>41</v>
      </c>
      <c r="E13" s="101" t="s">
        <v>383</v>
      </c>
      <c r="F13" s="101" t="s">
        <v>384</v>
      </c>
      <c r="G13" s="101" t="s">
        <v>42</v>
      </c>
      <c r="H13" s="53"/>
      <c r="I13" s="54"/>
      <c r="J13" s="53"/>
      <c r="K13" s="353"/>
      <c r="L13" s="353"/>
      <c r="M13" s="353"/>
      <c r="N13" s="354"/>
    </row>
    <row r="14" spans="1:15" ht="45" customHeight="1" thickBot="1">
      <c r="A14" s="277"/>
      <c r="B14" s="98" t="s">
        <v>504</v>
      </c>
      <c r="C14" s="102" t="s">
        <v>79</v>
      </c>
      <c r="D14" s="102" t="s">
        <v>43</v>
      </c>
      <c r="E14" s="102" t="s">
        <v>44</v>
      </c>
      <c r="F14" s="102" t="s">
        <v>203</v>
      </c>
      <c r="G14" s="102" t="s">
        <v>45</v>
      </c>
      <c r="H14" s="55"/>
      <c r="I14" s="56"/>
      <c r="J14" s="55"/>
      <c r="K14" s="355"/>
      <c r="L14" s="356"/>
      <c r="M14" s="356"/>
      <c r="N14" s="390"/>
    </row>
    <row r="15" spans="1:15" ht="45" customHeight="1" thickTop="1" thickBot="1">
      <c r="A15" s="94" t="s">
        <v>161</v>
      </c>
      <c r="B15" s="57"/>
      <c r="C15" s="58"/>
      <c r="D15" s="58"/>
      <c r="E15" s="58"/>
      <c r="F15" s="58"/>
      <c r="G15" s="58"/>
      <c r="H15" s="164">
        <f>SUM(H5:H14)</f>
        <v>0</v>
      </c>
      <c r="I15" s="165">
        <f>SUM(I5:I14)</f>
        <v>0</v>
      </c>
      <c r="J15" s="164">
        <f>SUM(J5:J14)</f>
        <v>0</v>
      </c>
      <c r="K15" s="357"/>
      <c r="L15" s="357"/>
      <c r="M15" s="357"/>
      <c r="N15" s="358"/>
    </row>
    <row r="16" spans="1:15" ht="45" customHeight="1" thickTop="1" thickBot="1">
      <c r="A16" s="346"/>
      <c r="B16" s="346"/>
      <c r="C16" s="346"/>
      <c r="D16" s="346"/>
      <c r="E16" s="346"/>
      <c r="F16" s="346"/>
      <c r="G16" s="346"/>
      <c r="H16" s="346"/>
      <c r="I16" s="346"/>
      <c r="J16" s="346"/>
      <c r="K16" s="346"/>
      <c r="L16" s="346"/>
      <c r="M16" s="346"/>
      <c r="N16" s="346"/>
      <c r="O16" s="346"/>
    </row>
    <row r="17" spans="1:14" ht="45" customHeight="1" thickBot="1">
      <c r="A17" s="93" t="s">
        <v>512</v>
      </c>
      <c r="B17" s="74"/>
      <c r="C17" s="74"/>
      <c r="D17" s="74"/>
      <c r="E17" s="338" t="s">
        <v>177</v>
      </c>
      <c r="F17" s="339"/>
      <c r="G17" s="347" t="s">
        <v>373</v>
      </c>
      <c r="H17" s="348"/>
      <c r="I17" s="127" t="s">
        <v>179</v>
      </c>
      <c r="J17" s="343" t="s">
        <v>167</v>
      </c>
      <c r="K17" s="344"/>
      <c r="L17" s="344"/>
      <c r="M17" s="344"/>
      <c r="N17" s="345"/>
    </row>
    <row r="18" spans="1:14" ht="45" customHeight="1" thickBot="1">
      <c r="A18" s="74"/>
      <c r="B18" s="74"/>
      <c r="C18" s="74"/>
      <c r="D18" s="74"/>
      <c r="E18" s="338" t="s">
        <v>180</v>
      </c>
      <c r="F18" s="339"/>
      <c r="G18" s="340" t="s">
        <v>181</v>
      </c>
      <c r="H18" s="341"/>
      <c r="I18" s="342"/>
      <c r="J18" s="343" t="s">
        <v>191</v>
      </c>
      <c r="K18" s="344"/>
      <c r="L18" s="344"/>
      <c r="M18" s="344"/>
      <c r="N18" s="345"/>
    </row>
    <row r="19" spans="1:14" ht="45" customHeight="1">
      <c r="A19" s="314" t="s">
        <v>159</v>
      </c>
      <c r="B19" s="316" t="s">
        <v>160</v>
      </c>
      <c r="C19" s="318" t="s">
        <v>168</v>
      </c>
      <c r="D19" s="319"/>
      <c r="E19" s="319"/>
      <c r="F19" s="319"/>
      <c r="G19" s="320"/>
      <c r="H19" s="282" t="s">
        <v>370</v>
      </c>
      <c r="I19" s="280" t="s">
        <v>371</v>
      </c>
      <c r="J19" s="282" t="s">
        <v>372</v>
      </c>
      <c r="K19" s="284" t="s">
        <v>169</v>
      </c>
      <c r="L19" s="285"/>
      <c r="M19" s="285"/>
      <c r="N19" s="286"/>
    </row>
    <row r="20" spans="1:14" ht="45" customHeight="1" thickBot="1">
      <c r="A20" s="315"/>
      <c r="B20" s="317"/>
      <c r="C20" s="133">
        <v>0</v>
      </c>
      <c r="D20" s="133">
        <v>1</v>
      </c>
      <c r="E20" s="133">
        <v>2</v>
      </c>
      <c r="F20" s="133">
        <v>3</v>
      </c>
      <c r="G20" s="133">
        <v>4</v>
      </c>
      <c r="H20" s="283"/>
      <c r="I20" s="281"/>
      <c r="J20" s="283"/>
      <c r="K20" s="281"/>
      <c r="L20" s="287"/>
      <c r="M20" s="287"/>
      <c r="N20" s="288"/>
    </row>
    <row r="21" spans="1:14" ht="45" customHeight="1">
      <c r="A21" s="275" t="s">
        <v>162</v>
      </c>
      <c r="B21" s="104" t="s">
        <v>286</v>
      </c>
      <c r="C21" s="106" t="s">
        <v>15</v>
      </c>
      <c r="D21" s="106" t="s">
        <v>204</v>
      </c>
      <c r="E21" s="106" t="s">
        <v>16</v>
      </c>
      <c r="F21" s="106" t="s">
        <v>17</v>
      </c>
      <c r="G21" s="106" t="s">
        <v>42</v>
      </c>
      <c r="H21" s="75"/>
      <c r="I21" s="76"/>
      <c r="J21" s="75"/>
      <c r="K21" s="336"/>
      <c r="L21" s="336"/>
      <c r="M21" s="336"/>
      <c r="N21" s="337"/>
    </row>
    <row r="22" spans="1:14" ht="45" customHeight="1">
      <c r="A22" s="276"/>
      <c r="B22" s="96" t="s">
        <v>287</v>
      </c>
      <c r="C22" s="107" t="s">
        <v>385</v>
      </c>
      <c r="D22" s="108" t="s">
        <v>401</v>
      </c>
      <c r="E22" s="108" t="s">
        <v>402</v>
      </c>
      <c r="F22" s="108" t="s">
        <v>395</v>
      </c>
      <c r="G22" s="107" t="s">
        <v>386</v>
      </c>
      <c r="H22" s="77"/>
      <c r="I22" s="78"/>
      <c r="J22" s="77"/>
      <c r="K22" s="278"/>
      <c r="L22" s="278"/>
      <c r="M22" s="278"/>
      <c r="N22" s="279"/>
    </row>
    <row r="23" spans="1:14" ht="45" customHeight="1">
      <c r="A23" s="276"/>
      <c r="B23" s="97" t="s">
        <v>288</v>
      </c>
      <c r="C23" s="109" t="s">
        <v>387</v>
      </c>
      <c r="D23" s="109" t="s">
        <v>388</v>
      </c>
      <c r="E23" s="109" t="s">
        <v>46</v>
      </c>
      <c r="F23" s="110" t="s">
        <v>394</v>
      </c>
      <c r="G23" s="109" t="s">
        <v>389</v>
      </c>
      <c r="H23" s="79"/>
      <c r="I23" s="80"/>
      <c r="J23" s="79"/>
      <c r="K23" s="273"/>
      <c r="L23" s="273"/>
      <c r="M23" s="273"/>
      <c r="N23" s="274"/>
    </row>
    <row r="24" spans="1:14" ht="45" customHeight="1">
      <c r="A24" s="276"/>
      <c r="B24" s="96" t="s">
        <v>289</v>
      </c>
      <c r="C24" s="107" t="s">
        <v>390</v>
      </c>
      <c r="D24" s="107" t="s">
        <v>47</v>
      </c>
      <c r="E24" s="107" t="s">
        <v>48</v>
      </c>
      <c r="F24" s="107" t="s">
        <v>49</v>
      </c>
      <c r="G24" s="108" t="s">
        <v>391</v>
      </c>
      <c r="H24" s="77"/>
      <c r="I24" s="78"/>
      <c r="J24" s="77"/>
      <c r="K24" s="278"/>
      <c r="L24" s="278"/>
      <c r="M24" s="278"/>
      <c r="N24" s="279"/>
    </row>
    <row r="25" spans="1:14" ht="45" customHeight="1">
      <c r="A25" s="276"/>
      <c r="B25" s="97" t="s">
        <v>290</v>
      </c>
      <c r="C25" s="110" t="s">
        <v>460</v>
      </c>
      <c r="D25" s="110" t="s">
        <v>459</v>
      </c>
      <c r="E25" s="109" t="s">
        <v>392</v>
      </c>
      <c r="F25" s="109" t="s">
        <v>46</v>
      </c>
      <c r="G25" s="110" t="s">
        <v>393</v>
      </c>
      <c r="H25" s="79"/>
      <c r="I25" s="80"/>
      <c r="J25" s="79"/>
      <c r="K25" s="273"/>
      <c r="L25" s="273"/>
      <c r="M25" s="273"/>
      <c r="N25" s="274"/>
    </row>
    <row r="26" spans="1:14" ht="45" customHeight="1">
      <c r="A26" s="276"/>
      <c r="B26" s="96" t="s">
        <v>291</v>
      </c>
      <c r="C26" s="107" t="s">
        <v>50</v>
      </c>
      <c r="D26" s="107" t="s">
        <v>382</v>
      </c>
      <c r="E26" s="107" t="s">
        <v>51</v>
      </c>
      <c r="F26" s="108" t="s">
        <v>396</v>
      </c>
      <c r="G26" s="107" t="s">
        <v>52</v>
      </c>
      <c r="H26" s="77"/>
      <c r="I26" s="78"/>
      <c r="J26" s="77"/>
      <c r="K26" s="278"/>
      <c r="L26" s="278"/>
      <c r="M26" s="278"/>
      <c r="N26" s="279"/>
    </row>
    <row r="27" spans="1:14" ht="45" customHeight="1">
      <c r="A27" s="276"/>
      <c r="B27" s="97" t="s">
        <v>363</v>
      </c>
      <c r="C27" s="109" t="s">
        <v>53</v>
      </c>
      <c r="D27" s="109" t="s">
        <v>29</v>
      </c>
      <c r="E27" s="110" t="s">
        <v>403</v>
      </c>
      <c r="F27" s="110" t="s">
        <v>398</v>
      </c>
      <c r="G27" s="110" t="s">
        <v>397</v>
      </c>
      <c r="H27" s="79"/>
      <c r="I27" s="80"/>
      <c r="J27" s="79"/>
      <c r="K27" s="273"/>
      <c r="L27" s="273"/>
      <c r="M27" s="273"/>
      <c r="N27" s="274"/>
    </row>
    <row r="28" spans="1:14" ht="45" customHeight="1">
      <c r="A28" s="276"/>
      <c r="B28" s="96" t="s">
        <v>276</v>
      </c>
      <c r="C28" s="108" t="s">
        <v>295</v>
      </c>
      <c r="D28" s="107" t="s">
        <v>54</v>
      </c>
      <c r="E28" s="108" t="s">
        <v>293</v>
      </c>
      <c r="F28" s="108" t="s">
        <v>399</v>
      </c>
      <c r="G28" s="108" t="s">
        <v>400</v>
      </c>
      <c r="H28" s="77"/>
      <c r="I28" s="78"/>
      <c r="J28" s="77"/>
      <c r="K28" s="278"/>
      <c r="L28" s="278"/>
      <c r="M28" s="278"/>
      <c r="N28" s="279"/>
    </row>
    <row r="29" spans="1:14" ht="45" customHeight="1">
      <c r="A29" s="276"/>
      <c r="B29" s="97" t="s">
        <v>292</v>
      </c>
      <c r="C29" s="109" t="s">
        <v>55</v>
      </c>
      <c r="D29" s="110" t="s">
        <v>405</v>
      </c>
      <c r="E29" s="109" t="s">
        <v>56</v>
      </c>
      <c r="F29" s="109" t="s">
        <v>57</v>
      </c>
      <c r="G29" s="110" t="s">
        <v>404</v>
      </c>
      <c r="H29" s="79"/>
      <c r="I29" s="80"/>
      <c r="J29" s="79"/>
      <c r="K29" s="273"/>
      <c r="L29" s="273"/>
      <c r="M29" s="273"/>
      <c r="N29" s="274"/>
    </row>
    <row r="30" spans="1:14" ht="45" customHeight="1">
      <c r="A30" s="276"/>
      <c r="B30" s="96" t="s">
        <v>277</v>
      </c>
      <c r="C30" s="107" t="s">
        <v>58</v>
      </c>
      <c r="D30" s="108" t="s">
        <v>294</v>
      </c>
      <c r="E30" s="107" t="s">
        <v>59</v>
      </c>
      <c r="F30" s="107" t="s">
        <v>60</v>
      </c>
      <c r="G30" s="107" t="s">
        <v>61</v>
      </c>
      <c r="H30" s="77"/>
      <c r="I30" s="78"/>
      <c r="J30" s="77"/>
      <c r="K30" s="278"/>
      <c r="L30" s="278"/>
      <c r="M30" s="278"/>
      <c r="N30" s="279"/>
    </row>
    <row r="31" spans="1:14" ht="45" customHeight="1">
      <c r="A31" s="276"/>
      <c r="B31" s="97" t="s">
        <v>505</v>
      </c>
      <c r="C31" s="109" t="s">
        <v>53</v>
      </c>
      <c r="D31" s="110" t="s">
        <v>409</v>
      </c>
      <c r="E31" s="110" t="s">
        <v>408</v>
      </c>
      <c r="F31" s="110" t="s">
        <v>407</v>
      </c>
      <c r="G31" s="110" t="s">
        <v>406</v>
      </c>
      <c r="H31" s="79"/>
      <c r="I31" s="80"/>
      <c r="J31" s="79"/>
      <c r="K31" s="273"/>
      <c r="L31" s="273"/>
      <c r="M31" s="273"/>
      <c r="N31" s="274"/>
    </row>
    <row r="32" spans="1:14" ht="45" customHeight="1" thickBot="1">
      <c r="A32" s="277"/>
      <c r="B32" s="105" t="s">
        <v>329</v>
      </c>
      <c r="C32" s="111" t="s">
        <v>62</v>
      </c>
      <c r="D32" s="111" t="s">
        <v>63</v>
      </c>
      <c r="E32" s="111" t="s">
        <v>64</v>
      </c>
      <c r="F32" s="111" t="s">
        <v>65</v>
      </c>
      <c r="G32" s="111" t="s">
        <v>66</v>
      </c>
      <c r="H32" s="81"/>
      <c r="I32" s="82"/>
      <c r="J32" s="81"/>
      <c r="K32" s="269"/>
      <c r="L32" s="269"/>
      <c r="M32" s="269"/>
      <c r="N32" s="270"/>
    </row>
    <row r="33" spans="1:14" ht="45" customHeight="1" thickTop="1" thickBot="1">
      <c r="A33" s="103" t="s">
        <v>163</v>
      </c>
      <c r="B33" s="83"/>
      <c r="C33" s="84"/>
      <c r="D33" s="84"/>
      <c r="E33" s="84"/>
      <c r="F33" s="84"/>
      <c r="G33" s="84"/>
      <c r="H33" s="166">
        <f>SUM(H21:H32)</f>
        <v>0</v>
      </c>
      <c r="I33" s="167">
        <f>SUM(I21:I32)</f>
        <v>0</v>
      </c>
      <c r="J33" s="166">
        <f>SUM(J21:J32)</f>
        <v>0</v>
      </c>
      <c r="K33" s="333"/>
      <c r="L33" s="333"/>
      <c r="M33" s="333"/>
      <c r="N33" s="334"/>
    </row>
    <row r="34" spans="1:14" ht="45" customHeight="1" thickTop="1" thickBot="1">
      <c r="A34" s="335"/>
      <c r="B34" s="335"/>
      <c r="C34" s="335"/>
      <c r="D34" s="335"/>
      <c r="E34" s="335"/>
      <c r="F34" s="335"/>
      <c r="G34" s="335"/>
      <c r="H34" s="335"/>
      <c r="I34" s="335"/>
      <c r="J34" s="335"/>
      <c r="K34" s="335"/>
      <c r="L34" s="335"/>
      <c r="M34" s="335"/>
      <c r="N34" s="335"/>
    </row>
    <row r="35" spans="1:14" ht="45" customHeight="1">
      <c r="A35" s="93" t="s">
        <v>513</v>
      </c>
      <c r="B35" s="74"/>
      <c r="C35" s="74"/>
      <c r="D35" s="74"/>
      <c r="E35" s="327" t="s">
        <v>177</v>
      </c>
      <c r="F35" s="328"/>
      <c r="G35" s="329" t="s">
        <v>330</v>
      </c>
      <c r="H35" s="330"/>
      <c r="I35" s="68" t="s">
        <v>179</v>
      </c>
      <c r="J35" s="328" t="s">
        <v>167</v>
      </c>
      <c r="K35" s="328"/>
      <c r="L35" s="328"/>
      <c r="M35" s="328"/>
      <c r="N35" s="331"/>
    </row>
    <row r="36" spans="1:14" ht="45" customHeight="1" thickBot="1">
      <c r="A36" s="74"/>
      <c r="B36" s="74"/>
      <c r="C36" s="74"/>
      <c r="D36" s="74"/>
      <c r="E36" s="311" t="s">
        <v>180</v>
      </c>
      <c r="F36" s="312"/>
      <c r="G36" s="312" t="s">
        <v>181</v>
      </c>
      <c r="H36" s="312"/>
      <c r="I36" s="312"/>
      <c r="J36" s="312" t="s">
        <v>191</v>
      </c>
      <c r="K36" s="312"/>
      <c r="L36" s="312"/>
      <c r="M36" s="312"/>
      <c r="N36" s="313"/>
    </row>
    <row r="37" spans="1:14" ht="45" customHeight="1">
      <c r="A37" s="314" t="s">
        <v>159</v>
      </c>
      <c r="B37" s="316" t="s">
        <v>160</v>
      </c>
      <c r="C37" s="318" t="s">
        <v>168</v>
      </c>
      <c r="D37" s="319"/>
      <c r="E37" s="319"/>
      <c r="F37" s="319"/>
      <c r="G37" s="320"/>
      <c r="H37" s="282" t="s">
        <v>370</v>
      </c>
      <c r="I37" s="280" t="s">
        <v>371</v>
      </c>
      <c r="J37" s="282" t="s">
        <v>372</v>
      </c>
      <c r="K37" s="284" t="s">
        <v>169</v>
      </c>
      <c r="L37" s="285"/>
      <c r="M37" s="285"/>
      <c r="N37" s="286"/>
    </row>
    <row r="38" spans="1:14" ht="45" customHeight="1" thickBot="1">
      <c r="A38" s="315"/>
      <c r="B38" s="317"/>
      <c r="C38" s="133">
        <v>0</v>
      </c>
      <c r="D38" s="133">
        <v>1</v>
      </c>
      <c r="E38" s="133">
        <v>2</v>
      </c>
      <c r="F38" s="133">
        <v>3</v>
      </c>
      <c r="G38" s="133">
        <v>4</v>
      </c>
      <c r="H38" s="283"/>
      <c r="I38" s="281"/>
      <c r="J38" s="283"/>
      <c r="K38" s="281"/>
      <c r="L38" s="287"/>
      <c r="M38" s="287"/>
      <c r="N38" s="288"/>
    </row>
    <row r="39" spans="1:14" ht="45" customHeight="1">
      <c r="A39" s="289" t="s">
        <v>192</v>
      </c>
      <c r="B39" s="95" t="s">
        <v>296</v>
      </c>
      <c r="C39" s="113" t="s">
        <v>67</v>
      </c>
      <c r="D39" s="113" t="s">
        <v>410</v>
      </c>
      <c r="E39" s="113" t="s">
        <v>411</v>
      </c>
      <c r="F39" s="113" t="s">
        <v>193</v>
      </c>
      <c r="G39" s="113" t="s">
        <v>194</v>
      </c>
      <c r="H39" s="85"/>
      <c r="I39" s="85"/>
      <c r="J39" s="85"/>
      <c r="K39" s="291"/>
      <c r="L39" s="291"/>
      <c r="M39" s="291"/>
      <c r="N39" s="292"/>
    </row>
    <row r="40" spans="1:14" ht="45" customHeight="1">
      <c r="A40" s="275"/>
      <c r="B40" s="96" t="s">
        <v>279</v>
      </c>
      <c r="C40" s="108" t="s">
        <v>461</v>
      </c>
      <c r="D40" s="108" t="s">
        <v>303</v>
      </c>
      <c r="E40" s="108" t="s">
        <v>68</v>
      </c>
      <c r="F40" s="108" t="s">
        <v>304</v>
      </c>
      <c r="G40" s="108" t="s">
        <v>69</v>
      </c>
      <c r="H40" s="77"/>
      <c r="I40" s="77"/>
      <c r="J40" s="77"/>
      <c r="K40" s="278"/>
      <c r="L40" s="278"/>
      <c r="M40" s="278"/>
      <c r="N40" s="279"/>
    </row>
    <row r="41" spans="1:14" ht="45" customHeight="1">
      <c r="A41" s="275"/>
      <c r="B41" s="97" t="s">
        <v>298</v>
      </c>
      <c r="C41" s="110" t="s">
        <v>70</v>
      </c>
      <c r="D41" s="110" t="s">
        <v>71</v>
      </c>
      <c r="E41" s="110" t="s">
        <v>412</v>
      </c>
      <c r="F41" s="110" t="s">
        <v>72</v>
      </c>
      <c r="G41" s="110" t="s">
        <v>73</v>
      </c>
      <c r="H41" s="79"/>
      <c r="I41" s="79"/>
      <c r="J41" s="79"/>
      <c r="K41" s="273"/>
      <c r="L41" s="273"/>
      <c r="M41" s="273"/>
      <c r="N41" s="274"/>
    </row>
    <row r="42" spans="1:14" ht="45" customHeight="1">
      <c r="A42" s="275"/>
      <c r="B42" s="96" t="s">
        <v>299</v>
      </c>
      <c r="C42" s="108" t="s">
        <v>413</v>
      </c>
      <c r="D42" s="108" t="s">
        <v>414</v>
      </c>
      <c r="E42" s="108" t="s">
        <v>305</v>
      </c>
      <c r="F42" s="108" t="s">
        <v>302</v>
      </c>
      <c r="G42" s="108" t="s">
        <v>74</v>
      </c>
      <c r="H42" s="77"/>
      <c r="I42" s="77"/>
      <c r="J42" s="77"/>
      <c r="K42" s="278"/>
      <c r="L42" s="278"/>
      <c r="M42" s="278"/>
      <c r="N42" s="279"/>
    </row>
    <row r="43" spans="1:14" ht="45" customHeight="1">
      <c r="A43" s="275"/>
      <c r="B43" s="97" t="s">
        <v>308</v>
      </c>
      <c r="C43" s="110" t="s">
        <v>205</v>
      </c>
      <c r="D43" s="110" t="s">
        <v>75</v>
      </c>
      <c r="E43" s="110" t="s">
        <v>76</v>
      </c>
      <c r="F43" s="110" t="s">
        <v>77</v>
      </c>
      <c r="G43" s="110" t="s">
        <v>78</v>
      </c>
      <c r="H43" s="79"/>
      <c r="I43" s="79"/>
      <c r="J43" s="79"/>
      <c r="K43" s="273"/>
      <c r="L43" s="273"/>
      <c r="M43" s="273"/>
      <c r="N43" s="274"/>
    </row>
    <row r="44" spans="1:14" ht="45" customHeight="1">
      <c r="A44" s="275"/>
      <c r="B44" s="96" t="s">
        <v>297</v>
      </c>
      <c r="C44" s="108" t="s">
        <v>18</v>
      </c>
      <c r="D44" s="108" t="s">
        <v>306</v>
      </c>
      <c r="E44" s="108" t="s">
        <v>80</v>
      </c>
      <c r="F44" s="108" t="s">
        <v>415</v>
      </c>
      <c r="G44" s="108" t="s">
        <v>81</v>
      </c>
      <c r="H44" s="77"/>
      <c r="I44" s="77"/>
      <c r="J44" s="77"/>
      <c r="K44" s="278"/>
      <c r="L44" s="278"/>
      <c r="M44" s="278"/>
      <c r="N44" s="279"/>
    </row>
    <row r="45" spans="1:14" ht="45" customHeight="1">
      <c r="A45" s="275"/>
      <c r="B45" s="97" t="s">
        <v>300</v>
      </c>
      <c r="C45" s="110" t="s">
        <v>82</v>
      </c>
      <c r="D45" s="110" t="s">
        <v>83</v>
      </c>
      <c r="E45" s="110" t="s">
        <v>84</v>
      </c>
      <c r="F45" s="110" t="s">
        <v>416</v>
      </c>
      <c r="G45" s="110" t="s">
        <v>417</v>
      </c>
      <c r="H45" s="79"/>
      <c r="I45" s="79"/>
      <c r="J45" s="79"/>
      <c r="K45" s="273"/>
      <c r="L45" s="273"/>
      <c r="M45" s="273"/>
      <c r="N45" s="274"/>
    </row>
    <row r="46" spans="1:14" ht="45" customHeight="1">
      <c r="A46" s="275"/>
      <c r="B46" s="96" t="s">
        <v>301</v>
      </c>
      <c r="C46" s="108" t="s">
        <v>85</v>
      </c>
      <c r="D46" s="108" t="s">
        <v>418</v>
      </c>
      <c r="E46" s="108" t="s">
        <v>86</v>
      </c>
      <c r="F46" s="108" t="s">
        <v>419</v>
      </c>
      <c r="G46" s="108" t="s">
        <v>69</v>
      </c>
      <c r="H46" s="77"/>
      <c r="I46" s="77"/>
      <c r="J46" s="77"/>
      <c r="K46" s="278"/>
      <c r="L46" s="278"/>
      <c r="M46" s="278"/>
      <c r="N46" s="279"/>
    </row>
    <row r="47" spans="1:14" ht="45" customHeight="1" thickBot="1">
      <c r="A47" s="290"/>
      <c r="B47" s="112" t="s">
        <v>309</v>
      </c>
      <c r="C47" s="114" t="s">
        <v>87</v>
      </c>
      <c r="D47" s="114" t="s">
        <v>88</v>
      </c>
      <c r="E47" s="114" t="s">
        <v>420</v>
      </c>
      <c r="F47" s="114" t="s">
        <v>421</v>
      </c>
      <c r="G47" s="114" t="s">
        <v>307</v>
      </c>
      <c r="H47" s="86"/>
      <c r="I47" s="86"/>
      <c r="J47" s="86"/>
      <c r="K47" s="321"/>
      <c r="L47" s="321"/>
      <c r="M47" s="321"/>
      <c r="N47" s="322"/>
    </row>
    <row r="48" spans="1:14" ht="45" customHeight="1">
      <c r="A48" s="314" t="s">
        <v>159</v>
      </c>
      <c r="B48" s="316" t="s">
        <v>160</v>
      </c>
      <c r="C48" s="318" t="s">
        <v>168</v>
      </c>
      <c r="D48" s="319"/>
      <c r="E48" s="319"/>
      <c r="F48" s="319"/>
      <c r="G48" s="320"/>
      <c r="H48" s="282" t="s">
        <v>370</v>
      </c>
      <c r="I48" s="280" t="s">
        <v>371</v>
      </c>
      <c r="J48" s="282" t="s">
        <v>372</v>
      </c>
      <c r="K48" s="284" t="s">
        <v>169</v>
      </c>
      <c r="L48" s="285"/>
      <c r="M48" s="285"/>
      <c r="N48" s="286"/>
    </row>
    <row r="49" spans="1:14" ht="45" customHeight="1" thickBot="1">
      <c r="A49" s="315"/>
      <c r="B49" s="317"/>
      <c r="C49" s="133">
        <v>0</v>
      </c>
      <c r="D49" s="133">
        <v>1</v>
      </c>
      <c r="E49" s="133">
        <v>2</v>
      </c>
      <c r="F49" s="133">
        <v>3</v>
      </c>
      <c r="G49" s="133">
        <v>4</v>
      </c>
      <c r="H49" s="283"/>
      <c r="I49" s="281"/>
      <c r="J49" s="283"/>
      <c r="K49" s="281"/>
      <c r="L49" s="287"/>
      <c r="M49" s="287"/>
      <c r="N49" s="288"/>
    </row>
    <row r="50" spans="1:14" ht="45" customHeight="1">
      <c r="A50" s="289" t="s">
        <v>259</v>
      </c>
      <c r="B50" s="96" t="s">
        <v>310</v>
      </c>
      <c r="C50" s="107" t="s">
        <v>79</v>
      </c>
      <c r="D50" s="107" t="s">
        <v>89</v>
      </c>
      <c r="E50" s="108" t="s">
        <v>426</v>
      </c>
      <c r="F50" s="108" t="s">
        <v>427</v>
      </c>
      <c r="G50" s="108" t="s">
        <v>428</v>
      </c>
      <c r="H50" s="77"/>
      <c r="I50" s="77"/>
      <c r="J50" s="77"/>
      <c r="K50" s="278"/>
      <c r="L50" s="278"/>
      <c r="M50" s="278"/>
      <c r="N50" s="279"/>
    </row>
    <row r="51" spans="1:14" ht="45" customHeight="1">
      <c r="A51" s="275"/>
      <c r="B51" s="115" t="s">
        <v>158</v>
      </c>
      <c r="C51" s="109" t="s">
        <v>423</v>
      </c>
      <c r="D51" s="110" t="s">
        <v>424</v>
      </c>
      <c r="E51" s="109" t="s">
        <v>425</v>
      </c>
      <c r="F51" s="110" t="s">
        <v>462</v>
      </c>
      <c r="G51" s="110" t="s">
        <v>422</v>
      </c>
      <c r="H51" s="79"/>
      <c r="I51" s="79"/>
      <c r="J51" s="79"/>
      <c r="K51" s="273"/>
      <c r="L51" s="273"/>
      <c r="M51" s="273"/>
      <c r="N51" s="274"/>
    </row>
    <row r="52" spans="1:14" ht="45" customHeight="1">
      <c r="A52" s="275"/>
      <c r="B52" s="96" t="s">
        <v>280</v>
      </c>
      <c r="C52" s="107" t="s">
        <v>79</v>
      </c>
      <c r="D52" s="107" t="s">
        <v>429</v>
      </c>
      <c r="E52" s="108" t="s">
        <v>360</v>
      </c>
      <c r="F52" s="108" t="s">
        <v>361</v>
      </c>
      <c r="G52" s="107" t="s">
        <v>69</v>
      </c>
      <c r="H52" s="77"/>
      <c r="I52" s="77"/>
      <c r="J52" s="77"/>
      <c r="K52" s="278"/>
      <c r="L52" s="278"/>
      <c r="M52" s="278"/>
      <c r="N52" s="279"/>
    </row>
    <row r="53" spans="1:14" ht="45" customHeight="1">
      <c r="A53" s="275"/>
      <c r="B53" s="97" t="s">
        <v>313</v>
      </c>
      <c r="C53" s="110" t="s">
        <v>90</v>
      </c>
      <c r="D53" s="110" t="s">
        <v>91</v>
      </c>
      <c r="E53" s="109" t="s">
        <v>92</v>
      </c>
      <c r="F53" s="109" t="s">
        <v>149</v>
      </c>
      <c r="G53" s="110" t="s">
        <v>463</v>
      </c>
      <c r="H53" s="79"/>
      <c r="I53" s="79"/>
      <c r="J53" s="79"/>
      <c r="K53" s="273"/>
      <c r="L53" s="273"/>
      <c r="M53" s="273"/>
      <c r="N53" s="274"/>
    </row>
    <row r="54" spans="1:14" ht="45" customHeight="1">
      <c r="A54" s="275"/>
      <c r="B54" s="96" t="s">
        <v>314</v>
      </c>
      <c r="C54" s="107" t="s">
        <v>79</v>
      </c>
      <c r="D54" s="107" t="s">
        <v>93</v>
      </c>
      <c r="E54" s="107" t="s">
        <v>94</v>
      </c>
      <c r="F54" s="108" t="s">
        <v>95</v>
      </c>
      <c r="G54" s="108" t="s">
        <v>464</v>
      </c>
      <c r="H54" s="77"/>
      <c r="I54" s="77"/>
      <c r="J54" s="77"/>
      <c r="K54" s="278"/>
      <c r="L54" s="278"/>
      <c r="M54" s="278"/>
      <c r="N54" s="279"/>
    </row>
    <row r="55" spans="1:14" ht="45" customHeight="1">
      <c r="A55" s="275"/>
      <c r="B55" s="97" t="s">
        <v>315</v>
      </c>
      <c r="C55" s="109" t="s">
        <v>96</v>
      </c>
      <c r="D55" s="110" t="s">
        <v>97</v>
      </c>
      <c r="E55" s="110" t="s">
        <v>98</v>
      </c>
      <c r="F55" s="109" t="s">
        <v>149</v>
      </c>
      <c r="G55" s="110" t="s">
        <v>433</v>
      </c>
      <c r="H55" s="79"/>
      <c r="I55" s="79"/>
      <c r="J55" s="79"/>
      <c r="K55" s="273"/>
      <c r="L55" s="273"/>
      <c r="M55" s="273"/>
      <c r="N55" s="274"/>
    </row>
    <row r="56" spans="1:14" ht="45" customHeight="1">
      <c r="A56" s="275"/>
      <c r="B56" s="96" t="s">
        <v>482</v>
      </c>
      <c r="C56" s="107" t="s">
        <v>79</v>
      </c>
      <c r="D56" s="107" t="s">
        <v>429</v>
      </c>
      <c r="E56" s="108" t="s">
        <v>311</v>
      </c>
      <c r="F56" s="108" t="s">
        <v>431</v>
      </c>
      <c r="G56" s="107" t="s">
        <v>99</v>
      </c>
      <c r="H56" s="77"/>
      <c r="I56" s="77"/>
      <c r="J56" s="77"/>
      <c r="K56" s="278"/>
      <c r="L56" s="278"/>
      <c r="M56" s="278"/>
      <c r="N56" s="279"/>
    </row>
    <row r="57" spans="1:14" ht="45" customHeight="1">
      <c r="A57" s="275"/>
      <c r="B57" s="97" t="s">
        <v>316</v>
      </c>
      <c r="C57" s="109" t="s">
        <v>430</v>
      </c>
      <c r="D57" s="110" t="s">
        <v>480</v>
      </c>
      <c r="E57" s="110" t="s">
        <v>479</v>
      </c>
      <c r="F57" s="110" t="s">
        <v>478</v>
      </c>
      <c r="G57" s="110" t="s">
        <v>481</v>
      </c>
      <c r="H57" s="79"/>
      <c r="I57" s="79"/>
      <c r="J57" s="79"/>
      <c r="K57" s="273"/>
      <c r="L57" s="273"/>
      <c r="M57" s="273"/>
      <c r="N57" s="274"/>
    </row>
    <row r="58" spans="1:14" ht="45" customHeight="1">
      <c r="A58" s="275"/>
      <c r="B58" s="98" t="s">
        <v>317</v>
      </c>
      <c r="C58" s="116" t="s">
        <v>206</v>
      </c>
      <c r="D58" s="116" t="s">
        <v>312</v>
      </c>
      <c r="E58" s="117" t="s">
        <v>432</v>
      </c>
      <c r="F58" s="117" t="s">
        <v>207</v>
      </c>
      <c r="G58" s="116" t="s">
        <v>465</v>
      </c>
      <c r="H58" s="88"/>
      <c r="I58" s="88"/>
      <c r="J58" s="88"/>
      <c r="K58" s="323"/>
      <c r="L58" s="278"/>
      <c r="M58" s="278"/>
      <c r="N58" s="279"/>
    </row>
    <row r="59" spans="1:14" ht="45" customHeight="1" thickBot="1">
      <c r="A59" s="332"/>
      <c r="B59" s="118" t="s">
        <v>337</v>
      </c>
      <c r="C59" s="119" t="s">
        <v>100</v>
      </c>
      <c r="D59" s="120" t="s">
        <v>467</v>
      </c>
      <c r="E59" s="120" t="s">
        <v>208</v>
      </c>
      <c r="F59" s="119" t="s">
        <v>145</v>
      </c>
      <c r="G59" s="120" t="s">
        <v>466</v>
      </c>
      <c r="H59" s="89"/>
      <c r="I59" s="89"/>
      <c r="J59" s="160"/>
      <c r="K59" s="324"/>
      <c r="L59" s="325"/>
      <c r="M59" s="325"/>
      <c r="N59" s="391"/>
    </row>
    <row r="60" spans="1:14" ht="45" customHeight="1" thickTop="1" thickBot="1">
      <c r="A60" s="94" t="s">
        <v>165</v>
      </c>
      <c r="B60" s="90"/>
      <c r="C60" s="91"/>
      <c r="D60" s="91"/>
      <c r="E60" s="91"/>
      <c r="F60" s="91"/>
      <c r="G60" s="91"/>
      <c r="H60" s="164">
        <f>SUM(H39:H59)</f>
        <v>0</v>
      </c>
      <c r="I60" s="164">
        <f>SUM(I39:I59)</f>
        <v>0</v>
      </c>
      <c r="J60" s="164">
        <f>SUM(J39:J59)</f>
        <v>0</v>
      </c>
      <c r="K60" s="271"/>
      <c r="L60" s="271"/>
      <c r="M60" s="271"/>
      <c r="N60" s="272"/>
    </row>
    <row r="61" spans="1:14" ht="45" customHeight="1" thickTop="1" thickBot="1">
      <c r="A61" s="326"/>
      <c r="B61" s="326"/>
      <c r="C61" s="326"/>
      <c r="D61" s="326"/>
      <c r="E61" s="326"/>
      <c r="F61" s="326"/>
      <c r="G61" s="326"/>
      <c r="H61" s="326"/>
      <c r="I61" s="326"/>
      <c r="J61" s="326"/>
      <c r="K61" s="326"/>
      <c r="L61" s="326"/>
      <c r="M61" s="326"/>
      <c r="N61" s="92"/>
    </row>
    <row r="62" spans="1:14" ht="45" customHeight="1">
      <c r="A62" s="93" t="s">
        <v>514</v>
      </c>
      <c r="B62" s="74"/>
      <c r="C62" s="74"/>
      <c r="D62" s="74"/>
      <c r="E62" s="327" t="s">
        <v>177</v>
      </c>
      <c r="F62" s="328"/>
      <c r="G62" s="329" t="s">
        <v>330</v>
      </c>
      <c r="H62" s="330"/>
      <c r="I62" s="68" t="s">
        <v>179</v>
      </c>
      <c r="J62" s="328" t="s">
        <v>167</v>
      </c>
      <c r="K62" s="328"/>
      <c r="L62" s="328"/>
      <c r="M62" s="328"/>
      <c r="N62" s="331"/>
    </row>
    <row r="63" spans="1:14" ht="45" customHeight="1" thickBot="1">
      <c r="A63" s="74"/>
      <c r="B63" s="74"/>
      <c r="C63" s="74"/>
      <c r="D63" s="74"/>
      <c r="E63" s="311" t="s">
        <v>180</v>
      </c>
      <c r="F63" s="312"/>
      <c r="G63" s="312" t="s">
        <v>181</v>
      </c>
      <c r="H63" s="312"/>
      <c r="I63" s="312"/>
      <c r="J63" s="312" t="s">
        <v>191</v>
      </c>
      <c r="K63" s="312"/>
      <c r="L63" s="312"/>
      <c r="M63" s="312"/>
      <c r="N63" s="313"/>
    </row>
    <row r="64" spans="1:14" ht="45" customHeight="1">
      <c r="A64" s="314" t="s">
        <v>159</v>
      </c>
      <c r="B64" s="316" t="s">
        <v>160</v>
      </c>
      <c r="C64" s="318" t="s">
        <v>168</v>
      </c>
      <c r="D64" s="319"/>
      <c r="E64" s="319"/>
      <c r="F64" s="319"/>
      <c r="G64" s="320"/>
      <c r="H64" s="282" t="s">
        <v>370</v>
      </c>
      <c r="I64" s="280" t="s">
        <v>371</v>
      </c>
      <c r="J64" s="282" t="s">
        <v>372</v>
      </c>
      <c r="K64" s="284" t="s">
        <v>169</v>
      </c>
      <c r="L64" s="285"/>
      <c r="M64" s="285"/>
      <c r="N64" s="286"/>
    </row>
    <row r="65" spans="1:14" ht="45" customHeight="1" thickBot="1">
      <c r="A65" s="315"/>
      <c r="B65" s="317"/>
      <c r="C65" s="133">
        <v>0</v>
      </c>
      <c r="D65" s="133">
        <v>1</v>
      </c>
      <c r="E65" s="133">
        <v>2</v>
      </c>
      <c r="F65" s="133">
        <v>3</v>
      </c>
      <c r="G65" s="133">
        <v>4</v>
      </c>
      <c r="H65" s="283"/>
      <c r="I65" s="281"/>
      <c r="J65" s="283"/>
      <c r="K65" s="281"/>
      <c r="L65" s="287"/>
      <c r="M65" s="287"/>
      <c r="N65" s="288"/>
    </row>
    <row r="66" spans="1:14" ht="45" customHeight="1">
      <c r="A66" s="289" t="s">
        <v>483</v>
      </c>
      <c r="B66" s="95" t="s">
        <v>318</v>
      </c>
      <c r="C66" s="123" t="s">
        <v>18</v>
      </c>
      <c r="D66" s="123" t="s">
        <v>429</v>
      </c>
      <c r="E66" s="113" t="s">
        <v>434</v>
      </c>
      <c r="F66" s="113" t="s">
        <v>484</v>
      </c>
      <c r="G66" s="113" t="s">
        <v>435</v>
      </c>
      <c r="H66" s="85"/>
      <c r="I66" s="85"/>
      <c r="J66" s="85"/>
      <c r="K66" s="291"/>
      <c r="L66" s="291"/>
      <c r="M66" s="291"/>
      <c r="N66" s="292"/>
    </row>
    <row r="67" spans="1:14" ht="45" customHeight="1">
      <c r="A67" s="275"/>
      <c r="B67" s="96" t="s">
        <v>319</v>
      </c>
      <c r="C67" s="108" t="s">
        <v>468</v>
      </c>
      <c r="D67" s="108" t="s">
        <v>469</v>
      </c>
      <c r="E67" s="108" t="s">
        <v>437</v>
      </c>
      <c r="F67" s="108" t="s">
        <v>436</v>
      </c>
      <c r="G67" s="107" t="s">
        <v>101</v>
      </c>
      <c r="H67" s="77"/>
      <c r="I67" s="77"/>
      <c r="J67" s="77"/>
      <c r="K67" s="278"/>
      <c r="L67" s="278"/>
      <c r="M67" s="278"/>
      <c r="N67" s="279"/>
    </row>
    <row r="68" spans="1:14" ht="45" customHeight="1">
      <c r="A68" s="275"/>
      <c r="B68" s="97" t="s">
        <v>503</v>
      </c>
      <c r="C68" s="109" t="s">
        <v>18</v>
      </c>
      <c r="D68" s="110" t="s">
        <v>438</v>
      </c>
      <c r="E68" s="110" t="s">
        <v>356</v>
      </c>
      <c r="F68" s="109" t="s">
        <v>102</v>
      </c>
      <c r="G68" s="110" t="s">
        <v>281</v>
      </c>
      <c r="H68" s="79"/>
      <c r="I68" s="79"/>
      <c r="J68" s="79"/>
      <c r="K68" s="273"/>
      <c r="L68" s="273"/>
      <c r="M68" s="273"/>
      <c r="N68" s="274"/>
    </row>
    <row r="69" spans="1:14" ht="45" customHeight="1">
      <c r="A69" s="275"/>
      <c r="B69" s="121" t="s">
        <v>0</v>
      </c>
      <c r="C69" s="107" t="s">
        <v>103</v>
      </c>
      <c r="D69" s="107" t="s">
        <v>104</v>
      </c>
      <c r="E69" s="107" t="s">
        <v>105</v>
      </c>
      <c r="F69" s="107" t="s">
        <v>106</v>
      </c>
      <c r="G69" s="107" t="s">
        <v>107</v>
      </c>
      <c r="H69" s="77"/>
      <c r="I69" s="77"/>
      <c r="J69" s="77"/>
      <c r="K69" s="278"/>
      <c r="L69" s="278"/>
      <c r="M69" s="278"/>
      <c r="N69" s="279"/>
    </row>
    <row r="70" spans="1:14" ht="45" customHeight="1">
      <c r="A70" s="275"/>
      <c r="B70" s="115" t="s">
        <v>111</v>
      </c>
      <c r="C70" s="109" t="s">
        <v>108</v>
      </c>
      <c r="D70" s="110" t="s">
        <v>470</v>
      </c>
      <c r="E70" s="109" t="s">
        <v>109</v>
      </c>
      <c r="F70" s="109" t="s">
        <v>110</v>
      </c>
      <c r="G70" s="110" t="s">
        <v>449</v>
      </c>
      <c r="H70" s="79"/>
      <c r="I70" s="79"/>
      <c r="J70" s="79"/>
      <c r="K70" s="273"/>
      <c r="L70" s="273"/>
      <c r="M70" s="273"/>
      <c r="N70" s="274"/>
    </row>
    <row r="71" spans="1:14" ht="45" customHeight="1">
      <c r="A71" s="275"/>
      <c r="B71" s="121" t="s">
        <v>1</v>
      </c>
      <c r="C71" s="107" t="s">
        <v>486</v>
      </c>
      <c r="D71" s="108" t="s">
        <v>34</v>
      </c>
      <c r="E71" s="107" t="s">
        <v>112</v>
      </c>
      <c r="F71" s="108" t="s">
        <v>113</v>
      </c>
      <c r="G71" s="107" t="s">
        <v>69</v>
      </c>
      <c r="H71" s="77"/>
      <c r="I71" s="77"/>
      <c r="J71" s="77"/>
      <c r="K71" s="278"/>
      <c r="L71" s="278"/>
      <c r="M71" s="278"/>
      <c r="N71" s="279"/>
    </row>
    <row r="72" spans="1:14" ht="45" customHeight="1">
      <c r="A72" s="275"/>
      <c r="B72" s="115" t="s">
        <v>2</v>
      </c>
      <c r="C72" s="109" t="s">
        <v>114</v>
      </c>
      <c r="D72" s="110" t="s">
        <v>439</v>
      </c>
      <c r="E72" s="110" t="s">
        <v>440</v>
      </c>
      <c r="F72" s="110" t="s">
        <v>471</v>
      </c>
      <c r="G72" s="110" t="s">
        <v>441</v>
      </c>
      <c r="H72" s="79"/>
      <c r="I72" s="79"/>
      <c r="J72" s="79"/>
      <c r="K72" s="273"/>
      <c r="L72" s="273"/>
      <c r="M72" s="273"/>
      <c r="N72" s="274"/>
    </row>
    <row r="73" spans="1:14" ht="45" customHeight="1">
      <c r="A73" s="275"/>
      <c r="B73" s="121" t="s">
        <v>3</v>
      </c>
      <c r="C73" s="107" t="s">
        <v>115</v>
      </c>
      <c r="D73" s="107" t="s">
        <v>443</v>
      </c>
      <c r="E73" s="108" t="s">
        <v>446</v>
      </c>
      <c r="F73" s="108" t="s">
        <v>472</v>
      </c>
      <c r="G73" s="108" t="s">
        <v>442</v>
      </c>
      <c r="H73" s="77"/>
      <c r="I73" s="77"/>
      <c r="J73" s="77"/>
      <c r="K73" s="278"/>
      <c r="L73" s="278"/>
      <c r="M73" s="278"/>
      <c r="N73" s="279"/>
    </row>
    <row r="74" spans="1:14" ht="45" customHeight="1">
      <c r="A74" s="275"/>
      <c r="B74" s="115" t="s">
        <v>364</v>
      </c>
      <c r="C74" s="109" t="s">
        <v>485</v>
      </c>
      <c r="D74" s="110" t="s">
        <v>444</v>
      </c>
      <c r="E74" s="109" t="s">
        <v>16</v>
      </c>
      <c r="F74" s="109" t="s">
        <v>445</v>
      </c>
      <c r="G74" s="109" t="s">
        <v>69</v>
      </c>
      <c r="H74" s="79"/>
      <c r="I74" s="79"/>
      <c r="J74" s="79"/>
      <c r="K74" s="273"/>
      <c r="L74" s="273"/>
      <c r="M74" s="273"/>
      <c r="N74" s="274"/>
    </row>
    <row r="75" spans="1:14" ht="45" customHeight="1">
      <c r="A75" s="275"/>
      <c r="B75" s="121" t="s">
        <v>4</v>
      </c>
      <c r="C75" s="107" t="s">
        <v>18</v>
      </c>
      <c r="D75" s="108" t="s">
        <v>450</v>
      </c>
      <c r="E75" s="108" t="s">
        <v>447</v>
      </c>
      <c r="F75" s="108" t="s">
        <v>474</v>
      </c>
      <c r="G75" s="108" t="s">
        <v>473</v>
      </c>
      <c r="H75" s="77"/>
      <c r="I75" s="77"/>
      <c r="J75" s="77"/>
      <c r="K75" s="278"/>
      <c r="L75" s="278"/>
      <c r="M75" s="278"/>
      <c r="N75" s="279"/>
    </row>
    <row r="76" spans="1:14" ht="45" customHeight="1" thickBot="1">
      <c r="A76" s="290"/>
      <c r="B76" s="122" t="s">
        <v>5</v>
      </c>
      <c r="C76" s="124" t="s">
        <v>116</v>
      </c>
      <c r="D76" s="124" t="s">
        <v>117</v>
      </c>
      <c r="E76" s="114" t="s">
        <v>448</v>
      </c>
      <c r="F76" s="114" t="s">
        <v>118</v>
      </c>
      <c r="G76" s="114" t="s">
        <v>451</v>
      </c>
      <c r="H76" s="86"/>
      <c r="I76" s="86"/>
      <c r="J76" s="86"/>
      <c r="K76" s="321"/>
      <c r="L76" s="321"/>
      <c r="M76" s="321"/>
      <c r="N76" s="322"/>
    </row>
    <row r="77" spans="1:14" ht="45" customHeight="1">
      <c r="A77" s="314" t="s">
        <v>159</v>
      </c>
      <c r="B77" s="316" t="s">
        <v>160</v>
      </c>
      <c r="C77" s="318" t="s">
        <v>168</v>
      </c>
      <c r="D77" s="319"/>
      <c r="E77" s="319"/>
      <c r="F77" s="319"/>
      <c r="G77" s="320"/>
      <c r="H77" s="282" t="s">
        <v>370</v>
      </c>
      <c r="I77" s="280" t="s">
        <v>371</v>
      </c>
      <c r="J77" s="282" t="s">
        <v>372</v>
      </c>
      <c r="K77" s="284" t="s">
        <v>169</v>
      </c>
      <c r="L77" s="285"/>
      <c r="M77" s="285"/>
      <c r="N77" s="286"/>
    </row>
    <row r="78" spans="1:14" ht="45" customHeight="1" thickBot="1">
      <c r="A78" s="315"/>
      <c r="B78" s="317"/>
      <c r="C78" s="133">
        <v>0</v>
      </c>
      <c r="D78" s="133">
        <v>1</v>
      </c>
      <c r="E78" s="133">
        <v>2</v>
      </c>
      <c r="F78" s="133">
        <v>3</v>
      </c>
      <c r="G78" s="133">
        <v>4</v>
      </c>
      <c r="H78" s="283"/>
      <c r="I78" s="281"/>
      <c r="J78" s="283"/>
      <c r="K78" s="281"/>
      <c r="L78" s="287"/>
      <c r="M78" s="287"/>
      <c r="N78" s="288"/>
    </row>
    <row r="79" spans="1:14" ht="45" customHeight="1">
      <c r="A79" s="275" t="s">
        <v>487</v>
      </c>
      <c r="B79" s="121" t="s">
        <v>6</v>
      </c>
      <c r="C79" s="70" t="s">
        <v>119</v>
      </c>
      <c r="D79" s="69" t="s">
        <v>120</v>
      </c>
      <c r="E79" s="69" t="s">
        <v>121</v>
      </c>
      <c r="F79" s="70" t="s">
        <v>457</v>
      </c>
      <c r="G79" s="70" t="s">
        <v>170</v>
      </c>
      <c r="H79" s="77"/>
      <c r="I79" s="77"/>
      <c r="J79" s="77"/>
      <c r="K79" s="278"/>
      <c r="L79" s="278"/>
      <c r="M79" s="278"/>
      <c r="N79" s="279"/>
    </row>
    <row r="80" spans="1:14" ht="45" customHeight="1">
      <c r="A80" s="276"/>
      <c r="B80" s="115" t="s">
        <v>7</v>
      </c>
      <c r="C80" s="71" t="s">
        <v>122</v>
      </c>
      <c r="D80" s="71" t="s">
        <v>123</v>
      </c>
      <c r="E80" s="71" t="s">
        <v>124</v>
      </c>
      <c r="F80" s="71" t="s">
        <v>125</v>
      </c>
      <c r="G80" s="71" t="s">
        <v>126</v>
      </c>
      <c r="H80" s="79"/>
      <c r="I80" s="79"/>
      <c r="J80" s="79"/>
      <c r="K80" s="273"/>
      <c r="L80" s="273"/>
      <c r="M80" s="273"/>
      <c r="N80" s="274"/>
    </row>
    <row r="81" spans="1:14" ht="45" customHeight="1">
      <c r="A81" s="276"/>
      <c r="B81" s="121" t="s">
        <v>8</v>
      </c>
      <c r="C81" s="69" t="s">
        <v>127</v>
      </c>
      <c r="D81" s="70" t="s">
        <v>452</v>
      </c>
      <c r="E81" s="69" t="s">
        <v>128</v>
      </c>
      <c r="F81" s="69" t="s">
        <v>453</v>
      </c>
      <c r="G81" s="70" t="s">
        <v>454</v>
      </c>
      <c r="H81" s="77"/>
      <c r="I81" s="77"/>
      <c r="J81" s="77"/>
      <c r="K81" s="278"/>
      <c r="L81" s="278"/>
      <c r="M81" s="278"/>
      <c r="N81" s="279"/>
    </row>
    <row r="82" spans="1:14" ht="45" customHeight="1">
      <c r="A82" s="276"/>
      <c r="B82" s="115" t="s">
        <v>9</v>
      </c>
      <c r="C82" s="71" t="s">
        <v>129</v>
      </c>
      <c r="D82" s="71" t="s">
        <v>130</v>
      </c>
      <c r="E82" s="71" t="s">
        <v>131</v>
      </c>
      <c r="F82" s="71" t="s">
        <v>132</v>
      </c>
      <c r="G82" s="72" t="s">
        <v>455</v>
      </c>
      <c r="H82" s="79"/>
      <c r="I82" s="79"/>
      <c r="J82" s="79"/>
      <c r="K82" s="273"/>
      <c r="L82" s="273"/>
      <c r="M82" s="273"/>
      <c r="N82" s="274"/>
    </row>
    <row r="83" spans="1:14" ht="45" customHeight="1">
      <c r="A83" s="276"/>
      <c r="B83" s="121" t="s">
        <v>338</v>
      </c>
      <c r="C83" s="69" t="s">
        <v>133</v>
      </c>
      <c r="D83" s="69" t="s">
        <v>134</v>
      </c>
      <c r="E83" s="69" t="s">
        <v>135</v>
      </c>
      <c r="F83" s="69" t="s">
        <v>136</v>
      </c>
      <c r="G83" s="69" t="s">
        <v>137</v>
      </c>
      <c r="H83" s="77"/>
      <c r="I83" s="77"/>
      <c r="J83" s="77"/>
      <c r="K83" s="278"/>
      <c r="L83" s="278"/>
      <c r="M83" s="278"/>
      <c r="N83" s="279"/>
    </row>
    <row r="84" spans="1:14" ht="45" customHeight="1">
      <c r="A84" s="276"/>
      <c r="B84" s="115" t="s">
        <v>10</v>
      </c>
      <c r="C84" s="72" t="s">
        <v>358</v>
      </c>
      <c r="D84" s="72" t="s">
        <v>357</v>
      </c>
      <c r="E84" s="71" t="s">
        <v>138</v>
      </c>
      <c r="F84" s="72" t="s">
        <v>458</v>
      </c>
      <c r="G84" s="71" t="s">
        <v>139</v>
      </c>
      <c r="H84" s="79"/>
      <c r="I84" s="79"/>
      <c r="J84" s="79"/>
      <c r="K84" s="273"/>
      <c r="L84" s="273"/>
      <c r="M84" s="273"/>
      <c r="N84" s="274"/>
    </row>
    <row r="85" spans="1:14" ht="45" customHeight="1">
      <c r="A85" s="276"/>
      <c r="B85" s="121" t="s">
        <v>11</v>
      </c>
      <c r="C85" s="69" t="s">
        <v>140</v>
      </c>
      <c r="D85" s="70" t="s">
        <v>475</v>
      </c>
      <c r="E85" s="69" t="s">
        <v>141</v>
      </c>
      <c r="F85" s="70" t="s">
        <v>142</v>
      </c>
      <c r="G85" s="69" t="s">
        <v>73</v>
      </c>
      <c r="H85" s="77"/>
      <c r="I85" s="77"/>
      <c r="J85" s="77"/>
      <c r="K85" s="278"/>
      <c r="L85" s="278"/>
      <c r="M85" s="278"/>
      <c r="N85" s="279"/>
    </row>
    <row r="86" spans="1:14" ht="45" customHeight="1">
      <c r="A86" s="276"/>
      <c r="B86" s="97" t="s">
        <v>12</v>
      </c>
      <c r="C86" s="71" t="s">
        <v>143</v>
      </c>
      <c r="D86" s="71" t="s">
        <v>144</v>
      </c>
      <c r="E86" s="71" t="s">
        <v>145</v>
      </c>
      <c r="F86" s="71" t="s">
        <v>146</v>
      </c>
      <c r="G86" s="71" t="s">
        <v>147</v>
      </c>
      <c r="H86" s="79"/>
      <c r="I86" s="79"/>
      <c r="J86" s="79"/>
      <c r="K86" s="273"/>
      <c r="L86" s="273"/>
      <c r="M86" s="273"/>
      <c r="N86" s="274"/>
    </row>
    <row r="87" spans="1:14" ht="45" customHeight="1">
      <c r="A87" s="276"/>
      <c r="B87" s="96" t="s">
        <v>339</v>
      </c>
      <c r="C87" s="70" t="s">
        <v>359</v>
      </c>
      <c r="D87" s="69" t="s">
        <v>148</v>
      </c>
      <c r="E87" s="69" t="s">
        <v>149</v>
      </c>
      <c r="F87" s="69" t="s">
        <v>150</v>
      </c>
      <c r="G87" s="69" t="s">
        <v>73</v>
      </c>
      <c r="H87" s="77"/>
      <c r="I87" s="77"/>
      <c r="J87" s="77"/>
      <c r="K87" s="278"/>
      <c r="L87" s="278"/>
      <c r="M87" s="278"/>
      <c r="N87" s="279"/>
    </row>
    <row r="88" spans="1:14" ht="45" customHeight="1">
      <c r="A88" s="276"/>
      <c r="B88" s="115" t="s">
        <v>13</v>
      </c>
      <c r="C88" s="72" t="s">
        <v>151</v>
      </c>
      <c r="D88" s="72" t="s">
        <v>152</v>
      </c>
      <c r="E88" s="72" t="s">
        <v>153</v>
      </c>
      <c r="F88" s="72" t="s">
        <v>154</v>
      </c>
      <c r="G88" s="72" t="s">
        <v>456</v>
      </c>
      <c r="H88" s="79"/>
      <c r="I88" s="79"/>
      <c r="J88" s="79"/>
      <c r="K88" s="273"/>
      <c r="L88" s="273"/>
      <c r="M88" s="273"/>
      <c r="N88" s="274"/>
    </row>
    <row r="89" spans="1:14" ht="45" customHeight="1" thickBot="1">
      <c r="A89" s="277"/>
      <c r="B89" s="98" t="s">
        <v>14</v>
      </c>
      <c r="C89" s="73" t="s">
        <v>155</v>
      </c>
      <c r="D89" s="73" t="s">
        <v>156</v>
      </c>
      <c r="E89" s="87" t="s">
        <v>476</v>
      </c>
      <c r="F89" s="73" t="s">
        <v>157</v>
      </c>
      <c r="G89" s="87" t="s">
        <v>477</v>
      </c>
      <c r="H89" s="88"/>
      <c r="I89" s="88"/>
      <c r="J89" s="81"/>
      <c r="K89" s="269"/>
      <c r="L89" s="269"/>
      <c r="M89" s="269"/>
      <c r="N89" s="270"/>
    </row>
    <row r="90" spans="1:14" ht="45" customHeight="1" thickTop="1" thickBot="1">
      <c r="A90" s="94" t="s">
        <v>166</v>
      </c>
      <c r="B90" s="125"/>
      <c r="C90" s="126"/>
      <c r="D90" s="126"/>
      <c r="E90" s="126"/>
      <c r="F90" s="126"/>
      <c r="G90" s="126"/>
      <c r="H90" s="164">
        <f>SUM(H66:H89)</f>
        <v>0</v>
      </c>
      <c r="I90" s="164">
        <f>SUM(I66:I89)</f>
        <v>0</v>
      </c>
      <c r="J90" s="164">
        <f>SUM(J66:J89)</f>
        <v>0</v>
      </c>
      <c r="K90" s="271"/>
      <c r="L90" s="271"/>
      <c r="M90" s="271"/>
      <c r="N90" s="272"/>
    </row>
    <row r="91" spans="1:14" ht="42" customHeight="1" thickTop="1" thickBot="1">
      <c r="A91" s="134"/>
    </row>
    <row r="92" spans="1:14" ht="42" customHeight="1" thickBot="1">
      <c r="A92" s="293" t="s">
        <v>187</v>
      </c>
      <c r="B92" s="144"/>
      <c r="C92" s="145" t="s">
        <v>209</v>
      </c>
      <c r="D92" s="145" t="s">
        <v>174</v>
      </c>
      <c r="E92" s="137" t="s">
        <v>175</v>
      </c>
      <c r="F92" s="138" t="s">
        <v>189</v>
      </c>
      <c r="G92" s="155" t="s">
        <v>190</v>
      </c>
      <c r="H92" s="310"/>
      <c r="I92" s="187"/>
      <c r="J92" s="187"/>
      <c r="K92" s="187"/>
    </row>
    <row r="93" spans="1:14" ht="42" customHeight="1" thickTop="1">
      <c r="A93" s="294"/>
      <c r="B93" s="140" t="s">
        <v>171</v>
      </c>
      <c r="C93" s="168">
        <f>J15</f>
        <v>0</v>
      </c>
      <c r="D93" s="149">
        <f>IF(AND(C93=40),71,IF(AND(C93=39),67,IF(AND(C93=38),64,IF(AND(C93=37),62,IF(AND(C93=36),57,IF(AND(C93&gt;=34,C93&lt;=35),54,IF(AND(C93=33),53,IF(AND(C93=32),52,IF(AND(C93=31),51,IF(AND(C93=30),49,IF(AND(C93=29),48,IF(AND(C93&gt;=27,C93&lt;=28),47,IF(AND(C93=26),46,IF(AND(C93=25),44,IF(AND(C93=24),43,IF(AND(C93=23),41,IF(AND(C93=22),39,IF(AND(C93=21),36,IF(AND(C93=20),34,IF(AND(C93=19),32,IF(AND(C93&gt;=16,C93&lt;=18),31,IF(AND(C93&gt;=13,C93&lt;=15),29,IF(AND(C93&gt;=0,C93&lt;=12),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267"/>
      <c r="I93" s="268"/>
      <c r="J93" s="268"/>
      <c r="K93" s="268"/>
    </row>
    <row r="94" spans="1:14" ht="42" customHeight="1">
      <c r="A94" s="294"/>
      <c r="B94" s="141" t="s">
        <v>172</v>
      </c>
      <c r="C94" s="169">
        <f>J33</f>
        <v>0</v>
      </c>
      <c r="D94" s="151">
        <f>IF(AND(C94=48),71,IF(AND(C94=47),68,IF(AND(C94=46),65,IF(AND(C94=45),62,IF(AND(C94=44),60,IF(AND(C94=43),59,IF(AND(C94=42),58,IF(AND(C94=41),56,IF(AND(C94&gt;=39,C94&lt;=40),54,IF(AND(C94=38),53,IF(AND(C94=37),51,IF(AND(C94&gt;=35,C94&lt;=36),50,IF(AND(C94=34),49,IF(AND(C94&gt;=32,C94&lt;=33),48,IF(AND(C94=31),47,IF(AND(C94=30),46,IF(AND(C94=29),44,IF(AND(C94=28),43,IF(AND(C94=27),42,IF(AND(C94=26),41,IF(AND(C94=25),40,IF(AND(C94=24),39,IF(AND(C94=23),38,IF(AND(C94=22),37,IF(AND(C94=21),36,IF(AND(C94&gt;=19,C94&lt;=20),35,IF(AND(C94=18),34,IF(AND(C94=17),32,IF(AND(C94&gt;=15,C94&lt;=16),31,IF(AND(C94&gt;=11,C94&lt;=14),29,IF(AND(C94&gt;=0,C94&lt;=10),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267"/>
      <c r="I94" s="268"/>
      <c r="J94" s="268"/>
      <c r="K94" s="268"/>
    </row>
    <row r="95" spans="1:14" ht="42" customHeight="1">
      <c r="A95" s="294"/>
      <c r="B95" s="141" t="s">
        <v>164</v>
      </c>
      <c r="C95" s="169">
        <f>J60</f>
        <v>0</v>
      </c>
      <c r="D95" s="151">
        <f>IF(AND(C95=76),73,IF(AND(C95=75),71,IF(AND(C95=74),69,IF(AND(C95=73),68,IF(AND(C95=72),67,IF(AND(C95=71),65,IF(AND(C95=70),62,IF(AND(C95&gt;=68,C95&lt;=69),60,IF(AND(C95=67),59,IF(AND(C95=66),58,IF(AND(C95&gt;=64,C95&lt;=65),57,IF(AND(C95&gt;=62,C95&lt;=63),55,IF(AND(C95=61),54,IF(AND(C95&gt;=59,C95&lt;=60),53,IF(AND(C95=58),52,IF(AND(C95&gt;=56,C95&lt;=57),50,IF(AND(C95&gt;=54,C95&lt;=55),48,IF(AND(C95=53),47,IF(AND(C95=52),46,IF(AND(C95=51),45,IF(AND(C95&gt;=49,C95&lt;=50),44,IF(AND(C95&gt;=47,C95&lt;=48),43,IF(AND(C95&gt;=45,C95&lt;=46),42,IF(AND(C95&gt;=43,C95&lt;=44),41,IF(AND(C95&gt;=41,C95&lt;=42),40,IF(AND(C95=40),39,IF(AND(C95=39),38,IF(AND(C95=38),36,IF(AND(C95=37),35,IF(AND(C95=36),32,IF(AND(C95=35),31,IF(AND(C95=34),29,IF(AND(C95&gt;=0,C95&lt;=33),27,)))))))))))))))))))))))))))))))))</f>
        <v>27</v>
      </c>
      <c r="E95" s="151">
        <f t="shared" si="0"/>
        <v>1</v>
      </c>
      <c r="F95" s="151" t="str">
        <f t="shared" si="1"/>
        <v>生活介護</v>
      </c>
      <c r="G95" s="152" t="str">
        <f t="shared" si="2"/>
        <v>E　常に支援が必要</v>
      </c>
      <c r="H95" s="267"/>
      <c r="I95" s="268"/>
      <c r="J95" s="268"/>
      <c r="K95" s="268"/>
    </row>
    <row r="96" spans="1:14" ht="42" customHeight="1">
      <c r="A96" s="294"/>
      <c r="B96" s="141" t="s">
        <v>173</v>
      </c>
      <c r="C96" s="169">
        <f>J90</f>
        <v>0</v>
      </c>
      <c r="D96" s="151">
        <f>IF(AND(C96=88),73,IF(AND(C96=87),71,IF(AND(C96=86),68,IF(AND(C96=85),67,IF(AND(C96=84),66,IF(AND(C96=83),65,IF(AND(C96=82),64,IF(AND(C96=81),63,IF(AND(C96=80),60,IF(AND(C96=79),59,IF(AND(C96&gt;=77,C96&lt;=78),58,IF(AND(C96=76),57,IF(AND(C96&gt;=74,C96&lt;=75),56,IF(AND(C96=73),55,IF(AND(C96=72),54,IF(AND(C96&gt;=66,C96&lt;=71),53,IF(AND(C96=65),52,IF(AND(C96=64),51,IF(AND(C96&gt;=62,C96&lt;=63),50,IF(AND(C96&gt;=60,C96&lt;=61),49,IF(AND(C96&gt;=57,C96&lt;=59),48,IF(AND(C96=56),47,IF(AND(C96=55),46,IF(AND(C96=54),45,IF(AND(C96=53),44,IF(AND(C96=52),43,IF(AND(C96=51),42,IF(AND(C96=50),41,IF(AND(C96&gt;=48,C96&lt;=49),40,IF(AND(C96=47),39,IF(AND(C96=46),38,IF(AND(C96=45),37,IF(AND(C96=44),36,IF(AND(C96&gt;=40,C96&lt;=43),35,IF(AND(C96&gt;=38,C96&lt;=39),34,IF(AND(C96=37),32,IF(AND(C96&gt;=35,C96&lt;=36),31,IF(AND(C96&gt;=27,C96&lt;=34),29,IF(AND(C96&gt;=0,C96&lt;=26),27,)))))))))))))))))))))))))))))))))))))))</f>
        <v>27</v>
      </c>
      <c r="E96" s="151">
        <f t="shared" si="0"/>
        <v>1</v>
      </c>
      <c r="F96" s="151" t="str">
        <f t="shared" si="1"/>
        <v>生活介護</v>
      </c>
      <c r="G96" s="152" t="str">
        <f t="shared" si="2"/>
        <v>E　常に支援が必要</v>
      </c>
      <c r="H96" s="267"/>
      <c r="I96" s="268"/>
      <c r="J96" s="268"/>
      <c r="K96" s="268"/>
    </row>
    <row r="97" spans="1:11" ht="42" customHeight="1" thickBot="1">
      <c r="A97" s="295"/>
      <c r="B97" s="142" t="s">
        <v>176</v>
      </c>
      <c r="C97" s="170">
        <f>SUM(C93:C96)</f>
        <v>0</v>
      </c>
      <c r="D97" s="153">
        <f>IF(AND(C97&gt;=248,C97&lt;=252),73,IF(AND(C97&gt;=244,C97&lt;=247),71,IF(AND(C97&gt;=242,C97&lt;=243),69,IF(AND(C97&gt;=240,C97&lt;=241),68,IF(AND(C97&gt;=238,C97&lt;=239),67,IF(AND(C97&gt;=235,C97&lt;=237),66,IF(AND(C97&gt;=232,C97&lt;=234),65,IF(AND(C97&gt;=229,C97&lt;=231),64,IF(AND(C97&gt;=227,C97&lt;=228),63,IF(AND(C97&gt;=225,C97&lt;=226),62,IF(AND(C97=224),61,IF(AND(C97&gt;=221,C97&lt;=223),60,IF(AND(C97&gt;=217,C97&lt;=220),59,IF(AND(C97&gt;=212,C97&lt;=216),58,IF(AND(C97&gt;=206,C97&lt;=211),57,IF(AND(C97&gt;=199,C97&lt;=205),56,IF(AND(C97&gt;=194,C97&lt;=198),55,IF(AND(C97&gt;=189,C97&lt;=193),54,IF(AND(C97&gt;=187,C97&lt;=188),53,IF(AND(C97&gt;=185,C97&lt;=186),52,IF(AND(C97=184),51,IF(AND(C97&gt;=181,C97&lt;=183),50,IF(AND(C97&gt;=178,C97&lt;=180),49,IF(AND(C97&gt;=175,C97&lt;=177),48,IF(AND(C97&gt;=170,C97&lt;=174),47,IF(AND(C97&gt;=164,C97&lt;=169),46,IF(AND(C97&gt;=161,C97&lt;=163),45,IF(AND(C97&gt;=155,C97&lt;=160),44,IF(AND(C97&gt;=150,C97&lt;=154),43,IF(AND(C97&gt;=148,C97&lt;=149),42,IF(AND(C97&gt;=146,C97&lt;=147),41,IF(AND(C97&gt;=144,C97&lt;=145),40,IF(AND(C97&gt;=142,C97&lt;=143),39,IF(AND(C97&gt;=140,C97&lt;=141),38,IF(AND(C97&gt;=138,C97&lt;=139),37,IF(AND(C97&gt;=135,C97&lt;=137),36,IF(AND(C97&gt;=133,C97&lt;=134),35,IF(AND(C97&gt;=130,C97&lt;=132),34,IF(AND(C97&gt;=120,C97&lt;=129),32,IF(AND(C97&gt;=113,C97&lt;=119),31,IF(AND(C97&gt;=107,C97&lt;=112),29,IF(AND(C97&gt;=0,C97&lt;=106),27,))))))))))))))))))))))))))))))))))))))))))</f>
        <v>27</v>
      </c>
      <c r="E97" s="153">
        <f t="shared" si="0"/>
        <v>1</v>
      </c>
      <c r="F97" s="153" t="str">
        <f t="shared" si="1"/>
        <v>生活介護</v>
      </c>
      <c r="G97" s="154" t="str">
        <f t="shared" si="2"/>
        <v>E　常に支援が必要</v>
      </c>
      <c r="H97" s="267"/>
      <c r="I97" s="268"/>
      <c r="J97" s="268"/>
      <c r="K97" s="268"/>
    </row>
    <row r="98" spans="1:11" ht="42" customHeight="1" thickBot="1">
      <c r="A98" s="46"/>
      <c r="B98" s="143"/>
      <c r="C98" s="171"/>
      <c r="D98" s="171"/>
      <c r="E98" s="171"/>
      <c r="F98" s="171"/>
      <c r="G98" s="171"/>
      <c r="H98" s="171"/>
      <c r="I98" s="171"/>
      <c r="J98" s="171"/>
      <c r="K98" s="171"/>
    </row>
    <row r="99" spans="1:11" ht="42" customHeight="1" thickBot="1">
      <c r="A99" s="301" t="s">
        <v>187</v>
      </c>
      <c r="B99" s="144"/>
      <c r="C99" s="172" t="s">
        <v>174</v>
      </c>
      <c r="D99" s="173">
        <v>25</v>
      </c>
      <c r="E99" s="174" t="s">
        <v>325</v>
      </c>
      <c r="F99" s="174" t="s">
        <v>324</v>
      </c>
      <c r="G99" s="174" t="s">
        <v>322</v>
      </c>
      <c r="H99" s="296" t="s">
        <v>323</v>
      </c>
      <c r="I99" s="296"/>
      <c r="J99" s="296" t="s">
        <v>326</v>
      </c>
      <c r="K99" s="297"/>
    </row>
    <row r="100" spans="1:11" ht="42" customHeight="1" thickTop="1">
      <c r="A100" s="302"/>
      <c r="B100" s="140" t="s">
        <v>182</v>
      </c>
      <c r="C100" s="168">
        <f>D93</f>
        <v>27</v>
      </c>
      <c r="D100" s="304">
        <f>D93</f>
        <v>27</v>
      </c>
      <c r="E100" s="304"/>
      <c r="F100" s="304"/>
      <c r="G100" s="304"/>
      <c r="H100" s="304"/>
      <c r="I100" s="304"/>
      <c r="J100" s="304"/>
      <c r="K100" s="305"/>
    </row>
    <row r="101" spans="1:11" ht="42" customHeight="1">
      <c r="A101" s="302"/>
      <c r="B101" s="141" t="s">
        <v>183</v>
      </c>
      <c r="C101" s="169">
        <f>D94</f>
        <v>27</v>
      </c>
      <c r="D101" s="306">
        <f t="shared" ref="D101:D103" si="3">D94</f>
        <v>27</v>
      </c>
      <c r="E101" s="306"/>
      <c r="F101" s="306"/>
      <c r="G101" s="306"/>
      <c r="H101" s="306"/>
      <c r="I101" s="306"/>
      <c r="J101" s="306"/>
      <c r="K101" s="307"/>
    </row>
    <row r="102" spans="1:11" ht="42" customHeight="1">
      <c r="A102" s="302"/>
      <c r="B102" s="141" t="s">
        <v>184</v>
      </c>
      <c r="C102" s="169">
        <f>D95</f>
        <v>27</v>
      </c>
      <c r="D102" s="306">
        <f t="shared" si="3"/>
        <v>27</v>
      </c>
      <c r="E102" s="306"/>
      <c r="F102" s="306"/>
      <c r="G102" s="306"/>
      <c r="H102" s="306"/>
      <c r="I102" s="306"/>
      <c r="J102" s="306"/>
      <c r="K102" s="307"/>
    </row>
    <row r="103" spans="1:11" ht="42" customHeight="1" thickBot="1">
      <c r="A103" s="303"/>
      <c r="B103" s="142" t="s">
        <v>185</v>
      </c>
      <c r="C103" s="170">
        <f t="shared" ref="C103" si="4">D96</f>
        <v>27</v>
      </c>
      <c r="D103" s="308">
        <f t="shared" si="3"/>
        <v>27</v>
      </c>
      <c r="E103" s="308"/>
      <c r="F103" s="308"/>
      <c r="G103" s="308"/>
      <c r="H103" s="308"/>
      <c r="I103" s="308"/>
      <c r="J103" s="308"/>
      <c r="K103" s="309"/>
    </row>
    <row r="104" spans="1:11" ht="42" customHeight="1" thickBot="1">
      <c r="A104" s="46"/>
      <c r="B104" s="146"/>
      <c r="C104" s="10"/>
      <c r="D104" s="10"/>
      <c r="E104" s="10"/>
      <c r="F104" s="10"/>
      <c r="G104" s="10"/>
      <c r="H104" s="10"/>
      <c r="I104" s="10"/>
      <c r="J104" s="10"/>
      <c r="K104" s="10"/>
    </row>
    <row r="105" spans="1:11" ht="42" customHeight="1" thickBot="1">
      <c r="A105" s="293" t="s">
        <v>188</v>
      </c>
      <c r="B105" s="144"/>
      <c r="C105" s="172" t="s">
        <v>174</v>
      </c>
      <c r="D105" s="173">
        <v>25</v>
      </c>
      <c r="E105" s="174" t="s">
        <v>195</v>
      </c>
      <c r="F105" s="174" t="s">
        <v>196</v>
      </c>
      <c r="G105" s="174" t="s">
        <v>197</v>
      </c>
      <c r="H105" s="296" t="s">
        <v>198</v>
      </c>
      <c r="I105" s="296"/>
      <c r="J105" s="296" t="s">
        <v>199</v>
      </c>
      <c r="K105" s="297"/>
    </row>
    <row r="106" spans="1:11" ht="42" customHeight="1" thickTop="1">
      <c r="A106" s="294"/>
      <c r="B106" s="147" t="s">
        <v>186</v>
      </c>
      <c r="C106" s="175">
        <f>D97</f>
        <v>27</v>
      </c>
      <c r="D106" s="298">
        <f>D97</f>
        <v>27</v>
      </c>
      <c r="E106" s="299"/>
      <c r="F106" s="299"/>
      <c r="G106" s="299"/>
      <c r="H106" s="299"/>
      <c r="I106" s="299"/>
      <c r="J106" s="299"/>
      <c r="K106" s="300"/>
    </row>
    <row r="107" spans="1:11" ht="256.7" customHeight="1" thickBot="1">
      <c r="A107" s="295"/>
      <c r="B107" s="148" t="s">
        <v>178</v>
      </c>
      <c r="C107" s="176"/>
      <c r="D107" s="177"/>
      <c r="E107" s="177"/>
      <c r="F107" s="177"/>
      <c r="G107" s="177"/>
      <c r="H107" s="177"/>
      <c r="I107" s="177"/>
      <c r="J107" s="177"/>
      <c r="K107" s="178"/>
    </row>
    <row r="108" spans="1:11" ht="42" customHeight="1">
      <c r="A108" s="143"/>
      <c r="B108" s="143"/>
      <c r="C108" s="143"/>
      <c r="D108" s="143"/>
      <c r="E108" s="143"/>
      <c r="F108" s="143"/>
      <c r="G108" s="143"/>
      <c r="H108" s="143"/>
      <c r="I108" s="143"/>
      <c r="J108" s="143"/>
      <c r="K108" s="143"/>
    </row>
  </sheetData>
  <sheetProtection algorithmName="SHA-512" hashValue="HpA5YQhixEH6Am5wJNE7YC0VZqaKl49I+vPP5L+nQRjv6LVRmUAjpzsFZF6nx9Ou3w/RAvyXL1vdgZ+OdPGJGA==" saltValue="Hdb3AuPJ06bKfgkXf9a7eA==" spinCount="100000" sheet="1" selectLockedCells="1"/>
  <mergeCells count="166">
    <mergeCell ref="I37:I38"/>
    <mergeCell ref="J37:J38"/>
    <mergeCell ref="E35:F35"/>
    <mergeCell ref="G35:H35"/>
    <mergeCell ref="E36:F36"/>
    <mergeCell ref="G36:I36"/>
    <mergeCell ref="E1:F1"/>
    <mergeCell ref="G1:H1"/>
    <mergeCell ref="E2:F2"/>
    <mergeCell ref="G2:I2"/>
    <mergeCell ref="J36:N36"/>
    <mergeCell ref="K37:N38"/>
    <mergeCell ref="K26:N26"/>
    <mergeCell ref="K27:N27"/>
    <mergeCell ref="K28:N28"/>
    <mergeCell ref="K29:N29"/>
    <mergeCell ref="K30:N30"/>
    <mergeCell ref="K31:N31"/>
    <mergeCell ref="K32:N32"/>
    <mergeCell ref="K33:N33"/>
    <mergeCell ref="J35:N35"/>
    <mergeCell ref="A39:A47"/>
    <mergeCell ref="A48:A49"/>
    <mergeCell ref="B48:B49"/>
    <mergeCell ref="C48:G48"/>
    <mergeCell ref="H48:H49"/>
    <mergeCell ref="I48:I49"/>
    <mergeCell ref="J48:J49"/>
    <mergeCell ref="A3:A4"/>
    <mergeCell ref="B3:B4"/>
    <mergeCell ref="C3:G3"/>
    <mergeCell ref="H3:H4"/>
    <mergeCell ref="I3:I4"/>
    <mergeCell ref="J3:J4"/>
    <mergeCell ref="A37:A38"/>
    <mergeCell ref="B37:B38"/>
    <mergeCell ref="C37:G37"/>
    <mergeCell ref="H37:H38"/>
    <mergeCell ref="A21:A32"/>
    <mergeCell ref="A19:A20"/>
    <mergeCell ref="B19:B20"/>
    <mergeCell ref="C19:G19"/>
    <mergeCell ref="H19:H20"/>
    <mergeCell ref="I19:I20"/>
    <mergeCell ref="J19:J20"/>
    <mergeCell ref="A79:A89"/>
    <mergeCell ref="E62:F62"/>
    <mergeCell ref="G62:H62"/>
    <mergeCell ref="E63:F63"/>
    <mergeCell ref="A64:A65"/>
    <mergeCell ref="B64:B65"/>
    <mergeCell ref="C64:G64"/>
    <mergeCell ref="H64:H65"/>
    <mergeCell ref="I64:I65"/>
    <mergeCell ref="G63:I63"/>
    <mergeCell ref="A66:A76"/>
    <mergeCell ref="A77:A78"/>
    <mergeCell ref="B77:B78"/>
    <mergeCell ref="C77:G77"/>
    <mergeCell ref="H77:H78"/>
    <mergeCell ref="I77:I78"/>
    <mergeCell ref="J77:J78"/>
    <mergeCell ref="K74:N74"/>
    <mergeCell ref="K75:N75"/>
    <mergeCell ref="K76:N76"/>
    <mergeCell ref="K77:N78"/>
    <mergeCell ref="J64:J65"/>
    <mergeCell ref="A105:A107"/>
    <mergeCell ref="H105:I105"/>
    <mergeCell ref="J105:K105"/>
    <mergeCell ref="D106:K106"/>
    <mergeCell ref="A99:A103"/>
    <mergeCell ref="H99:I99"/>
    <mergeCell ref="J99:K99"/>
    <mergeCell ref="D100:K100"/>
    <mergeCell ref="D101:K101"/>
    <mergeCell ref="D102:K102"/>
    <mergeCell ref="D103:K103"/>
    <mergeCell ref="A92:A97"/>
    <mergeCell ref="H92:I92"/>
    <mergeCell ref="J92:K92"/>
    <mergeCell ref="H93:I93"/>
    <mergeCell ref="J93:K93"/>
    <mergeCell ref="H96:I96"/>
    <mergeCell ref="J96:K96"/>
    <mergeCell ref="H97:I97"/>
    <mergeCell ref="J97:K97"/>
    <mergeCell ref="H95:I95"/>
    <mergeCell ref="J95:K95"/>
    <mergeCell ref="H94:I94"/>
    <mergeCell ref="J94:K94"/>
    <mergeCell ref="J1:N1"/>
    <mergeCell ref="J2:N2"/>
    <mergeCell ref="K3:N4"/>
    <mergeCell ref="K5:N5"/>
    <mergeCell ref="K6:N6"/>
    <mergeCell ref="K7:N7"/>
    <mergeCell ref="K8:N8"/>
    <mergeCell ref="K9:N9"/>
    <mergeCell ref="K10:N10"/>
    <mergeCell ref="K11:N11"/>
    <mergeCell ref="K12:N12"/>
    <mergeCell ref="K13:N13"/>
    <mergeCell ref="K15:N15"/>
    <mergeCell ref="A16:O16"/>
    <mergeCell ref="J17:N17"/>
    <mergeCell ref="J18:N18"/>
    <mergeCell ref="K19:N20"/>
    <mergeCell ref="K21:N21"/>
    <mergeCell ref="A5:A14"/>
    <mergeCell ref="E17:F17"/>
    <mergeCell ref="G17:H17"/>
    <mergeCell ref="E18:F18"/>
    <mergeCell ref="G18:I18"/>
    <mergeCell ref="K22:N22"/>
    <mergeCell ref="K23:N23"/>
    <mergeCell ref="K24:N24"/>
    <mergeCell ref="K25:N25"/>
    <mergeCell ref="K39:N39"/>
    <mergeCell ref="K40:N40"/>
    <mergeCell ref="K41:N41"/>
    <mergeCell ref="K42:N42"/>
    <mergeCell ref="K43:N43"/>
    <mergeCell ref="K44:N44"/>
    <mergeCell ref="K45:N45"/>
    <mergeCell ref="K46:N46"/>
    <mergeCell ref="K47:N47"/>
    <mergeCell ref="K48:N49"/>
    <mergeCell ref="K50:N50"/>
    <mergeCell ref="K51:N51"/>
    <mergeCell ref="K73:N73"/>
    <mergeCell ref="K52:N52"/>
    <mergeCell ref="K53:N53"/>
    <mergeCell ref="K54:N54"/>
    <mergeCell ref="K55:N55"/>
    <mergeCell ref="K56:N56"/>
    <mergeCell ref="K57:N57"/>
    <mergeCell ref="K60:N60"/>
    <mergeCell ref="J62:N62"/>
    <mergeCell ref="J63:N63"/>
    <mergeCell ref="A61:M61"/>
    <mergeCell ref="A50:A59"/>
    <mergeCell ref="K88:N88"/>
    <mergeCell ref="K89:N89"/>
    <mergeCell ref="K90:N90"/>
    <mergeCell ref="K14:N14"/>
    <mergeCell ref="A34:N34"/>
    <mergeCell ref="K58:N58"/>
    <mergeCell ref="K59:N59"/>
    <mergeCell ref="K79:N79"/>
    <mergeCell ref="K80:N80"/>
    <mergeCell ref="K81:N81"/>
    <mergeCell ref="K82:N82"/>
    <mergeCell ref="K83:N83"/>
    <mergeCell ref="K84:N84"/>
    <mergeCell ref="K85:N85"/>
    <mergeCell ref="K86:N86"/>
    <mergeCell ref="K87:N87"/>
    <mergeCell ref="K64:N65"/>
    <mergeCell ref="K66:N66"/>
    <mergeCell ref="K67:N67"/>
    <mergeCell ref="K68:N68"/>
    <mergeCell ref="K69:N69"/>
    <mergeCell ref="K70:N70"/>
    <mergeCell ref="K71:N71"/>
    <mergeCell ref="K72:N72"/>
  </mergeCells>
  <phoneticPr fontId="1"/>
  <conditionalFormatting sqref="D100:D103">
    <cfRule type="dataBar" priority="3">
      <dataBar>
        <cfvo type="min"/>
        <cfvo type="max"/>
        <color rgb="FF638EC6"/>
      </dataBar>
      <extLst>
        <ext xmlns:x14="http://schemas.microsoft.com/office/spreadsheetml/2009/9/main" uri="{B025F937-C7B1-47D3-B67F-A62EFF666E3E}">
          <x14:id>{CFB853EF-3605-4B7A-A92B-A6B16EAB6E11}</x14:id>
        </ext>
      </extLst>
    </cfRule>
    <cfRule type="dataBar" priority="4">
      <dataBar>
        <cfvo type="min"/>
        <cfvo type="max"/>
        <color rgb="FF638EC6"/>
      </dataBar>
      <extLst>
        <ext xmlns:x14="http://schemas.microsoft.com/office/spreadsheetml/2009/9/main" uri="{B025F937-C7B1-47D3-B67F-A62EFF666E3E}">
          <x14:id>{7C27D726-96FC-438C-BF4B-9C037A98274C}</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{E45D1363-1FCC-4F3A-99EE-368219AB7FDC}</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{E259E42E-946E-4E4F-A856-5014187A9203}</x14:id>
        </ext>
      </extLst>
    </cfRule>
  </conditionalFormatting>
  <printOptions horizontalCentered="1" verticalCentered="1"/>
  <pageMargins left="0" right="0" top="0" bottom="0" header="0" footer="0"/>
  <pageSetup paperSize="9" scale="64" fitToWidth="2" fitToHeight="2" orientation="landscape" r:id="rId1"/>
  <rowBreaks count="6" manualBreakCount="6">
    <brk id="15" max="13" man="1"/>
    <brk id="34" max="13" man="1"/>
    <brk id="47" max="13" man="1"/>
    <brk id="61" max="13" man="1"/>
    <brk id="76" max="13" man="1"/>
    <brk id="90" max="12" man="1"/>
  </rowBreaks>
  <drawing r:id="rId2"/>
  <extLst>
    <ext xmlns:x14="http://schemas.microsoft.com/office/spreadsheetml/2009/9/main" uri="{78C0D931-6437-407d-A8EE-F0AAD7539E65}">
      <x14:conditionalFormattings>
        <x14:conditionalFormatting xmlns:xm="http://schemas.microsoft.com/office/excel/2006/main">
          <x14:cfRule type="dataBar" id="{CFB853EF-3605-4B7A-A92B-A6B16EAB6E1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C27D726-96FC-438C-BF4B-9C037A98274C}">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E45D1363-1FCC-4F3A-99EE-368219AB7FDC}">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E259E42E-946E-4E4F-A856-5014187A9203}">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500-00000A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HAーWP'!G92:G92</xm:f>
              <xm:sqref>G93</xm:sqref>
            </x14:sparkline>
            <x14:sparkline>
              <xm:f>'チェックリスト 学習障害 HAーWP'!G93:G93</xm:f>
              <xm:sqref>G94</xm:sqref>
            </x14:sparkline>
            <x14:sparkline>
              <xm:f>'チェックリスト 学習障害 HAーWP'!G94:G94</xm:f>
              <xm:sqref>G95</xm:sqref>
            </x14:sparkline>
            <x14:sparkline>
              <xm:f>'チェックリスト 学習障害 HAーWP'!G95:G95</xm:f>
              <xm:sqref>G96</xm:sqref>
            </x14:sparkline>
            <x14:sparkline>
              <xm:f>'チェックリスト 学習障害 HAーWP'!G96:G96</xm:f>
              <xm:sqref>G97</xm:sqref>
            </x14:sparkline>
          </x14:sparklines>
        </x14:sparklineGroup>
        <x14:sparklineGroup displayEmptyCellsAs="gap" xr2:uid="{00000000-0003-0000-0500-00000B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HAーWP'!E92:E92</xm:f>
              <xm:sqref>E93</xm:sqref>
            </x14:sparkline>
            <x14:sparkline>
              <xm:f>'チェックリスト 学習障害 HAーWP'!E93:E93</xm:f>
              <xm:sqref>E94</xm:sqref>
            </x14:sparkline>
            <x14:sparkline>
              <xm:f>'チェックリスト 学習障害 HAーWP'!E94:E94</xm:f>
              <xm:sqref>E95</xm:sqref>
            </x14:sparkline>
            <x14:sparkline>
              <xm:f>'チェックリスト 学習障害 HAーWP'!E95:E95</xm:f>
              <xm:sqref>E96</xm:sqref>
            </x14:sparkline>
            <x14:sparkline>
              <xm:f>'チェックリスト 学習障害 HAーWP'!E96:E96</xm:f>
              <xm:sqref>E97</xm:sqref>
            </x14:sparkline>
          </x14:sparklines>
        </x14:sparklineGroup>
        <x14:sparklineGroup displayEmptyCellsAs="gap" xr2:uid="{00000000-0003-0000-0500-00000C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HAーWP'!D96:D96</xm:f>
              <xm:sqref>D97</xm:sqref>
            </x14:sparkline>
          </x14:sparklines>
        </x14:sparklineGroup>
        <x14:sparklineGroup displayEmptyCellsAs="gap" xr2:uid="{00000000-0003-0000-0500-00000D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HAーWP'!F92:F92</xm:f>
              <xm:sqref>F93</xm:sqref>
            </x14:sparkline>
            <x14:sparkline>
              <xm:f>'チェックリスト 学習障害 HAーWP'!F93:F93</xm:f>
              <xm:sqref>F94</xm:sqref>
            </x14:sparkline>
            <x14:sparkline>
              <xm:f>'チェックリスト 学習障害 HAーWP'!F94:F94</xm:f>
              <xm:sqref>F95</xm:sqref>
            </x14:sparkline>
            <x14:sparkline>
              <xm:f>'チェックリスト 学習障害 HAーWP'!F95:F95</xm:f>
              <xm:sqref>F96</xm:sqref>
            </x14:sparkline>
            <x14:sparkline>
              <xm:f>'チェックリスト 学習障害 HAーWP'!F96:F96</xm:f>
              <xm:sqref>F97</xm:sqref>
            </x14:sparkline>
          </x14:sparklines>
        </x14:sparklineGroup>
        <x14:sparklineGroup displayEmptyCellsAs="gap" xr2:uid="{00000000-0003-0000-0500-00000E000000}">
          <x14:colorSeries rgb="FF376092"/>
          <x14:colorNegative rgb="FFD00000"/>
          <x14:colorAxis rgb="FF000000"/>
          <x14:colorMarkers rgb="FFD00000"/>
          <x14:colorFirst rgb="FFD00000"/>
          <x14:colorLast rgb="FFD00000"/>
          <x14:colorHigh rgb="FFD00000"/>
          <x14:colorLow rgb="FFD00000"/>
          <x14:sparklines>
            <x14:sparkline>
              <xm:f>'チェックリスト 学習障害 HAーWP'!D95:D95</xm:f>
              <xm:sqref>D96</xm:sqref>
            </x14:sparkline>
            <x14:sparkline>
              <xm:f>'チェックリスト 学習障害 HAーWP'!D94:D94</xm:f>
              <xm:sqref>D95</xm:sqref>
            </x14:sparkline>
            <x14:sparkline>
              <xm:f>'チェックリスト 学習障害 HAーWP'!D93:D93</xm:f>
              <xm:sqref>D94</xm:sqref>
            </x14:sparkline>
            <x14:sparkline>
              <xm:f>'チェックリスト 学習障害 HAーWP'!D92:D92</xm:f>
              <xm:sqref>D93</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K26"/>
  <sheetViews>
    <sheetView showRuler="0" view="pageBreakPreview" zoomScale="50" zoomScaleNormal="78" zoomScaleSheetLayoutView="50" zoomScalePageLayoutView="75" workbookViewId="0">
      <selection activeCell="C13" sqref="C13"/>
    </sheetView>
  </sheetViews>
  <sheetFormatPr defaultColWidth="8.875" defaultRowHeight="11.25"/>
  <cols>
    <col min="1" max="1" width="10.375" style="1" customWidth="1"/>
    <col min="2" max="2" width="38.375" style="1" customWidth="1"/>
    <col min="3" max="7" width="14.75" style="1" customWidth="1"/>
    <col min="8" max="10" width="7.75" style="1" customWidth="1"/>
    <col min="11" max="11" width="8.875" style="1"/>
    <col min="12" max="12" width="0.125" style="1" customWidth="1"/>
    <col min="13" max="13" width="8.875" style="1"/>
    <col min="14" max="14" width="7.625" style="1" customWidth="1"/>
    <col min="15" max="16384" width="8.875" style="1"/>
  </cols>
  <sheetData>
    <row r="1" spans="1:11" ht="30.75" customHeight="1" thickBot="1">
      <c r="A1" s="377" t="s">
        <v>343</v>
      </c>
      <c r="B1" s="377"/>
      <c r="C1" s="377"/>
      <c r="D1" s="377"/>
      <c r="E1" s="377"/>
      <c r="F1" s="377"/>
      <c r="G1" s="377"/>
      <c r="H1" s="377"/>
      <c r="I1" s="377"/>
      <c r="J1" s="377"/>
      <c r="K1" s="377"/>
    </row>
    <row r="2" spans="1:11" ht="27" customHeight="1" thickBot="1">
      <c r="A2" s="293" t="s">
        <v>187</v>
      </c>
      <c r="B2" s="2"/>
      <c r="C2" s="28" t="s">
        <v>209</v>
      </c>
      <c r="D2" s="28" t="s">
        <v>174</v>
      </c>
      <c r="E2" s="28" t="s">
        <v>175</v>
      </c>
      <c r="F2" s="19" t="s">
        <v>189</v>
      </c>
      <c r="G2" s="20" t="s">
        <v>190</v>
      </c>
      <c r="H2" s="388"/>
      <c r="I2" s="389"/>
      <c r="J2" s="389"/>
      <c r="K2" s="389"/>
    </row>
    <row r="3" spans="1:11" ht="27" customHeight="1" thickTop="1">
      <c r="A3" s="294"/>
      <c r="B3" s="21" t="s">
        <v>171</v>
      </c>
      <c r="C3" s="13">
        <f>'チェックリスト 学習障害 HAーWP'!C93</f>
        <v>0</v>
      </c>
      <c r="D3" s="149">
        <f>IF(AND(C3=40),71,IF(AND(C3=39),67,IF(AND(C3=38),64,IF(AND(C3=37),62,IF(AND(C3=36),57,IF(AND(C3&gt;=34,C3&lt;=35),54,IF(AND(C3=33),53,IF(AND(C3=32),52,IF(AND(C3=31),51,IF(AND(C3=30),49,IF(AND(C3=29),48,IF(AND(C3&gt;=27,C3&lt;=28),47,IF(AND(C3=26),46,IF(AND(C3=25),44,IF(AND(C3=24),43,IF(AND(C3=23),41,IF(AND(C3=22),39,IF(AND(C3=21),36,IF(AND(C3=20),34,IF(AND(C3=19),32,IF(AND(C3&gt;=16,C3&lt;=18),31,IF(AND(C3&gt;=13,C3&lt;=15),29,IF(AND(C3&gt;=0,C3&lt;=12),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88"/>
      <c r="I3" s="389"/>
      <c r="J3" s="389"/>
      <c r="K3" s="389"/>
    </row>
    <row r="4" spans="1:11" ht="27" customHeight="1">
      <c r="A4" s="294"/>
      <c r="B4" s="22" t="s">
        <v>172</v>
      </c>
      <c r="C4" s="14">
        <f>'チェックリスト 学習障害 HAーWP'!C94</f>
        <v>0</v>
      </c>
      <c r="D4" s="151">
        <f>IF(AND(C4=48),71,IF(AND(C4=47),68,IF(AND(C4=46),65,IF(AND(C4=45),62,IF(AND(C4=44),60,IF(AND(C4=43),59,IF(AND(C4=42),58,IF(AND(C4=41),56,IF(AND(C4&gt;=39,C4&lt;=40),54,IF(AND(C4=38),53,IF(AND(C4=37),51,IF(AND(C4&gt;=35,C4&lt;=36),50,IF(AND(C4=34),49,IF(AND(C4&gt;=32,C4&lt;=33),48,IF(AND(C4=31),47,IF(AND(C4=30),46,IF(AND(C4=29),44,IF(AND(C4=28),43,IF(AND(C4=27),42,IF(AND(C4=26),41,IF(AND(C4=25),40,IF(AND(C4=24),39,IF(AND(C4=23),38,IF(AND(C4=22),37,IF(AND(C4=21),36,IF(AND(C4&gt;=19,C4&lt;=20),35,IF(AND(C4=18),34,IF(AND(C4=17),32,IF(AND(C4&gt;=15,C4&lt;=16),31,IF(AND(C4&gt;=11,C4&lt;=14),29,IF(AND(C4&gt;=0,C4&lt;=10),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88"/>
      <c r="I4" s="389"/>
      <c r="J4" s="389"/>
      <c r="K4" s="389"/>
    </row>
    <row r="5" spans="1:11" ht="27" customHeight="1">
      <c r="A5" s="294"/>
      <c r="B5" s="22" t="s">
        <v>164</v>
      </c>
      <c r="C5" s="14">
        <f>'チェックリスト 学習障害 HAーWP'!C95</f>
        <v>0</v>
      </c>
      <c r="D5" s="151">
        <f>IF(AND(C5=76),73,IF(AND(C5=75),71,IF(AND(C5=74),69,IF(AND(C5=73),68,IF(AND(C5=72),67,IF(AND(C5=71),65,IF(AND(C5=70),62,IF(AND(C5&gt;=68,C5&lt;=69),60,IF(AND(C5=67),59,IF(AND(C5=66),58,IF(AND(C5&gt;=64,C5&lt;=65),57,IF(AND(C5&gt;=62,C5&lt;=63),55,IF(AND(C5=61),54,IF(AND(C5&gt;=59,C5&lt;=60),53,IF(AND(C5=58),52,IF(AND(C5&gt;=56,C5&lt;=57),50,IF(AND(C5&gt;=54,C5&lt;=55),48,IF(AND(C5=53),47,IF(AND(C5=52),46,IF(AND(C5=51),45,IF(AND(C5&gt;=49,C5&lt;=50),44,IF(AND(C5&gt;=47,C5&lt;=48),43,IF(AND(C5&gt;=45,C5&lt;=46),42,IF(AND(C5&gt;=43,C5&lt;=44),41,IF(AND(C5&gt;=41,C5&lt;=42),40,IF(AND(C5=40),39,IF(AND(C5=39),38,IF(AND(C5=38),36,IF(AND(C5=37),35,IF(AND(C5=36),32,IF(AND(C5=35),31,IF(AND(C5=34),29,IF(AND(C5&gt;=0,C5&lt;=33),27,)))))))))))))))))))))))))))))))))</f>
        <v>27</v>
      </c>
      <c r="E5" s="151">
        <f t="shared" si="0"/>
        <v>1</v>
      </c>
      <c r="F5" s="151" t="str">
        <f t="shared" si="1"/>
        <v>生活介護</v>
      </c>
      <c r="G5" s="152" t="str">
        <f t="shared" si="2"/>
        <v>E　常に支援が必要</v>
      </c>
      <c r="H5" s="388"/>
      <c r="I5" s="389"/>
      <c r="J5" s="389"/>
      <c r="K5" s="389"/>
    </row>
    <row r="6" spans="1:11" ht="27" customHeight="1">
      <c r="A6" s="294"/>
      <c r="B6" s="22" t="s">
        <v>173</v>
      </c>
      <c r="C6" s="14">
        <f>'チェックリスト 学習障害 HAーWP'!C96</f>
        <v>0</v>
      </c>
      <c r="D6" s="151">
        <f>IF(AND(C6=88),73,IF(AND(C6=87),71,IF(AND(C6=86),68,IF(AND(C6=85),67,IF(AND(C6=84),66,IF(AND(C6=83),65,IF(AND(C6=82),64,IF(AND(C6=81),63,IF(AND(C6=80),60,IF(AND(C6=79),59,IF(AND(C6&gt;=77,C6&lt;=78),58,IF(AND(C6=76),57,IF(AND(C6&gt;=74,C6&lt;=75),56,IF(AND(C6=73),55,IF(AND(C6=72),54,IF(AND(C6&gt;=66,C6&lt;=71),53,IF(AND(C6=65),52,IF(AND(C6=64),51,IF(AND(C6&gt;=62,C6&lt;=63),50,IF(AND(C6&gt;=60,C6&lt;=61),49,IF(AND(C6&gt;=57,C6&lt;=59),48,IF(AND(C6=56),47,IF(AND(C6=55),46,IF(AND(C6=54),45,IF(AND(C6=53),44,IF(AND(C6=52),43,IF(AND(C6=51),42,IF(AND(C6=50),41,IF(AND(C6&gt;=48,C6&lt;=49),40,IF(AND(C6=47),39,IF(AND(C6=46),38,IF(AND(C6=45),37,IF(AND(C6=44),36,IF(AND(C6&gt;=40,C6&lt;=43),35,IF(AND(C6&gt;=38,C6&lt;=39),34,IF(AND(C6=37),32,IF(AND(C6&gt;=35,C6&lt;=36),31,IF(AND(C6&gt;=27,C6&lt;=34),29,IF(AND(C6&gt;=0,C6&lt;=26),27,)))))))))))))))))))))))))))))))))))))))</f>
        <v>27</v>
      </c>
      <c r="E6" s="151">
        <f t="shared" si="0"/>
        <v>1</v>
      </c>
      <c r="F6" s="151" t="str">
        <f t="shared" si="1"/>
        <v>生活介護</v>
      </c>
      <c r="G6" s="152" t="str">
        <f t="shared" si="2"/>
        <v>E　常に支援が必要</v>
      </c>
      <c r="H6" s="388"/>
      <c r="I6" s="389"/>
      <c r="J6" s="389"/>
      <c r="K6" s="389"/>
    </row>
    <row r="7" spans="1:11" ht="27" customHeight="1" thickBot="1">
      <c r="A7" s="295"/>
      <c r="B7" s="23" t="s">
        <v>176</v>
      </c>
      <c r="C7" s="15">
        <f>SUM(C3:C6)</f>
        <v>0</v>
      </c>
      <c r="D7" s="153">
        <f>IF(AND(C7&gt;=248,C7&lt;=252),73,IF(AND(C7&gt;=244,C7&lt;=247),71,IF(AND(C7&gt;=242,C7&lt;=243),69,IF(AND(C7&gt;=240,C7&lt;=241),68,IF(AND(C7&gt;=238,C7&lt;=239),67,IF(AND(C7&gt;=235,C7&lt;=237),66,IF(AND(C7&gt;=232,C7&lt;=234),65,IF(AND(C7&gt;=229,C7&lt;=231),64,IF(AND(C7&gt;=227,C7&lt;=228),63,IF(AND(C7&gt;=225,C7&lt;=226),62,IF(AND(C7=224),61,IF(AND(C7&gt;=221,C7&lt;=223),60,IF(AND(C7&gt;=217,C7&lt;=220),59,IF(AND(C7&gt;=212,C7&lt;=216),58,IF(AND(C7&gt;=206,C7&lt;=211),57,IF(AND(C7&gt;=199,C7&lt;=205),56,IF(AND(C7&gt;=194,C7&lt;=198),55,IF(AND(C7&gt;=189,C7&lt;=193),54,IF(AND(C7&gt;=187,C7&lt;=188),53,IF(AND(C7&gt;=185,C7&lt;=186),52,IF(AND(C7=184),51,IF(AND(C7&gt;=181,C7&lt;=183),50,IF(AND(C7&gt;=178,C7&lt;=180),49,IF(AND(C7&gt;=175,C7&lt;=177),48,IF(AND(C7&gt;=170,C7&lt;=174),47,IF(AND(C7&gt;=164,C7&lt;=169),46,IF(AND(C7&gt;=161,C7&lt;=163),45,IF(AND(C7&gt;=155,C7&lt;=160),44,IF(AND(C7&gt;=150,C7&lt;=154),43,IF(AND(C7&gt;=148,C7&lt;=149),42,IF(AND(C7&gt;=146,C7&lt;=147),41,IF(AND(C7&gt;=144,C7&lt;=145),40,IF(AND(C7&gt;=142,C7&lt;=143),39,IF(AND(C7&gt;=140,C7&lt;=141),38,IF(AND(C7&gt;=138,C7&lt;=139),37,IF(AND(C7&gt;=135,C7&lt;=137),36,IF(AND(C7&gt;=133,C7&lt;=134),35,IF(AND(C7&gt;=130,C7&lt;=132),34,IF(AND(C7&gt;=120,C7&lt;=129),32,IF(AND(C7&gt;=113,C7&lt;=119),31,IF(AND(C7&gt;=107,C7&lt;=112),29,IF(AND(C7&gt;=0,C7&lt;=106),27,))))))))))))))))))))))))))))))))))))))))))</f>
        <v>27</v>
      </c>
      <c r="E7" s="153">
        <f t="shared" si="0"/>
        <v>1</v>
      </c>
      <c r="F7" s="153" t="str">
        <f t="shared" si="1"/>
        <v>生活介護</v>
      </c>
      <c r="G7" s="154" t="str">
        <f t="shared" si="2"/>
        <v>E　常に支援が必要</v>
      </c>
      <c r="H7" s="388"/>
      <c r="I7" s="389"/>
      <c r="J7" s="389"/>
      <c r="K7" s="389"/>
    </row>
    <row r="8" spans="1:11" ht="27" customHeight="1" thickBot="1">
      <c r="A8" s="46"/>
      <c r="B8" s="12"/>
    </row>
    <row r="9" spans="1:11" ht="27" customHeight="1" thickBot="1">
      <c r="A9" s="301" t="s">
        <v>187</v>
      </c>
      <c r="B9" s="24"/>
      <c r="C9" s="16" t="s">
        <v>174</v>
      </c>
      <c r="D9" s="17">
        <v>25</v>
      </c>
      <c r="E9" s="18" t="s">
        <v>344</v>
      </c>
      <c r="F9" s="18" t="s">
        <v>345</v>
      </c>
      <c r="G9" s="18" t="s">
        <v>322</v>
      </c>
      <c r="H9" s="362" t="s">
        <v>346</v>
      </c>
      <c r="I9" s="362"/>
      <c r="J9" s="362" t="s">
        <v>347</v>
      </c>
      <c r="K9" s="363"/>
    </row>
    <row r="10" spans="1:11" ht="27" customHeight="1" thickTop="1">
      <c r="A10" s="302"/>
      <c r="B10" s="21" t="s">
        <v>182</v>
      </c>
      <c r="C10" s="13">
        <f>D3</f>
        <v>27</v>
      </c>
      <c r="D10" s="381">
        <f>D3</f>
        <v>27</v>
      </c>
      <c r="E10" s="381"/>
      <c r="F10" s="381"/>
      <c r="G10" s="381"/>
      <c r="H10" s="381"/>
      <c r="I10" s="381"/>
      <c r="J10" s="381"/>
      <c r="K10" s="382"/>
    </row>
    <row r="11" spans="1:11" ht="27" customHeight="1">
      <c r="A11" s="302"/>
      <c r="B11" s="22" t="s">
        <v>183</v>
      </c>
      <c r="C11" s="14">
        <f>D4</f>
        <v>27</v>
      </c>
      <c r="D11" s="383">
        <f t="shared" ref="D11:D13" si="3">D4</f>
        <v>27</v>
      </c>
      <c r="E11" s="383"/>
      <c r="F11" s="383"/>
      <c r="G11" s="383"/>
      <c r="H11" s="383"/>
      <c r="I11" s="383"/>
      <c r="J11" s="383"/>
      <c r="K11" s="384"/>
    </row>
    <row r="12" spans="1:11" ht="27" customHeight="1">
      <c r="A12" s="302"/>
      <c r="B12" s="22" t="s">
        <v>184</v>
      </c>
      <c r="C12" s="14">
        <f>D5</f>
        <v>27</v>
      </c>
      <c r="D12" s="383">
        <f t="shared" si="3"/>
        <v>27</v>
      </c>
      <c r="E12" s="383"/>
      <c r="F12" s="383"/>
      <c r="G12" s="383"/>
      <c r="H12" s="383"/>
      <c r="I12" s="383"/>
      <c r="J12" s="383"/>
      <c r="K12" s="384"/>
    </row>
    <row r="13" spans="1:11" ht="27" customHeight="1" thickBot="1">
      <c r="A13" s="303"/>
      <c r="B13" s="23" t="s">
        <v>185</v>
      </c>
      <c r="C13" s="15">
        <f t="shared" ref="C13" si="4">D6</f>
        <v>27</v>
      </c>
      <c r="D13" s="385">
        <f t="shared" si="3"/>
        <v>27</v>
      </c>
      <c r="E13" s="385"/>
      <c r="F13" s="385"/>
      <c r="G13" s="385"/>
      <c r="H13" s="385"/>
      <c r="I13" s="385"/>
      <c r="J13" s="385"/>
      <c r="K13" s="386"/>
    </row>
    <row r="14" spans="1:11" ht="27" customHeight="1" thickBot="1">
      <c r="A14" s="46"/>
      <c r="B14" s="10"/>
      <c r="C14" s="7"/>
      <c r="D14" s="3"/>
      <c r="E14" s="3"/>
      <c r="F14" s="3"/>
      <c r="G14" s="3"/>
      <c r="H14" s="3"/>
      <c r="I14" s="3"/>
      <c r="J14" s="3"/>
      <c r="K14" s="3"/>
    </row>
    <row r="15" spans="1:11" ht="27" customHeight="1" thickBot="1">
      <c r="A15" s="293" t="s">
        <v>188</v>
      </c>
      <c r="B15" s="9"/>
      <c r="C15" s="16" t="s">
        <v>174</v>
      </c>
      <c r="D15" s="17">
        <v>25</v>
      </c>
      <c r="E15" s="18" t="s">
        <v>344</v>
      </c>
      <c r="F15" s="18" t="s">
        <v>345</v>
      </c>
      <c r="G15" s="18" t="s">
        <v>322</v>
      </c>
      <c r="H15" s="362" t="s">
        <v>346</v>
      </c>
      <c r="I15" s="362"/>
      <c r="J15" s="362" t="s">
        <v>347</v>
      </c>
      <c r="K15" s="363"/>
    </row>
    <row r="16" spans="1:11" ht="27" customHeight="1" thickTop="1">
      <c r="A16" s="294"/>
      <c r="B16" s="25" t="s">
        <v>186</v>
      </c>
      <c r="C16" s="27">
        <f>D7</f>
        <v>27</v>
      </c>
      <c r="D16" s="364">
        <f>D7</f>
        <v>27</v>
      </c>
      <c r="E16" s="365"/>
      <c r="F16" s="365"/>
      <c r="G16" s="365"/>
      <c r="H16" s="365"/>
      <c r="I16" s="365"/>
      <c r="J16" s="365"/>
      <c r="K16" s="366"/>
    </row>
    <row r="17" spans="1:11" ht="256.7" customHeight="1" thickBot="1">
      <c r="A17" s="295"/>
      <c r="B17" s="59" t="s">
        <v>178</v>
      </c>
      <c r="C17" s="60"/>
      <c r="D17" s="61"/>
      <c r="E17" s="61"/>
      <c r="F17" s="61"/>
      <c r="G17" s="61"/>
      <c r="H17" s="61"/>
      <c r="I17" s="61"/>
      <c r="J17" s="61"/>
      <c r="K17" s="62"/>
    </row>
    <row r="18" spans="1:11" ht="49.7" customHeight="1" thickBot="1">
      <c r="A18" s="132" t="s">
        <v>509</v>
      </c>
      <c r="B18" s="375"/>
      <c r="C18" s="375"/>
      <c r="D18" s="375"/>
      <c r="E18" s="375"/>
      <c r="F18" s="375"/>
      <c r="G18" s="375"/>
      <c r="H18" s="375"/>
      <c r="I18" s="375"/>
      <c r="J18" s="375"/>
      <c r="K18" s="376"/>
    </row>
    <row r="19" spans="1:11" ht="42.95" customHeight="1" thickBot="1">
      <c r="A19" s="377" t="s">
        <v>188</v>
      </c>
      <c r="B19" s="377"/>
      <c r="C19" s="377"/>
      <c r="D19" s="377"/>
      <c r="E19" s="377"/>
      <c r="F19" s="377"/>
      <c r="G19" s="377"/>
      <c r="H19" s="377"/>
      <c r="I19" s="377"/>
      <c r="J19" s="377"/>
      <c r="K19" s="377"/>
    </row>
    <row r="20" spans="1:11" ht="27" customHeight="1" thickBot="1">
      <c r="A20" s="63" t="s">
        <v>225</v>
      </c>
      <c r="B20" s="369" t="s">
        <v>365</v>
      </c>
      <c r="C20" s="369"/>
      <c r="D20" s="369"/>
      <c r="E20" s="369"/>
      <c r="F20" s="369"/>
      <c r="G20" s="369"/>
      <c r="H20" s="369"/>
      <c r="I20" s="369"/>
      <c r="J20" s="369"/>
      <c r="K20" s="370"/>
    </row>
    <row r="21" spans="1:11" ht="75" customHeight="1" thickTop="1">
      <c r="A21" s="64" t="s">
        <v>327</v>
      </c>
      <c r="B21" s="371"/>
      <c r="C21" s="371"/>
      <c r="D21" s="371"/>
      <c r="E21" s="371"/>
      <c r="F21" s="371"/>
      <c r="G21" s="371"/>
      <c r="H21" s="371"/>
      <c r="I21" s="371"/>
      <c r="J21" s="371"/>
      <c r="K21" s="372"/>
    </row>
    <row r="22" spans="1:11" ht="75" customHeight="1">
      <c r="A22" s="65" t="s">
        <v>162</v>
      </c>
      <c r="B22" s="373"/>
      <c r="C22" s="373"/>
      <c r="D22" s="373"/>
      <c r="E22" s="373"/>
      <c r="F22" s="373"/>
      <c r="G22" s="373"/>
      <c r="H22" s="373"/>
      <c r="I22" s="373"/>
      <c r="J22" s="373"/>
      <c r="K22" s="374"/>
    </row>
    <row r="23" spans="1:11" ht="75" customHeight="1">
      <c r="A23" s="65" t="s">
        <v>192</v>
      </c>
      <c r="B23" s="373"/>
      <c r="C23" s="373"/>
      <c r="D23" s="373"/>
      <c r="E23" s="373"/>
      <c r="F23" s="373"/>
      <c r="G23" s="373"/>
      <c r="H23" s="373"/>
      <c r="I23" s="373"/>
      <c r="J23" s="373"/>
      <c r="K23" s="374"/>
    </row>
    <row r="24" spans="1:11" ht="75" customHeight="1">
      <c r="A24" s="65" t="s">
        <v>328</v>
      </c>
      <c r="B24" s="373"/>
      <c r="C24" s="373"/>
      <c r="D24" s="373"/>
      <c r="E24" s="373"/>
      <c r="F24" s="373"/>
      <c r="G24" s="373"/>
      <c r="H24" s="373"/>
      <c r="I24" s="373"/>
      <c r="J24" s="373"/>
      <c r="K24" s="374"/>
    </row>
    <row r="25" spans="1:11" ht="75" customHeight="1">
      <c r="A25" s="66" t="s">
        <v>226</v>
      </c>
      <c r="B25" s="373"/>
      <c r="C25" s="373"/>
      <c r="D25" s="373"/>
      <c r="E25" s="373"/>
      <c r="F25" s="373"/>
      <c r="G25" s="373"/>
      <c r="H25" s="373"/>
      <c r="I25" s="373"/>
      <c r="J25" s="373"/>
      <c r="K25" s="374"/>
    </row>
    <row r="26" spans="1:11" ht="124.5" customHeight="1" thickBot="1">
      <c r="A26" s="67" t="s">
        <v>227</v>
      </c>
      <c r="B26" s="367"/>
      <c r="C26" s="367"/>
      <c r="D26" s="367"/>
      <c r="E26" s="367"/>
      <c r="F26" s="367"/>
      <c r="G26" s="367"/>
      <c r="H26" s="367"/>
      <c r="I26" s="367"/>
      <c r="J26" s="367"/>
      <c r="K26" s="368"/>
    </row>
  </sheetData>
  <mergeCells count="34">
    <mergeCell ref="A1:K1"/>
    <mergeCell ref="A2:A7"/>
    <mergeCell ref="H2:I2"/>
    <mergeCell ref="J2:K2"/>
    <mergeCell ref="H3:I3"/>
    <mergeCell ref="J3:K3"/>
    <mergeCell ref="H4:I4"/>
    <mergeCell ref="J4:K4"/>
    <mergeCell ref="H5:I5"/>
    <mergeCell ref="J5:K5"/>
    <mergeCell ref="H6:I6"/>
    <mergeCell ref="J6:K6"/>
    <mergeCell ref="H7:I7"/>
    <mergeCell ref="J7:K7"/>
    <mergeCell ref="H15:I15"/>
    <mergeCell ref="J15:K15"/>
    <mergeCell ref="D16:K16"/>
    <mergeCell ref="A9:A13"/>
    <mergeCell ref="H9:I9"/>
    <mergeCell ref="J9:K9"/>
    <mergeCell ref="D10:K10"/>
    <mergeCell ref="D11:K11"/>
    <mergeCell ref="D12:K12"/>
    <mergeCell ref="D13:K13"/>
    <mergeCell ref="A15:A17"/>
    <mergeCell ref="B18:K18"/>
    <mergeCell ref="A19:K19"/>
    <mergeCell ref="B26:K26"/>
    <mergeCell ref="B25:K25"/>
    <mergeCell ref="B20:K20"/>
    <mergeCell ref="B21:K21"/>
    <mergeCell ref="B22:K22"/>
    <mergeCell ref="B23:K23"/>
    <mergeCell ref="B24:K24"/>
  </mergeCells>
  <phoneticPr fontId="1"/>
  <conditionalFormatting sqref="D10:D13">
    <cfRule type="dataBar" priority="3">
      <dataBar>
        <cfvo type="min"/>
        <cfvo type="max"/>
        <color rgb="FF638EC6"/>
      </dataBar>
      <extLst>
        <ext xmlns:x14="http://schemas.microsoft.com/office/spreadsheetml/2009/9/main" uri="{B025F937-C7B1-47D3-B67F-A62EFF666E3E}">
          <x14:id>{82D82691-8A9A-4FF1-9E6D-FCEA3D83D459}</x14:id>
        </ext>
      </extLst>
    </cfRule>
    <cfRule type="dataBar" priority="4">
      <dataBar>
        <cfvo type="min"/>
        <cfvo type="max"/>
        <color rgb="FF638EC6"/>
      </dataBar>
      <extLst>
        <ext xmlns:x14="http://schemas.microsoft.com/office/spreadsheetml/2009/9/main" uri="{B025F937-C7B1-47D3-B67F-A62EFF666E3E}">
          <x14:id>{391835F0-298B-42C9-84C3-B38B14AA6213}</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{40977C7B-BBF0-4D1B-89F0-E64515DFC169}</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{EA12393D-85E7-491A-B322-11A463CB9CF8}</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rowBreaks count="1" manualBreakCount="1">
    <brk id="17" max="10" man="1"/>
  </rowBreaks>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82D82691-8A9A-4FF1-9E6D-FCEA3D83D45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91835F0-298B-42C9-84C3-B38B14AA6213}">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40977C7B-BBF0-4D1B-89F0-E64515DFC169}">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EA12393D-85E7-491A-B322-11A463CB9CF8}">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C16713FD-845D-4505-B6CE-9C3EB64FF34F}">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評価結果'!D5:D5</xm:f>
              <xm:sqref>D6</xm:sqref>
            </x14:sparkline>
            <x14:sparkline>
              <xm:f>'チェックリスト 学習障害　評価結果'!D4:D4</xm:f>
              <xm:sqref>D5</xm:sqref>
            </x14:sparkline>
            <x14:sparkline>
              <xm:f>'チェックリスト 学習障害　評価結果'!D3:D3</xm:f>
              <xm:sqref>D4</xm:sqref>
            </x14:sparkline>
            <x14:sparkline>
              <xm:f>'チェックリスト 学習障害　評価結果'!D2:D2</xm:f>
              <xm:sqref>D3</xm:sqref>
            </x14:sparkline>
          </x14:sparklines>
        </x14:sparklineGroup>
        <x14:sparklineGroup displayEmptyCellsAs="gap" xr2:uid="{E55AE886-42B4-4220-9AAC-4AC94BB4A559}">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評価結果'!F2:F2</xm:f>
              <xm:sqref>F3</xm:sqref>
            </x14:sparkline>
            <x14:sparkline>
              <xm:f>'チェックリスト 学習障害　評価結果'!F3:F3</xm:f>
              <xm:sqref>F4</xm:sqref>
            </x14:sparkline>
            <x14:sparkline>
              <xm:f>'チェックリスト 学習障害　評価結果'!F4:F4</xm:f>
              <xm:sqref>F5</xm:sqref>
            </x14:sparkline>
            <x14:sparkline>
              <xm:f>'チェックリスト 学習障害　評価結果'!F5:F5</xm:f>
              <xm:sqref>F6</xm:sqref>
            </x14:sparkline>
            <x14:sparkline>
              <xm:f>'チェックリスト 学習障害　評価結果'!F6:F6</xm:f>
              <xm:sqref>F7</xm:sqref>
            </x14:sparkline>
          </x14:sparklines>
        </x14:sparklineGroup>
        <x14:sparklineGroup displayEmptyCellsAs="gap" xr2:uid="{E86BB64D-2C6F-4C68-B071-AB475CD49D92}">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評価結果'!D6:D6</xm:f>
              <xm:sqref>D7</xm:sqref>
            </x14:sparkline>
          </x14:sparklines>
        </x14:sparklineGroup>
        <x14:sparklineGroup displayEmptyCellsAs="gap" xr2:uid="{B18F6E02-7189-40E8-9C57-5A9EEA355F0C}">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評価結果'!E2:E2</xm:f>
              <xm:sqref>E3</xm:sqref>
            </x14:sparkline>
            <x14:sparkline>
              <xm:f>'チェックリスト 学習障害　評価結果'!E3:E3</xm:f>
              <xm:sqref>E4</xm:sqref>
            </x14:sparkline>
            <x14:sparkline>
              <xm:f>'チェックリスト 学習障害　評価結果'!E4:E4</xm:f>
              <xm:sqref>E5</xm:sqref>
            </x14:sparkline>
            <x14:sparkline>
              <xm:f>'チェックリスト 学習障害　評価結果'!E5:E5</xm:f>
              <xm:sqref>E6</xm:sqref>
            </x14:sparkline>
            <x14:sparkline>
              <xm:f>'チェックリスト 学習障害　評価結果'!E6:E6</xm:f>
              <xm:sqref>E7</xm:sqref>
            </x14:sparkline>
          </x14:sparklines>
        </x14:sparklineGroup>
        <x14:sparklineGroup displayEmptyCellsAs="gap" xr2:uid="{0BF76816-39A8-40DA-99DD-C8604B568AA8}">
          <x14:colorSeries rgb="FF376092"/>
          <x14:colorNegative rgb="FFD00000"/>
          <x14:colorAxis rgb="FF000000"/>
          <x14:colorMarkers rgb="FFD00000"/>
          <x14:colorFirst rgb="FFD00000"/>
          <x14:colorLast rgb="FFD00000"/>
          <x14:colorHigh rgb="FFD00000"/>
          <x14:colorLow rgb="FFD00000"/>
          <x14:sparklines>
            <x14:sparkline>
              <xm:f>'チェックリスト 学習障害　評価結果'!G2:G2</xm:f>
              <xm:sqref>G3</xm:sqref>
            </x14:sparkline>
            <x14:sparkline>
              <xm:f>'チェックリスト 学習障害　評価結果'!G3:G3</xm:f>
              <xm:sqref>G4</xm:sqref>
            </x14:sparkline>
            <x14:sparkline>
              <xm:f>'チェックリスト 学習障害　評価結果'!G4:G4</xm:f>
              <xm:sqref>G5</xm:sqref>
            </x14:sparkline>
            <x14:sparkline>
              <xm:f>'チェックリスト 学習障害　評価結果'!G5:G5</xm:f>
              <xm:sqref>G6</xm:sqref>
            </x14:sparkline>
            <x14:sparkline>
              <xm:f>'チェックリスト 学習障害　評価結果'!G6:G6</xm:f>
              <xm:sqref>G7</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108"/>
  <sheetViews>
    <sheetView showRuler="0" view="pageBreakPreview" topLeftCell="A80" zoomScale="50" zoomScaleNormal="63" zoomScaleSheetLayoutView="50" zoomScalePageLayoutView="75" workbookViewId="0">
      <selection activeCell="L93" sqref="L93"/>
    </sheetView>
  </sheetViews>
  <sheetFormatPr defaultColWidth="8.875" defaultRowHeight="42" customHeight="1"/>
  <cols>
    <col min="1" max="1" width="10.375" style="47" customWidth="1"/>
    <col min="2" max="2" width="46.625" style="47" customWidth="1"/>
    <col min="3" max="7" width="15.625" style="47" customWidth="1"/>
    <col min="8" max="8" width="7.75" style="47" customWidth="1"/>
    <col min="9" max="10" width="7.875" style="47" customWidth="1"/>
    <col min="11" max="12" width="8.75" style="47" customWidth="1"/>
    <col min="13" max="13" width="21.5" style="47" customWidth="1"/>
    <col min="14" max="14" width="0.125" style="47" customWidth="1"/>
    <col min="15" max="15" width="7.625" style="47" customWidth="1"/>
    <col min="16" max="16384" width="8.875" style="47"/>
  </cols>
  <sheetData>
    <row r="1" spans="1:15" ht="45" customHeight="1">
      <c r="A1" s="93" t="s">
        <v>492</v>
      </c>
      <c r="E1" s="327" t="s">
        <v>177</v>
      </c>
      <c r="F1" s="328"/>
      <c r="G1" s="329" t="s">
        <v>367</v>
      </c>
      <c r="H1" s="330"/>
      <c r="I1" s="68" t="s">
        <v>179</v>
      </c>
      <c r="J1" s="328" t="s">
        <v>167</v>
      </c>
      <c r="K1" s="328"/>
      <c r="L1" s="328"/>
      <c r="M1" s="328"/>
      <c r="N1" s="331"/>
    </row>
    <row r="2" spans="1:15" ht="45" customHeight="1" thickBot="1">
      <c r="A2" s="48"/>
      <c r="E2" s="311" t="s">
        <v>180</v>
      </c>
      <c r="F2" s="312"/>
      <c r="G2" s="312" t="s">
        <v>181</v>
      </c>
      <c r="H2" s="312"/>
      <c r="I2" s="312"/>
      <c r="J2" s="312" t="s">
        <v>191</v>
      </c>
      <c r="K2" s="312"/>
      <c r="L2" s="312"/>
      <c r="M2" s="312"/>
      <c r="N2" s="313"/>
    </row>
    <row r="3" spans="1:15" ht="45" customHeight="1">
      <c r="A3" s="314" t="s">
        <v>159</v>
      </c>
      <c r="B3" s="316" t="s">
        <v>160</v>
      </c>
      <c r="C3" s="318" t="s">
        <v>168</v>
      </c>
      <c r="D3" s="319"/>
      <c r="E3" s="319"/>
      <c r="F3" s="319"/>
      <c r="G3" s="320"/>
      <c r="H3" s="282" t="s">
        <v>370</v>
      </c>
      <c r="I3" s="280" t="s">
        <v>371</v>
      </c>
      <c r="J3" s="282" t="s">
        <v>372</v>
      </c>
      <c r="K3" s="284" t="s">
        <v>169</v>
      </c>
      <c r="L3" s="285"/>
      <c r="M3" s="285"/>
      <c r="N3" s="286"/>
    </row>
    <row r="4" spans="1:15" ht="45" customHeight="1" thickBot="1">
      <c r="A4" s="315"/>
      <c r="B4" s="317"/>
      <c r="C4" s="133">
        <v>0</v>
      </c>
      <c r="D4" s="133">
        <v>1</v>
      </c>
      <c r="E4" s="133">
        <v>2</v>
      </c>
      <c r="F4" s="133">
        <v>3</v>
      </c>
      <c r="G4" s="133">
        <v>4</v>
      </c>
      <c r="H4" s="283"/>
      <c r="I4" s="281"/>
      <c r="J4" s="283"/>
      <c r="K4" s="281"/>
      <c r="L4" s="287"/>
      <c r="M4" s="287"/>
      <c r="N4" s="288"/>
    </row>
    <row r="5" spans="1:15" ht="45" customHeight="1">
      <c r="A5" s="289" t="s">
        <v>331</v>
      </c>
      <c r="B5" s="95" t="s">
        <v>368</v>
      </c>
      <c r="C5" s="99" t="s">
        <v>18</v>
      </c>
      <c r="D5" s="99" t="s">
        <v>374</v>
      </c>
      <c r="E5" s="99" t="s">
        <v>22</v>
      </c>
      <c r="F5" s="99" t="s">
        <v>19</v>
      </c>
      <c r="G5" s="99" t="s">
        <v>200</v>
      </c>
      <c r="H5" s="49"/>
      <c r="I5" s="50"/>
      <c r="J5" s="49"/>
      <c r="K5" s="392"/>
      <c r="L5" s="392"/>
      <c r="M5" s="392"/>
      <c r="N5" s="393"/>
    </row>
    <row r="6" spans="1:15" ht="45" customHeight="1">
      <c r="A6" s="276"/>
      <c r="B6" s="96" t="s">
        <v>333</v>
      </c>
      <c r="C6" s="100" t="s">
        <v>18</v>
      </c>
      <c r="D6" s="100" t="s">
        <v>374</v>
      </c>
      <c r="E6" s="100" t="s">
        <v>376</v>
      </c>
      <c r="F6" s="100" t="s">
        <v>375</v>
      </c>
      <c r="G6" s="100" t="s">
        <v>20</v>
      </c>
      <c r="H6" s="51"/>
      <c r="I6" s="52"/>
      <c r="J6" s="51"/>
      <c r="K6" s="394"/>
      <c r="L6" s="394"/>
      <c r="M6" s="394"/>
      <c r="N6" s="395"/>
    </row>
    <row r="7" spans="1:15" ht="45" customHeight="1">
      <c r="A7" s="276"/>
      <c r="B7" s="97" t="s">
        <v>334</v>
      </c>
      <c r="C7" s="101" t="s">
        <v>18</v>
      </c>
      <c r="D7" s="101" t="s">
        <v>21</v>
      </c>
      <c r="E7" s="101" t="s">
        <v>22</v>
      </c>
      <c r="F7" s="101" t="s">
        <v>23</v>
      </c>
      <c r="G7" s="101" t="s">
        <v>24</v>
      </c>
      <c r="H7" s="53"/>
      <c r="I7" s="54"/>
      <c r="J7" s="53"/>
      <c r="K7" s="396"/>
      <c r="L7" s="396"/>
      <c r="M7" s="396"/>
      <c r="N7" s="397"/>
    </row>
    <row r="8" spans="1:15" ht="45" customHeight="1">
      <c r="A8" s="276"/>
      <c r="B8" s="96" t="s">
        <v>282</v>
      </c>
      <c r="C8" s="100" t="s">
        <v>25</v>
      </c>
      <c r="D8" s="100" t="s">
        <v>26</v>
      </c>
      <c r="E8" s="100" t="s">
        <v>377</v>
      </c>
      <c r="F8" s="100" t="s">
        <v>27</v>
      </c>
      <c r="G8" s="100" t="s">
        <v>28</v>
      </c>
      <c r="H8" s="51"/>
      <c r="I8" s="52"/>
      <c r="J8" s="51"/>
      <c r="K8" s="394"/>
      <c r="L8" s="394"/>
      <c r="M8" s="394"/>
      <c r="N8" s="395"/>
    </row>
    <row r="9" spans="1:15" ht="45" customHeight="1">
      <c r="A9" s="276"/>
      <c r="B9" s="97" t="s">
        <v>335</v>
      </c>
      <c r="C9" s="101" t="s">
        <v>29</v>
      </c>
      <c r="D9" s="101" t="s">
        <v>382</v>
      </c>
      <c r="E9" s="101" t="s">
        <v>30</v>
      </c>
      <c r="F9" s="101" t="s">
        <v>378</v>
      </c>
      <c r="G9" s="101" t="s">
        <v>381</v>
      </c>
      <c r="H9" s="53"/>
      <c r="I9" s="54"/>
      <c r="J9" s="53"/>
      <c r="K9" s="396"/>
      <c r="L9" s="396"/>
      <c r="M9" s="396"/>
      <c r="N9" s="397"/>
    </row>
    <row r="10" spans="1:15" ht="45" customHeight="1">
      <c r="A10" s="276"/>
      <c r="B10" s="96" t="s">
        <v>283</v>
      </c>
      <c r="C10" s="100" t="s">
        <v>31</v>
      </c>
      <c r="D10" s="100" t="s">
        <v>32</v>
      </c>
      <c r="E10" s="100" t="s">
        <v>33</v>
      </c>
      <c r="F10" s="100" t="s">
        <v>201</v>
      </c>
      <c r="G10" s="100" t="s">
        <v>380</v>
      </c>
      <c r="H10" s="51"/>
      <c r="I10" s="52"/>
      <c r="J10" s="51"/>
      <c r="K10" s="394"/>
      <c r="L10" s="394"/>
      <c r="M10" s="394"/>
      <c r="N10" s="395"/>
    </row>
    <row r="11" spans="1:15" ht="45" customHeight="1">
      <c r="A11" s="276"/>
      <c r="B11" s="97" t="s">
        <v>284</v>
      </c>
      <c r="C11" s="101" t="s">
        <v>202</v>
      </c>
      <c r="D11" s="101" t="s">
        <v>382</v>
      </c>
      <c r="E11" s="101" t="s">
        <v>35</v>
      </c>
      <c r="F11" s="101" t="s">
        <v>379</v>
      </c>
      <c r="G11" s="101" t="s">
        <v>73</v>
      </c>
      <c r="H11" s="53"/>
      <c r="I11" s="54"/>
      <c r="J11" s="53"/>
      <c r="K11" s="396"/>
      <c r="L11" s="396"/>
      <c r="M11" s="396"/>
      <c r="N11" s="397"/>
    </row>
    <row r="12" spans="1:15" ht="45" customHeight="1">
      <c r="A12" s="276"/>
      <c r="B12" s="96" t="s">
        <v>336</v>
      </c>
      <c r="C12" s="100" t="s">
        <v>40</v>
      </c>
      <c r="D12" s="100" t="s">
        <v>36</v>
      </c>
      <c r="E12" s="100" t="s">
        <v>37</v>
      </c>
      <c r="F12" s="100" t="s">
        <v>38</v>
      </c>
      <c r="G12" s="100" t="s">
        <v>39</v>
      </c>
      <c r="H12" s="180"/>
      <c r="I12" s="52"/>
      <c r="J12" s="51"/>
      <c r="K12" s="394"/>
      <c r="L12" s="394"/>
      <c r="M12" s="394"/>
      <c r="N12" s="395"/>
    </row>
    <row r="13" spans="1:15" ht="45" customHeight="1">
      <c r="A13" s="276"/>
      <c r="B13" s="97" t="s">
        <v>285</v>
      </c>
      <c r="C13" s="101" t="s">
        <v>40</v>
      </c>
      <c r="D13" s="101" t="s">
        <v>41</v>
      </c>
      <c r="E13" s="101" t="s">
        <v>383</v>
      </c>
      <c r="F13" s="101" t="s">
        <v>384</v>
      </c>
      <c r="G13" s="101" t="s">
        <v>42</v>
      </c>
      <c r="H13" s="53"/>
      <c r="I13" s="54"/>
      <c r="J13" s="53"/>
      <c r="K13" s="396"/>
      <c r="L13" s="396"/>
      <c r="M13" s="396"/>
      <c r="N13" s="397"/>
    </row>
    <row r="14" spans="1:15" ht="45" customHeight="1" thickBot="1">
      <c r="A14" s="277"/>
      <c r="B14" s="98" t="s">
        <v>504</v>
      </c>
      <c r="C14" s="102" t="s">
        <v>79</v>
      </c>
      <c r="D14" s="102" t="s">
        <v>43</v>
      </c>
      <c r="E14" s="102" t="s">
        <v>44</v>
      </c>
      <c r="F14" s="102" t="s">
        <v>203</v>
      </c>
      <c r="G14" s="102" t="s">
        <v>45</v>
      </c>
      <c r="H14" s="55"/>
      <c r="I14" s="56"/>
      <c r="J14" s="55"/>
      <c r="K14" s="398"/>
      <c r="L14" s="399"/>
      <c r="M14" s="399"/>
      <c r="N14" s="159"/>
    </row>
    <row r="15" spans="1:15" ht="45" customHeight="1" thickTop="1" thickBot="1">
      <c r="A15" s="94" t="s">
        <v>161</v>
      </c>
      <c r="B15" s="57"/>
      <c r="C15" s="58"/>
      <c r="D15" s="58"/>
      <c r="E15" s="58"/>
      <c r="F15" s="58"/>
      <c r="G15" s="58"/>
      <c r="H15" s="164">
        <f>SUM(H5:H14)</f>
        <v>0</v>
      </c>
      <c r="I15" s="165">
        <f>SUM(I5:I14)</f>
        <v>0</v>
      </c>
      <c r="J15" s="164">
        <f>SUM(J5:J14)</f>
        <v>0</v>
      </c>
      <c r="K15" s="357"/>
      <c r="L15" s="357"/>
      <c r="M15" s="357"/>
      <c r="N15" s="358"/>
    </row>
    <row r="16" spans="1:15" ht="45" customHeight="1" thickTop="1" thickBot="1">
      <c r="A16" s="346"/>
      <c r="B16" s="346"/>
      <c r="C16" s="346"/>
      <c r="D16" s="346"/>
      <c r="E16" s="346"/>
      <c r="F16" s="346"/>
      <c r="G16" s="346"/>
      <c r="H16" s="346"/>
      <c r="I16" s="346"/>
      <c r="J16" s="346"/>
      <c r="K16" s="346"/>
      <c r="L16" s="346"/>
      <c r="M16" s="346"/>
      <c r="N16" s="346"/>
      <c r="O16" s="346"/>
    </row>
    <row r="17" spans="1:14" ht="45" customHeight="1" thickBot="1">
      <c r="A17" s="93" t="s">
        <v>493</v>
      </c>
      <c r="B17" s="74"/>
      <c r="C17" s="74"/>
      <c r="D17" s="74"/>
      <c r="E17" s="338" t="s">
        <v>177</v>
      </c>
      <c r="F17" s="339"/>
      <c r="G17" s="347" t="s">
        <v>373</v>
      </c>
      <c r="H17" s="348"/>
      <c r="I17" s="127" t="s">
        <v>179</v>
      </c>
      <c r="J17" s="343" t="s">
        <v>167</v>
      </c>
      <c r="K17" s="344"/>
      <c r="L17" s="344"/>
      <c r="M17" s="344"/>
      <c r="N17" s="345"/>
    </row>
    <row r="18" spans="1:14" ht="45" customHeight="1" thickBot="1">
      <c r="A18" s="74"/>
      <c r="B18" s="74"/>
      <c r="C18" s="74"/>
      <c r="D18" s="74"/>
      <c r="E18" s="338" t="s">
        <v>180</v>
      </c>
      <c r="F18" s="339"/>
      <c r="G18" s="340" t="s">
        <v>181</v>
      </c>
      <c r="H18" s="341"/>
      <c r="I18" s="342"/>
      <c r="J18" s="343" t="s">
        <v>191</v>
      </c>
      <c r="K18" s="344"/>
      <c r="L18" s="344"/>
      <c r="M18" s="344"/>
      <c r="N18" s="345"/>
    </row>
    <row r="19" spans="1:14" ht="45" customHeight="1">
      <c r="A19" s="314" t="s">
        <v>159</v>
      </c>
      <c r="B19" s="316" t="s">
        <v>160</v>
      </c>
      <c r="C19" s="318" t="s">
        <v>168</v>
      </c>
      <c r="D19" s="319"/>
      <c r="E19" s="319"/>
      <c r="F19" s="319"/>
      <c r="G19" s="320"/>
      <c r="H19" s="282" t="s">
        <v>370</v>
      </c>
      <c r="I19" s="280" t="s">
        <v>371</v>
      </c>
      <c r="J19" s="282" t="s">
        <v>372</v>
      </c>
      <c r="K19" s="284" t="s">
        <v>169</v>
      </c>
      <c r="L19" s="285"/>
      <c r="M19" s="285"/>
      <c r="N19" s="286"/>
    </row>
    <row r="20" spans="1:14" ht="45" customHeight="1" thickBot="1">
      <c r="A20" s="315"/>
      <c r="B20" s="317"/>
      <c r="C20" s="133">
        <v>0</v>
      </c>
      <c r="D20" s="133">
        <v>1</v>
      </c>
      <c r="E20" s="133">
        <v>2</v>
      </c>
      <c r="F20" s="133">
        <v>3</v>
      </c>
      <c r="G20" s="133">
        <v>4</v>
      </c>
      <c r="H20" s="283"/>
      <c r="I20" s="281"/>
      <c r="J20" s="283"/>
      <c r="K20" s="281"/>
      <c r="L20" s="287"/>
      <c r="M20" s="287"/>
      <c r="N20" s="288"/>
    </row>
    <row r="21" spans="1:14" ht="45" customHeight="1">
      <c r="A21" s="275" t="s">
        <v>162</v>
      </c>
      <c r="B21" s="104" t="s">
        <v>286</v>
      </c>
      <c r="C21" s="106" t="s">
        <v>15</v>
      </c>
      <c r="D21" s="106" t="s">
        <v>204</v>
      </c>
      <c r="E21" s="106" t="s">
        <v>16</v>
      </c>
      <c r="F21" s="106" t="s">
        <v>17</v>
      </c>
      <c r="G21" s="106" t="s">
        <v>42</v>
      </c>
      <c r="H21" s="75"/>
      <c r="I21" s="76"/>
      <c r="J21" s="75"/>
      <c r="K21" s="336"/>
      <c r="L21" s="336"/>
      <c r="M21" s="336"/>
      <c r="N21" s="337"/>
    </row>
    <row r="22" spans="1:14" ht="45" customHeight="1">
      <c r="A22" s="276"/>
      <c r="B22" s="96" t="s">
        <v>287</v>
      </c>
      <c r="C22" s="107" t="s">
        <v>385</v>
      </c>
      <c r="D22" s="108" t="s">
        <v>401</v>
      </c>
      <c r="E22" s="108" t="s">
        <v>402</v>
      </c>
      <c r="F22" s="108" t="s">
        <v>395</v>
      </c>
      <c r="G22" s="107" t="s">
        <v>386</v>
      </c>
      <c r="H22" s="77"/>
      <c r="I22" s="78"/>
      <c r="J22" s="77"/>
      <c r="K22" s="278"/>
      <c r="L22" s="278"/>
      <c r="M22" s="278"/>
      <c r="N22" s="279"/>
    </row>
    <row r="23" spans="1:14" ht="45" customHeight="1">
      <c r="A23" s="276"/>
      <c r="B23" s="97" t="s">
        <v>288</v>
      </c>
      <c r="C23" s="109" t="s">
        <v>387</v>
      </c>
      <c r="D23" s="109" t="s">
        <v>388</v>
      </c>
      <c r="E23" s="109" t="s">
        <v>46</v>
      </c>
      <c r="F23" s="110" t="s">
        <v>394</v>
      </c>
      <c r="G23" s="109" t="s">
        <v>389</v>
      </c>
      <c r="H23" s="79"/>
      <c r="I23" s="80"/>
      <c r="J23" s="79"/>
      <c r="K23" s="273"/>
      <c r="L23" s="273"/>
      <c r="M23" s="273"/>
      <c r="N23" s="274"/>
    </row>
    <row r="24" spans="1:14" ht="45" customHeight="1">
      <c r="A24" s="276"/>
      <c r="B24" s="96" t="s">
        <v>289</v>
      </c>
      <c r="C24" s="107" t="s">
        <v>390</v>
      </c>
      <c r="D24" s="107" t="s">
        <v>47</v>
      </c>
      <c r="E24" s="107" t="s">
        <v>48</v>
      </c>
      <c r="F24" s="107" t="s">
        <v>49</v>
      </c>
      <c r="G24" s="108" t="s">
        <v>391</v>
      </c>
      <c r="H24" s="77"/>
      <c r="I24" s="78"/>
      <c r="J24" s="77"/>
      <c r="K24" s="278"/>
      <c r="L24" s="278"/>
      <c r="M24" s="278"/>
      <c r="N24" s="279"/>
    </row>
    <row r="25" spans="1:14" ht="45" customHeight="1">
      <c r="A25" s="276"/>
      <c r="B25" s="97" t="s">
        <v>290</v>
      </c>
      <c r="C25" s="110" t="s">
        <v>460</v>
      </c>
      <c r="D25" s="110" t="s">
        <v>459</v>
      </c>
      <c r="E25" s="109" t="s">
        <v>392</v>
      </c>
      <c r="F25" s="109" t="s">
        <v>46</v>
      </c>
      <c r="G25" s="110" t="s">
        <v>393</v>
      </c>
      <c r="H25" s="79"/>
      <c r="I25" s="80"/>
      <c r="J25" s="79"/>
      <c r="K25" s="273"/>
      <c r="L25" s="273"/>
      <c r="M25" s="273"/>
      <c r="N25" s="274"/>
    </row>
    <row r="26" spans="1:14" ht="45" customHeight="1">
      <c r="A26" s="276"/>
      <c r="B26" s="96" t="s">
        <v>291</v>
      </c>
      <c r="C26" s="107" t="s">
        <v>50</v>
      </c>
      <c r="D26" s="107" t="s">
        <v>382</v>
      </c>
      <c r="E26" s="107" t="s">
        <v>51</v>
      </c>
      <c r="F26" s="108" t="s">
        <v>396</v>
      </c>
      <c r="G26" s="107" t="s">
        <v>52</v>
      </c>
      <c r="H26" s="77"/>
      <c r="I26" s="78"/>
      <c r="J26" s="77"/>
      <c r="K26" s="278"/>
      <c r="L26" s="278"/>
      <c r="M26" s="278"/>
      <c r="N26" s="279"/>
    </row>
    <row r="27" spans="1:14" ht="45" customHeight="1">
      <c r="A27" s="276"/>
      <c r="B27" s="97" t="s">
        <v>363</v>
      </c>
      <c r="C27" s="109" t="s">
        <v>53</v>
      </c>
      <c r="D27" s="109" t="s">
        <v>29</v>
      </c>
      <c r="E27" s="110" t="s">
        <v>403</v>
      </c>
      <c r="F27" s="110" t="s">
        <v>398</v>
      </c>
      <c r="G27" s="110" t="s">
        <v>397</v>
      </c>
      <c r="H27" s="79"/>
      <c r="I27" s="80"/>
      <c r="J27" s="79"/>
      <c r="K27" s="273"/>
      <c r="L27" s="273"/>
      <c r="M27" s="273"/>
      <c r="N27" s="274"/>
    </row>
    <row r="28" spans="1:14" ht="45" customHeight="1">
      <c r="A28" s="276"/>
      <c r="B28" s="96" t="s">
        <v>276</v>
      </c>
      <c r="C28" s="108" t="s">
        <v>295</v>
      </c>
      <c r="D28" s="107" t="s">
        <v>54</v>
      </c>
      <c r="E28" s="108" t="s">
        <v>293</v>
      </c>
      <c r="F28" s="108" t="s">
        <v>399</v>
      </c>
      <c r="G28" s="108" t="s">
        <v>400</v>
      </c>
      <c r="H28" s="77"/>
      <c r="I28" s="78"/>
      <c r="J28" s="77"/>
      <c r="K28" s="278"/>
      <c r="L28" s="278"/>
      <c r="M28" s="278"/>
      <c r="N28" s="279"/>
    </row>
    <row r="29" spans="1:14" ht="45" customHeight="1">
      <c r="A29" s="276"/>
      <c r="B29" s="97" t="s">
        <v>292</v>
      </c>
      <c r="C29" s="109" t="s">
        <v>55</v>
      </c>
      <c r="D29" s="110" t="s">
        <v>405</v>
      </c>
      <c r="E29" s="109" t="s">
        <v>56</v>
      </c>
      <c r="F29" s="109" t="s">
        <v>57</v>
      </c>
      <c r="G29" s="110" t="s">
        <v>404</v>
      </c>
      <c r="H29" s="79"/>
      <c r="I29" s="80"/>
      <c r="J29" s="79"/>
      <c r="K29" s="273"/>
      <c r="L29" s="273"/>
      <c r="M29" s="273"/>
      <c r="N29" s="274"/>
    </row>
    <row r="30" spans="1:14" ht="45" customHeight="1">
      <c r="A30" s="276"/>
      <c r="B30" s="96" t="s">
        <v>277</v>
      </c>
      <c r="C30" s="107" t="s">
        <v>58</v>
      </c>
      <c r="D30" s="108" t="s">
        <v>294</v>
      </c>
      <c r="E30" s="107" t="s">
        <v>59</v>
      </c>
      <c r="F30" s="107" t="s">
        <v>60</v>
      </c>
      <c r="G30" s="107" t="s">
        <v>61</v>
      </c>
      <c r="H30" s="77"/>
      <c r="I30" s="78"/>
      <c r="J30" s="77"/>
      <c r="K30" s="278"/>
      <c r="L30" s="278"/>
      <c r="M30" s="278"/>
      <c r="N30" s="279"/>
    </row>
    <row r="31" spans="1:14" ht="45" customHeight="1">
      <c r="A31" s="276"/>
      <c r="B31" s="97" t="s">
        <v>505</v>
      </c>
      <c r="C31" s="109" t="s">
        <v>53</v>
      </c>
      <c r="D31" s="110" t="s">
        <v>409</v>
      </c>
      <c r="E31" s="110" t="s">
        <v>408</v>
      </c>
      <c r="F31" s="110" t="s">
        <v>407</v>
      </c>
      <c r="G31" s="110" t="s">
        <v>406</v>
      </c>
      <c r="H31" s="79"/>
      <c r="I31" s="80"/>
      <c r="J31" s="79"/>
      <c r="K31" s="273"/>
      <c r="L31" s="273"/>
      <c r="M31" s="273"/>
      <c r="N31" s="274"/>
    </row>
    <row r="32" spans="1:14" ht="45" customHeight="1" thickBot="1">
      <c r="A32" s="277"/>
      <c r="B32" s="105" t="s">
        <v>329</v>
      </c>
      <c r="C32" s="111" t="s">
        <v>62</v>
      </c>
      <c r="D32" s="111" t="s">
        <v>63</v>
      </c>
      <c r="E32" s="111" t="s">
        <v>64</v>
      </c>
      <c r="F32" s="111" t="s">
        <v>65</v>
      </c>
      <c r="G32" s="111" t="s">
        <v>66</v>
      </c>
      <c r="H32" s="81"/>
      <c r="I32" s="82"/>
      <c r="J32" s="81"/>
      <c r="K32" s="269"/>
      <c r="L32" s="269"/>
      <c r="M32" s="269"/>
      <c r="N32" s="270"/>
    </row>
    <row r="33" spans="1:14" ht="45" customHeight="1" thickTop="1" thickBot="1">
      <c r="A33" s="103" t="s">
        <v>163</v>
      </c>
      <c r="B33" s="83"/>
      <c r="C33" s="84"/>
      <c r="D33" s="84"/>
      <c r="E33" s="84"/>
      <c r="F33" s="84"/>
      <c r="G33" s="84"/>
      <c r="H33" s="166">
        <f>SUM(H21:H32)</f>
        <v>0</v>
      </c>
      <c r="I33" s="167">
        <f>SUM(I21:I32)</f>
        <v>0</v>
      </c>
      <c r="J33" s="166">
        <f>SUM(J21:J32)</f>
        <v>0</v>
      </c>
      <c r="K33" s="333"/>
      <c r="L33" s="333"/>
      <c r="M33" s="333"/>
      <c r="N33" s="334"/>
    </row>
    <row r="34" spans="1:14" ht="45" customHeight="1" thickTop="1" thickBot="1">
      <c r="A34" s="335"/>
      <c r="B34" s="335"/>
      <c r="C34" s="335"/>
      <c r="D34" s="335"/>
      <c r="E34" s="335"/>
      <c r="F34" s="335"/>
      <c r="G34" s="335"/>
      <c r="H34" s="335"/>
      <c r="I34" s="335"/>
      <c r="J34" s="335"/>
      <c r="K34" s="335"/>
      <c r="L34" s="335"/>
      <c r="M34" s="335"/>
      <c r="N34" s="128"/>
    </row>
    <row r="35" spans="1:14" ht="45" customHeight="1">
      <c r="A35" s="93" t="s">
        <v>494</v>
      </c>
      <c r="B35" s="74"/>
      <c r="C35" s="74"/>
      <c r="D35" s="74"/>
      <c r="E35" s="327" t="s">
        <v>177</v>
      </c>
      <c r="F35" s="328"/>
      <c r="G35" s="329" t="s">
        <v>330</v>
      </c>
      <c r="H35" s="330"/>
      <c r="I35" s="68" t="s">
        <v>179</v>
      </c>
      <c r="J35" s="328" t="s">
        <v>167</v>
      </c>
      <c r="K35" s="328"/>
      <c r="L35" s="328"/>
      <c r="M35" s="328"/>
      <c r="N35" s="331"/>
    </row>
    <row r="36" spans="1:14" ht="45" customHeight="1" thickBot="1">
      <c r="A36" s="74"/>
      <c r="B36" s="74"/>
      <c r="C36" s="74"/>
      <c r="D36" s="74"/>
      <c r="E36" s="311" t="s">
        <v>180</v>
      </c>
      <c r="F36" s="312"/>
      <c r="G36" s="312" t="s">
        <v>181</v>
      </c>
      <c r="H36" s="312"/>
      <c r="I36" s="312"/>
      <c r="J36" s="312" t="s">
        <v>191</v>
      </c>
      <c r="K36" s="312"/>
      <c r="L36" s="312"/>
      <c r="M36" s="312"/>
      <c r="N36" s="313"/>
    </row>
    <row r="37" spans="1:14" ht="45" customHeight="1">
      <c r="A37" s="314" t="s">
        <v>159</v>
      </c>
      <c r="B37" s="316" t="s">
        <v>160</v>
      </c>
      <c r="C37" s="318" t="s">
        <v>168</v>
      </c>
      <c r="D37" s="319"/>
      <c r="E37" s="319"/>
      <c r="F37" s="319"/>
      <c r="G37" s="320"/>
      <c r="H37" s="282" t="s">
        <v>370</v>
      </c>
      <c r="I37" s="280" t="s">
        <v>371</v>
      </c>
      <c r="J37" s="282" t="s">
        <v>372</v>
      </c>
      <c r="K37" s="284" t="s">
        <v>169</v>
      </c>
      <c r="L37" s="285"/>
      <c r="M37" s="285"/>
      <c r="N37" s="286"/>
    </row>
    <row r="38" spans="1:14" ht="45" customHeight="1" thickBot="1">
      <c r="A38" s="315"/>
      <c r="B38" s="317"/>
      <c r="C38" s="133">
        <v>0</v>
      </c>
      <c r="D38" s="133">
        <v>1</v>
      </c>
      <c r="E38" s="133">
        <v>2</v>
      </c>
      <c r="F38" s="133">
        <v>3</v>
      </c>
      <c r="G38" s="133">
        <v>4</v>
      </c>
      <c r="H38" s="283"/>
      <c r="I38" s="281"/>
      <c r="J38" s="283"/>
      <c r="K38" s="281"/>
      <c r="L38" s="287"/>
      <c r="M38" s="287"/>
      <c r="N38" s="288"/>
    </row>
    <row r="39" spans="1:14" ht="45" customHeight="1">
      <c r="A39" s="289" t="s">
        <v>192</v>
      </c>
      <c r="B39" s="95" t="s">
        <v>296</v>
      </c>
      <c r="C39" s="113" t="s">
        <v>67</v>
      </c>
      <c r="D39" s="113" t="s">
        <v>410</v>
      </c>
      <c r="E39" s="113" t="s">
        <v>411</v>
      </c>
      <c r="F39" s="113" t="s">
        <v>193</v>
      </c>
      <c r="G39" s="113" t="s">
        <v>194</v>
      </c>
      <c r="H39" s="85"/>
      <c r="I39" s="85"/>
      <c r="J39" s="85"/>
      <c r="K39" s="291"/>
      <c r="L39" s="291"/>
      <c r="M39" s="291"/>
      <c r="N39" s="292"/>
    </row>
    <row r="40" spans="1:14" ht="45" customHeight="1">
      <c r="A40" s="275"/>
      <c r="B40" s="96" t="s">
        <v>279</v>
      </c>
      <c r="C40" s="108" t="s">
        <v>461</v>
      </c>
      <c r="D40" s="108" t="s">
        <v>303</v>
      </c>
      <c r="E40" s="108" t="s">
        <v>68</v>
      </c>
      <c r="F40" s="108" t="s">
        <v>304</v>
      </c>
      <c r="G40" s="108" t="s">
        <v>69</v>
      </c>
      <c r="H40" s="77"/>
      <c r="I40" s="77"/>
      <c r="J40" s="77"/>
      <c r="K40" s="278"/>
      <c r="L40" s="278"/>
      <c r="M40" s="278"/>
      <c r="N40" s="279"/>
    </row>
    <row r="41" spans="1:14" ht="45" customHeight="1">
      <c r="A41" s="275"/>
      <c r="B41" s="97" t="s">
        <v>298</v>
      </c>
      <c r="C41" s="110" t="s">
        <v>70</v>
      </c>
      <c r="D41" s="110" t="s">
        <v>71</v>
      </c>
      <c r="E41" s="110" t="s">
        <v>412</v>
      </c>
      <c r="F41" s="110" t="s">
        <v>72</v>
      </c>
      <c r="G41" s="110" t="s">
        <v>73</v>
      </c>
      <c r="H41" s="79"/>
      <c r="I41" s="79"/>
      <c r="J41" s="79"/>
      <c r="K41" s="273"/>
      <c r="L41" s="273"/>
      <c r="M41" s="273"/>
      <c r="N41" s="274"/>
    </row>
    <row r="42" spans="1:14" ht="45" customHeight="1">
      <c r="A42" s="275"/>
      <c r="B42" s="96" t="s">
        <v>299</v>
      </c>
      <c r="C42" s="108" t="s">
        <v>413</v>
      </c>
      <c r="D42" s="108" t="s">
        <v>414</v>
      </c>
      <c r="E42" s="108" t="s">
        <v>305</v>
      </c>
      <c r="F42" s="108" t="s">
        <v>302</v>
      </c>
      <c r="G42" s="108" t="s">
        <v>74</v>
      </c>
      <c r="H42" s="77"/>
      <c r="I42" s="77"/>
      <c r="J42" s="77"/>
      <c r="K42" s="278"/>
      <c r="L42" s="278"/>
      <c r="M42" s="278"/>
      <c r="N42" s="279"/>
    </row>
    <row r="43" spans="1:14" ht="45" customHeight="1">
      <c r="A43" s="275"/>
      <c r="B43" s="97" t="s">
        <v>308</v>
      </c>
      <c r="C43" s="110" t="s">
        <v>205</v>
      </c>
      <c r="D43" s="110" t="s">
        <v>75</v>
      </c>
      <c r="E43" s="110" t="s">
        <v>76</v>
      </c>
      <c r="F43" s="110" t="s">
        <v>77</v>
      </c>
      <c r="G43" s="110" t="s">
        <v>78</v>
      </c>
      <c r="H43" s="79"/>
      <c r="I43" s="79"/>
      <c r="J43" s="79"/>
      <c r="K43" s="273"/>
      <c r="L43" s="273"/>
      <c r="M43" s="273"/>
      <c r="N43" s="274"/>
    </row>
    <row r="44" spans="1:14" ht="45" customHeight="1">
      <c r="A44" s="275"/>
      <c r="B44" s="96" t="s">
        <v>297</v>
      </c>
      <c r="C44" s="108" t="s">
        <v>18</v>
      </c>
      <c r="D44" s="108" t="s">
        <v>306</v>
      </c>
      <c r="E44" s="108" t="s">
        <v>80</v>
      </c>
      <c r="F44" s="108" t="s">
        <v>415</v>
      </c>
      <c r="G44" s="108" t="s">
        <v>81</v>
      </c>
      <c r="H44" s="77"/>
      <c r="I44" s="77"/>
      <c r="J44" s="77"/>
      <c r="K44" s="278"/>
      <c r="L44" s="278"/>
      <c r="M44" s="278"/>
      <c r="N44" s="279"/>
    </row>
    <row r="45" spans="1:14" ht="45" customHeight="1">
      <c r="A45" s="275"/>
      <c r="B45" s="97" t="s">
        <v>300</v>
      </c>
      <c r="C45" s="110" t="s">
        <v>82</v>
      </c>
      <c r="D45" s="110" t="s">
        <v>83</v>
      </c>
      <c r="E45" s="110" t="s">
        <v>84</v>
      </c>
      <c r="F45" s="110" t="s">
        <v>416</v>
      </c>
      <c r="G45" s="110" t="s">
        <v>417</v>
      </c>
      <c r="H45" s="79"/>
      <c r="I45" s="79"/>
      <c r="J45" s="79"/>
      <c r="K45" s="273"/>
      <c r="L45" s="273"/>
      <c r="M45" s="273"/>
      <c r="N45" s="274"/>
    </row>
    <row r="46" spans="1:14" ht="45" customHeight="1">
      <c r="A46" s="275"/>
      <c r="B46" s="96" t="s">
        <v>301</v>
      </c>
      <c r="C46" s="108" t="s">
        <v>85</v>
      </c>
      <c r="D46" s="108" t="s">
        <v>418</v>
      </c>
      <c r="E46" s="108" t="s">
        <v>86</v>
      </c>
      <c r="F46" s="108" t="s">
        <v>419</v>
      </c>
      <c r="G46" s="108" t="s">
        <v>69</v>
      </c>
      <c r="H46" s="77"/>
      <c r="I46" s="77"/>
      <c r="J46" s="77"/>
      <c r="K46" s="278"/>
      <c r="L46" s="278"/>
      <c r="M46" s="278"/>
      <c r="N46" s="279"/>
    </row>
    <row r="47" spans="1:14" ht="45" customHeight="1" thickBot="1">
      <c r="A47" s="290"/>
      <c r="B47" s="112" t="s">
        <v>309</v>
      </c>
      <c r="C47" s="114" t="s">
        <v>87</v>
      </c>
      <c r="D47" s="114" t="s">
        <v>88</v>
      </c>
      <c r="E47" s="114" t="s">
        <v>420</v>
      </c>
      <c r="F47" s="114" t="s">
        <v>421</v>
      </c>
      <c r="G47" s="114" t="s">
        <v>307</v>
      </c>
      <c r="H47" s="86"/>
      <c r="I47" s="86"/>
      <c r="J47" s="86"/>
      <c r="K47" s="321"/>
      <c r="L47" s="321"/>
      <c r="M47" s="321"/>
      <c r="N47" s="322"/>
    </row>
    <row r="48" spans="1:14" ht="45" customHeight="1">
      <c r="A48" s="314" t="s">
        <v>159</v>
      </c>
      <c r="B48" s="316" t="s">
        <v>160</v>
      </c>
      <c r="C48" s="318" t="s">
        <v>168</v>
      </c>
      <c r="D48" s="319"/>
      <c r="E48" s="319"/>
      <c r="F48" s="319"/>
      <c r="G48" s="320"/>
      <c r="H48" s="282" t="s">
        <v>370</v>
      </c>
      <c r="I48" s="280" t="s">
        <v>371</v>
      </c>
      <c r="J48" s="282" t="s">
        <v>372</v>
      </c>
      <c r="K48" s="284" t="s">
        <v>169</v>
      </c>
      <c r="L48" s="285"/>
      <c r="M48" s="285"/>
      <c r="N48" s="286"/>
    </row>
    <row r="49" spans="1:14" ht="45" customHeight="1" thickBot="1">
      <c r="A49" s="315"/>
      <c r="B49" s="317"/>
      <c r="C49" s="133">
        <v>0</v>
      </c>
      <c r="D49" s="133">
        <v>1</v>
      </c>
      <c r="E49" s="133">
        <v>2</v>
      </c>
      <c r="F49" s="133">
        <v>3</v>
      </c>
      <c r="G49" s="133">
        <v>4</v>
      </c>
      <c r="H49" s="283"/>
      <c r="I49" s="281"/>
      <c r="J49" s="283"/>
      <c r="K49" s="281"/>
      <c r="L49" s="287"/>
      <c r="M49" s="287"/>
      <c r="N49" s="288"/>
    </row>
    <row r="50" spans="1:14" ht="45" customHeight="1">
      <c r="A50" s="289" t="s">
        <v>259</v>
      </c>
      <c r="B50" s="96" t="s">
        <v>310</v>
      </c>
      <c r="C50" s="107" t="s">
        <v>79</v>
      </c>
      <c r="D50" s="107" t="s">
        <v>89</v>
      </c>
      <c r="E50" s="108" t="s">
        <v>426</v>
      </c>
      <c r="F50" s="108" t="s">
        <v>427</v>
      </c>
      <c r="G50" s="108" t="s">
        <v>428</v>
      </c>
      <c r="H50" s="77"/>
      <c r="I50" s="77"/>
      <c r="J50" s="77"/>
      <c r="K50" s="278"/>
      <c r="L50" s="278"/>
      <c r="M50" s="278"/>
      <c r="N50" s="279"/>
    </row>
    <row r="51" spans="1:14" ht="45" customHeight="1">
      <c r="A51" s="275"/>
      <c r="B51" s="115" t="s">
        <v>158</v>
      </c>
      <c r="C51" s="109" t="s">
        <v>423</v>
      </c>
      <c r="D51" s="110" t="s">
        <v>424</v>
      </c>
      <c r="E51" s="109" t="s">
        <v>425</v>
      </c>
      <c r="F51" s="110" t="s">
        <v>462</v>
      </c>
      <c r="G51" s="110" t="s">
        <v>422</v>
      </c>
      <c r="H51" s="79"/>
      <c r="I51" s="79"/>
      <c r="J51" s="79"/>
      <c r="K51" s="273"/>
      <c r="L51" s="273"/>
      <c r="M51" s="273"/>
      <c r="N51" s="274"/>
    </row>
    <row r="52" spans="1:14" ht="45" customHeight="1">
      <c r="A52" s="275"/>
      <c r="B52" s="96" t="s">
        <v>280</v>
      </c>
      <c r="C52" s="107" t="s">
        <v>79</v>
      </c>
      <c r="D52" s="107" t="s">
        <v>429</v>
      </c>
      <c r="E52" s="108" t="s">
        <v>360</v>
      </c>
      <c r="F52" s="108" t="s">
        <v>361</v>
      </c>
      <c r="G52" s="107" t="s">
        <v>69</v>
      </c>
      <c r="H52" s="77"/>
      <c r="I52" s="77"/>
      <c r="J52" s="77"/>
      <c r="K52" s="278"/>
      <c r="L52" s="278"/>
      <c r="M52" s="278"/>
      <c r="N52" s="279"/>
    </row>
    <row r="53" spans="1:14" ht="45" customHeight="1">
      <c r="A53" s="275"/>
      <c r="B53" s="97" t="s">
        <v>313</v>
      </c>
      <c r="C53" s="110" t="s">
        <v>90</v>
      </c>
      <c r="D53" s="110" t="s">
        <v>91</v>
      </c>
      <c r="E53" s="109" t="s">
        <v>92</v>
      </c>
      <c r="F53" s="109" t="s">
        <v>149</v>
      </c>
      <c r="G53" s="110" t="s">
        <v>463</v>
      </c>
      <c r="H53" s="79"/>
      <c r="I53" s="79"/>
      <c r="J53" s="79"/>
      <c r="K53" s="273"/>
      <c r="L53" s="273"/>
      <c r="M53" s="273"/>
      <c r="N53" s="274"/>
    </row>
    <row r="54" spans="1:14" ht="45" customHeight="1">
      <c r="A54" s="275"/>
      <c r="B54" s="96" t="s">
        <v>314</v>
      </c>
      <c r="C54" s="107" t="s">
        <v>79</v>
      </c>
      <c r="D54" s="107" t="s">
        <v>93</v>
      </c>
      <c r="E54" s="107" t="s">
        <v>94</v>
      </c>
      <c r="F54" s="108" t="s">
        <v>95</v>
      </c>
      <c r="G54" s="108" t="s">
        <v>464</v>
      </c>
      <c r="H54" s="77"/>
      <c r="I54" s="77"/>
      <c r="J54" s="77"/>
      <c r="K54" s="278"/>
      <c r="L54" s="278"/>
      <c r="M54" s="278"/>
      <c r="N54" s="279"/>
    </row>
    <row r="55" spans="1:14" ht="45" customHeight="1">
      <c r="A55" s="275"/>
      <c r="B55" s="97" t="s">
        <v>315</v>
      </c>
      <c r="C55" s="109" t="s">
        <v>96</v>
      </c>
      <c r="D55" s="110" t="s">
        <v>97</v>
      </c>
      <c r="E55" s="110" t="s">
        <v>98</v>
      </c>
      <c r="F55" s="109" t="s">
        <v>149</v>
      </c>
      <c r="G55" s="110" t="s">
        <v>433</v>
      </c>
      <c r="H55" s="79"/>
      <c r="I55" s="79"/>
      <c r="J55" s="79"/>
      <c r="K55" s="273"/>
      <c r="L55" s="273"/>
      <c r="M55" s="273"/>
      <c r="N55" s="274"/>
    </row>
    <row r="56" spans="1:14" ht="45" customHeight="1">
      <c r="A56" s="275"/>
      <c r="B56" s="96" t="s">
        <v>482</v>
      </c>
      <c r="C56" s="107" t="s">
        <v>79</v>
      </c>
      <c r="D56" s="107" t="s">
        <v>429</v>
      </c>
      <c r="E56" s="108" t="s">
        <v>311</v>
      </c>
      <c r="F56" s="108" t="s">
        <v>431</v>
      </c>
      <c r="G56" s="107" t="s">
        <v>99</v>
      </c>
      <c r="H56" s="77"/>
      <c r="I56" s="77"/>
      <c r="J56" s="77"/>
      <c r="K56" s="278"/>
      <c r="L56" s="278"/>
      <c r="M56" s="278"/>
      <c r="N56" s="279"/>
    </row>
    <row r="57" spans="1:14" ht="45" customHeight="1">
      <c r="A57" s="275"/>
      <c r="B57" s="97" t="s">
        <v>316</v>
      </c>
      <c r="C57" s="109" t="s">
        <v>430</v>
      </c>
      <c r="D57" s="110" t="s">
        <v>480</v>
      </c>
      <c r="E57" s="110" t="s">
        <v>479</v>
      </c>
      <c r="F57" s="110" t="s">
        <v>478</v>
      </c>
      <c r="G57" s="110" t="s">
        <v>481</v>
      </c>
      <c r="H57" s="79"/>
      <c r="I57" s="79"/>
      <c r="J57" s="79"/>
      <c r="K57" s="273"/>
      <c r="L57" s="273"/>
      <c r="M57" s="273"/>
      <c r="N57" s="274"/>
    </row>
    <row r="58" spans="1:14" ht="45" customHeight="1">
      <c r="A58" s="275"/>
      <c r="B58" s="98" t="s">
        <v>317</v>
      </c>
      <c r="C58" s="116" t="s">
        <v>206</v>
      </c>
      <c r="D58" s="116" t="s">
        <v>312</v>
      </c>
      <c r="E58" s="117" t="s">
        <v>432</v>
      </c>
      <c r="F58" s="117" t="s">
        <v>207</v>
      </c>
      <c r="G58" s="116" t="s">
        <v>465</v>
      </c>
      <c r="H58" s="88"/>
      <c r="I58" s="88"/>
      <c r="J58" s="88"/>
      <c r="K58" s="323"/>
      <c r="L58" s="278"/>
      <c r="M58" s="278"/>
      <c r="N58" s="163"/>
    </row>
    <row r="59" spans="1:14" ht="45" customHeight="1" thickBot="1">
      <c r="A59" s="332"/>
      <c r="B59" s="118" t="s">
        <v>337</v>
      </c>
      <c r="C59" s="119" t="s">
        <v>100</v>
      </c>
      <c r="D59" s="120" t="s">
        <v>467</v>
      </c>
      <c r="E59" s="120" t="s">
        <v>208</v>
      </c>
      <c r="F59" s="119" t="s">
        <v>145</v>
      </c>
      <c r="G59" s="120" t="s">
        <v>466</v>
      </c>
      <c r="H59" s="89"/>
      <c r="I59" s="89"/>
      <c r="J59" s="160"/>
      <c r="K59" s="324"/>
      <c r="L59" s="325"/>
      <c r="M59" s="325"/>
      <c r="N59" s="162"/>
    </row>
    <row r="60" spans="1:14" ht="45" customHeight="1" thickTop="1" thickBot="1">
      <c r="A60" s="94" t="s">
        <v>165</v>
      </c>
      <c r="B60" s="90"/>
      <c r="C60" s="91"/>
      <c r="D60" s="91"/>
      <c r="E60" s="91"/>
      <c r="F60" s="91"/>
      <c r="G60" s="91"/>
      <c r="H60" s="164">
        <f>SUM(H39:H59)</f>
        <v>0</v>
      </c>
      <c r="I60" s="164">
        <f>SUM(I39:I59)</f>
        <v>0</v>
      </c>
      <c r="J60" s="164">
        <f>SUM(J39:J59)</f>
        <v>0</v>
      </c>
      <c r="K60" s="271"/>
      <c r="L60" s="271"/>
      <c r="M60" s="271"/>
      <c r="N60" s="272"/>
    </row>
    <row r="61" spans="1:14" ht="45" customHeight="1" thickTop="1" thickBot="1">
      <c r="A61" s="326"/>
      <c r="B61" s="326"/>
      <c r="C61" s="326"/>
      <c r="D61" s="326"/>
      <c r="E61" s="326"/>
      <c r="F61" s="326"/>
      <c r="G61" s="326"/>
      <c r="H61" s="326"/>
      <c r="I61" s="326"/>
      <c r="J61" s="326"/>
      <c r="K61" s="326"/>
      <c r="L61" s="326"/>
      <c r="M61" s="326"/>
      <c r="N61" s="92"/>
    </row>
    <row r="62" spans="1:14" ht="45" customHeight="1">
      <c r="A62" s="93" t="s">
        <v>348</v>
      </c>
      <c r="B62" s="74"/>
      <c r="C62" s="74"/>
      <c r="D62" s="74"/>
      <c r="E62" s="327" t="s">
        <v>177</v>
      </c>
      <c r="F62" s="328"/>
      <c r="G62" s="329" t="s">
        <v>330</v>
      </c>
      <c r="H62" s="330"/>
      <c r="I62" s="68" t="s">
        <v>179</v>
      </c>
      <c r="J62" s="328" t="s">
        <v>167</v>
      </c>
      <c r="K62" s="328"/>
      <c r="L62" s="328"/>
      <c r="M62" s="328"/>
      <c r="N62" s="331"/>
    </row>
    <row r="63" spans="1:14" ht="45" customHeight="1" thickBot="1">
      <c r="A63" s="74"/>
      <c r="B63" s="74"/>
      <c r="C63" s="74"/>
      <c r="D63" s="74"/>
      <c r="E63" s="311" t="s">
        <v>180</v>
      </c>
      <c r="F63" s="312"/>
      <c r="G63" s="312" t="s">
        <v>181</v>
      </c>
      <c r="H63" s="312"/>
      <c r="I63" s="312"/>
      <c r="J63" s="312" t="s">
        <v>191</v>
      </c>
      <c r="K63" s="312"/>
      <c r="L63" s="312"/>
      <c r="M63" s="312"/>
      <c r="N63" s="313"/>
    </row>
    <row r="64" spans="1:14" ht="45" customHeight="1">
      <c r="A64" s="314" t="s">
        <v>159</v>
      </c>
      <c r="B64" s="316" t="s">
        <v>160</v>
      </c>
      <c r="C64" s="318" t="s">
        <v>168</v>
      </c>
      <c r="D64" s="319"/>
      <c r="E64" s="319"/>
      <c r="F64" s="319"/>
      <c r="G64" s="320"/>
      <c r="H64" s="282" t="s">
        <v>370</v>
      </c>
      <c r="I64" s="280" t="s">
        <v>371</v>
      </c>
      <c r="J64" s="282" t="s">
        <v>372</v>
      </c>
      <c r="K64" s="284" t="s">
        <v>169</v>
      </c>
      <c r="L64" s="285"/>
      <c r="M64" s="285"/>
      <c r="N64" s="286"/>
    </row>
    <row r="65" spans="1:14" ht="45" customHeight="1" thickBot="1">
      <c r="A65" s="315"/>
      <c r="B65" s="317"/>
      <c r="C65" s="133">
        <v>0</v>
      </c>
      <c r="D65" s="133">
        <v>1</v>
      </c>
      <c r="E65" s="133">
        <v>2</v>
      </c>
      <c r="F65" s="133">
        <v>3</v>
      </c>
      <c r="G65" s="133">
        <v>4</v>
      </c>
      <c r="H65" s="283"/>
      <c r="I65" s="281"/>
      <c r="J65" s="283"/>
      <c r="K65" s="281"/>
      <c r="L65" s="287"/>
      <c r="M65" s="287"/>
      <c r="N65" s="288"/>
    </row>
    <row r="66" spans="1:14" ht="45" customHeight="1">
      <c r="A66" s="289" t="s">
        <v>483</v>
      </c>
      <c r="B66" s="95" t="s">
        <v>318</v>
      </c>
      <c r="C66" s="123" t="s">
        <v>18</v>
      </c>
      <c r="D66" s="123" t="s">
        <v>429</v>
      </c>
      <c r="E66" s="113" t="s">
        <v>434</v>
      </c>
      <c r="F66" s="113" t="s">
        <v>484</v>
      </c>
      <c r="G66" s="113" t="s">
        <v>435</v>
      </c>
      <c r="H66" s="85"/>
      <c r="I66" s="85"/>
      <c r="J66" s="85"/>
      <c r="K66" s="291"/>
      <c r="L66" s="291"/>
      <c r="M66" s="291"/>
      <c r="N66" s="292"/>
    </row>
    <row r="67" spans="1:14" ht="45" customHeight="1">
      <c r="A67" s="275"/>
      <c r="B67" s="96" t="s">
        <v>319</v>
      </c>
      <c r="C67" s="108" t="s">
        <v>468</v>
      </c>
      <c r="D67" s="108" t="s">
        <v>469</v>
      </c>
      <c r="E67" s="108" t="s">
        <v>437</v>
      </c>
      <c r="F67" s="108" t="s">
        <v>436</v>
      </c>
      <c r="G67" s="107" t="s">
        <v>101</v>
      </c>
      <c r="H67" s="77"/>
      <c r="I67" s="77"/>
      <c r="J67" s="77"/>
      <c r="K67" s="278"/>
      <c r="L67" s="278"/>
      <c r="M67" s="278"/>
      <c r="N67" s="279"/>
    </row>
    <row r="68" spans="1:14" ht="45" customHeight="1">
      <c r="A68" s="275"/>
      <c r="B68" s="97" t="s">
        <v>503</v>
      </c>
      <c r="C68" s="109" t="s">
        <v>18</v>
      </c>
      <c r="D68" s="110" t="s">
        <v>438</v>
      </c>
      <c r="E68" s="110" t="s">
        <v>356</v>
      </c>
      <c r="F68" s="109" t="s">
        <v>102</v>
      </c>
      <c r="G68" s="110" t="s">
        <v>281</v>
      </c>
      <c r="H68" s="79"/>
      <c r="I68" s="79"/>
      <c r="J68" s="79"/>
      <c r="K68" s="273"/>
      <c r="L68" s="273"/>
      <c r="M68" s="273"/>
      <c r="N68" s="274"/>
    </row>
    <row r="69" spans="1:14" ht="45" customHeight="1">
      <c r="A69" s="275"/>
      <c r="B69" s="121" t="s">
        <v>0</v>
      </c>
      <c r="C69" s="107" t="s">
        <v>103</v>
      </c>
      <c r="D69" s="107" t="s">
        <v>104</v>
      </c>
      <c r="E69" s="107" t="s">
        <v>105</v>
      </c>
      <c r="F69" s="107" t="s">
        <v>106</v>
      </c>
      <c r="G69" s="107" t="s">
        <v>107</v>
      </c>
      <c r="H69" s="77"/>
      <c r="I69" s="77"/>
      <c r="J69" s="77"/>
      <c r="K69" s="278"/>
      <c r="L69" s="278"/>
      <c r="M69" s="278"/>
      <c r="N69" s="279"/>
    </row>
    <row r="70" spans="1:14" ht="45" customHeight="1">
      <c r="A70" s="275"/>
      <c r="B70" s="115" t="s">
        <v>111</v>
      </c>
      <c r="C70" s="109" t="s">
        <v>108</v>
      </c>
      <c r="D70" s="110" t="s">
        <v>470</v>
      </c>
      <c r="E70" s="109" t="s">
        <v>109</v>
      </c>
      <c r="F70" s="109" t="s">
        <v>110</v>
      </c>
      <c r="G70" s="110" t="s">
        <v>449</v>
      </c>
      <c r="H70" s="79"/>
      <c r="I70" s="79"/>
      <c r="J70" s="79"/>
      <c r="K70" s="273"/>
      <c r="L70" s="273"/>
      <c r="M70" s="273"/>
      <c r="N70" s="274"/>
    </row>
    <row r="71" spans="1:14" ht="45" customHeight="1">
      <c r="A71" s="275"/>
      <c r="B71" s="121" t="s">
        <v>1</v>
      </c>
      <c r="C71" s="107" t="s">
        <v>486</v>
      </c>
      <c r="D71" s="108" t="s">
        <v>34</v>
      </c>
      <c r="E71" s="107" t="s">
        <v>112</v>
      </c>
      <c r="F71" s="108" t="s">
        <v>113</v>
      </c>
      <c r="G71" s="107" t="s">
        <v>69</v>
      </c>
      <c r="H71" s="77"/>
      <c r="I71" s="77"/>
      <c r="J71" s="77"/>
      <c r="K71" s="278"/>
      <c r="L71" s="278"/>
      <c r="M71" s="278"/>
      <c r="N71" s="279"/>
    </row>
    <row r="72" spans="1:14" ht="45" customHeight="1">
      <c r="A72" s="275"/>
      <c r="B72" s="115" t="s">
        <v>2</v>
      </c>
      <c r="C72" s="109" t="s">
        <v>114</v>
      </c>
      <c r="D72" s="110" t="s">
        <v>439</v>
      </c>
      <c r="E72" s="110" t="s">
        <v>440</v>
      </c>
      <c r="F72" s="110" t="s">
        <v>471</v>
      </c>
      <c r="G72" s="110" t="s">
        <v>441</v>
      </c>
      <c r="H72" s="79"/>
      <c r="I72" s="79"/>
      <c r="J72" s="79"/>
      <c r="K72" s="273"/>
      <c r="L72" s="273"/>
      <c r="M72" s="273"/>
      <c r="N72" s="274"/>
    </row>
    <row r="73" spans="1:14" ht="45" customHeight="1">
      <c r="A73" s="275"/>
      <c r="B73" s="121" t="s">
        <v>3</v>
      </c>
      <c r="C73" s="107" t="s">
        <v>115</v>
      </c>
      <c r="D73" s="107" t="s">
        <v>443</v>
      </c>
      <c r="E73" s="108" t="s">
        <v>446</v>
      </c>
      <c r="F73" s="108" t="s">
        <v>472</v>
      </c>
      <c r="G73" s="108" t="s">
        <v>442</v>
      </c>
      <c r="H73" s="77"/>
      <c r="I73" s="77"/>
      <c r="J73" s="77"/>
      <c r="K73" s="278"/>
      <c r="L73" s="278"/>
      <c r="M73" s="278"/>
      <c r="N73" s="279"/>
    </row>
    <row r="74" spans="1:14" ht="45" customHeight="1">
      <c r="A74" s="275"/>
      <c r="B74" s="115" t="s">
        <v>364</v>
      </c>
      <c r="C74" s="109" t="s">
        <v>485</v>
      </c>
      <c r="D74" s="110" t="s">
        <v>444</v>
      </c>
      <c r="E74" s="109" t="s">
        <v>16</v>
      </c>
      <c r="F74" s="109" t="s">
        <v>445</v>
      </c>
      <c r="G74" s="109" t="s">
        <v>69</v>
      </c>
      <c r="H74" s="79"/>
      <c r="I74" s="79"/>
      <c r="J74" s="79"/>
      <c r="K74" s="273"/>
      <c r="L74" s="273"/>
      <c r="M74" s="273"/>
      <c r="N74" s="274"/>
    </row>
    <row r="75" spans="1:14" ht="45" customHeight="1">
      <c r="A75" s="275"/>
      <c r="B75" s="121" t="s">
        <v>4</v>
      </c>
      <c r="C75" s="107" t="s">
        <v>18</v>
      </c>
      <c r="D75" s="108" t="s">
        <v>450</v>
      </c>
      <c r="E75" s="108" t="s">
        <v>447</v>
      </c>
      <c r="F75" s="108" t="s">
        <v>474</v>
      </c>
      <c r="G75" s="108" t="s">
        <v>473</v>
      </c>
      <c r="H75" s="77"/>
      <c r="I75" s="77"/>
      <c r="J75" s="77"/>
      <c r="K75" s="278"/>
      <c r="L75" s="278"/>
      <c r="M75" s="278"/>
      <c r="N75" s="279"/>
    </row>
    <row r="76" spans="1:14" ht="45" customHeight="1" thickBot="1">
      <c r="A76" s="290"/>
      <c r="B76" s="122" t="s">
        <v>5</v>
      </c>
      <c r="C76" s="124" t="s">
        <v>116</v>
      </c>
      <c r="D76" s="124" t="s">
        <v>117</v>
      </c>
      <c r="E76" s="114" t="s">
        <v>448</v>
      </c>
      <c r="F76" s="114" t="s">
        <v>118</v>
      </c>
      <c r="G76" s="114" t="s">
        <v>451</v>
      </c>
      <c r="H76" s="86"/>
      <c r="I76" s="86"/>
      <c r="J76" s="86"/>
      <c r="K76" s="321"/>
      <c r="L76" s="321"/>
      <c r="M76" s="321"/>
      <c r="N76" s="322"/>
    </row>
    <row r="77" spans="1:14" ht="45" customHeight="1">
      <c r="A77" s="314" t="s">
        <v>159</v>
      </c>
      <c r="B77" s="316" t="s">
        <v>160</v>
      </c>
      <c r="C77" s="318" t="s">
        <v>168</v>
      </c>
      <c r="D77" s="319"/>
      <c r="E77" s="319"/>
      <c r="F77" s="319"/>
      <c r="G77" s="320"/>
      <c r="H77" s="282" t="s">
        <v>370</v>
      </c>
      <c r="I77" s="280" t="s">
        <v>371</v>
      </c>
      <c r="J77" s="282" t="s">
        <v>372</v>
      </c>
      <c r="K77" s="284" t="s">
        <v>169</v>
      </c>
      <c r="L77" s="285"/>
      <c r="M77" s="285"/>
      <c r="N77" s="286"/>
    </row>
    <row r="78" spans="1:14" ht="45" customHeight="1" thickBot="1">
      <c r="A78" s="315"/>
      <c r="B78" s="317"/>
      <c r="C78" s="133">
        <v>0</v>
      </c>
      <c r="D78" s="133">
        <v>1</v>
      </c>
      <c r="E78" s="133">
        <v>2</v>
      </c>
      <c r="F78" s="133">
        <v>3</v>
      </c>
      <c r="G78" s="133">
        <v>4</v>
      </c>
      <c r="H78" s="283"/>
      <c r="I78" s="281"/>
      <c r="J78" s="283"/>
      <c r="K78" s="281"/>
      <c r="L78" s="287"/>
      <c r="M78" s="287"/>
      <c r="N78" s="288"/>
    </row>
    <row r="79" spans="1:14" ht="45" customHeight="1">
      <c r="A79" s="275" t="s">
        <v>487</v>
      </c>
      <c r="B79" s="121" t="s">
        <v>6</v>
      </c>
      <c r="C79" s="70" t="s">
        <v>119</v>
      </c>
      <c r="D79" s="69" t="s">
        <v>120</v>
      </c>
      <c r="E79" s="69" t="s">
        <v>121</v>
      </c>
      <c r="F79" s="70" t="s">
        <v>457</v>
      </c>
      <c r="G79" s="70" t="s">
        <v>170</v>
      </c>
      <c r="H79" s="77"/>
      <c r="I79" s="77"/>
      <c r="J79" s="77"/>
      <c r="K79" s="278"/>
      <c r="L79" s="278"/>
      <c r="M79" s="278"/>
      <c r="N79" s="279"/>
    </row>
    <row r="80" spans="1:14" ht="45" customHeight="1">
      <c r="A80" s="276"/>
      <c r="B80" s="115" t="s">
        <v>7</v>
      </c>
      <c r="C80" s="71" t="s">
        <v>122</v>
      </c>
      <c r="D80" s="71" t="s">
        <v>123</v>
      </c>
      <c r="E80" s="71" t="s">
        <v>124</v>
      </c>
      <c r="F80" s="71" t="s">
        <v>125</v>
      </c>
      <c r="G80" s="71" t="s">
        <v>126</v>
      </c>
      <c r="H80" s="79"/>
      <c r="I80" s="79"/>
      <c r="J80" s="79"/>
      <c r="K80" s="273"/>
      <c r="L80" s="273"/>
      <c r="M80" s="273"/>
      <c r="N80" s="274"/>
    </row>
    <row r="81" spans="1:14" ht="45" customHeight="1">
      <c r="A81" s="276"/>
      <c r="B81" s="121" t="s">
        <v>8</v>
      </c>
      <c r="C81" s="69" t="s">
        <v>127</v>
      </c>
      <c r="D81" s="70" t="s">
        <v>452</v>
      </c>
      <c r="E81" s="69" t="s">
        <v>128</v>
      </c>
      <c r="F81" s="69" t="s">
        <v>453</v>
      </c>
      <c r="G81" s="70" t="s">
        <v>454</v>
      </c>
      <c r="H81" s="77"/>
      <c r="I81" s="77"/>
      <c r="J81" s="77"/>
      <c r="K81" s="278"/>
      <c r="L81" s="278"/>
      <c r="M81" s="278"/>
      <c r="N81" s="279"/>
    </row>
    <row r="82" spans="1:14" ht="45" customHeight="1">
      <c r="A82" s="276"/>
      <c r="B82" s="115" t="s">
        <v>9</v>
      </c>
      <c r="C82" s="71" t="s">
        <v>129</v>
      </c>
      <c r="D82" s="71" t="s">
        <v>130</v>
      </c>
      <c r="E82" s="71" t="s">
        <v>131</v>
      </c>
      <c r="F82" s="71" t="s">
        <v>132</v>
      </c>
      <c r="G82" s="72" t="s">
        <v>455</v>
      </c>
      <c r="H82" s="79"/>
      <c r="I82" s="79"/>
      <c r="J82" s="79"/>
      <c r="K82" s="273"/>
      <c r="L82" s="273"/>
      <c r="M82" s="273"/>
      <c r="N82" s="274"/>
    </row>
    <row r="83" spans="1:14" ht="45" customHeight="1">
      <c r="A83" s="276"/>
      <c r="B83" s="121" t="s">
        <v>338</v>
      </c>
      <c r="C83" s="69" t="s">
        <v>133</v>
      </c>
      <c r="D83" s="69" t="s">
        <v>134</v>
      </c>
      <c r="E83" s="69" t="s">
        <v>135</v>
      </c>
      <c r="F83" s="69" t="s">
        <v>136</v>
      </c>
      <c r="G83" s="69" t="s">
        <v>137</v>
      </c>
      <c r="H83" s="77"/>
      <c r="I83" s="77"/>
      <c r="J83" s="77"/>
      <c r="K83" s="278"/>
      <c r="L83" s="278"/>
      <c r="M83" s="278"/>
      <c r="N83" s="279"/>
    </row>
    <row r="84" spans="1:14" ht="45" customHeight="1">
      <c r="A84" s="276"/>
      <c r="B84" s="115" t="s">
        <v>10</v>
      </c>
      <c r="C84" s="72" t="s">
        <v>358</v>
      </c>
      <c r="D84" s="72" t="s">
        <v>357</v>
      </c>
      <c r="E84" s="71" t="s">
        <v>138</v>
      </c>
      <c r="F84" s="72" t="s">
        <v>458</v>
      </c>
      <c r="G84" s="71" t="s">
        <v>139</v>
      </c>
      <c r="H84" s="79"/>
      <c r="I84" s="79"/>
      <c r="J84" s="79"/>
      <c r="K84" s="273"/>
      <c r="L84" s="273"/>
      <c r="M84" s="273"/>
      <c r="N84" s="274"/>
    </row>
    <row r="85" spans="1:14" ht="45" customHeight="1">
      <c r="A85" s="276"/>
      <c r="B85" s="121" t="s">
        <v>11</v>
      </c>
      <c r="C85" s="69" t="s">
        <v>140</v>
      </c>
      <c r="D85" s="70" t="s">
        <v>475</v>
      </c>
      <c r="E85" s="69" t="s">
        <v>141</v>
      </c>
      <c r="F85" s="70" t="s">
        <v>142</v>
      </c>
      <c r="G85" s="69" t="s">
        <v>73</v>
      </c>
      <c r="H85" s="77"/>
      <c r="I85" s="77"/>
      <c r="J85" s="77"/>
      <c r="K85" s="278"/>
      <c r="L85" s="278"/>
      <c r="M85" s="278"/>
      <c r="N85" s="279"/>
    </row>
    <row r="86" spans="1:14" ht="45" customHeight="1">
      <c r="A86" s="276"/>
      <c r="B86" s="97" t="s">
        <v>12</v>
      </c>
      <c r="C86" s="71" t="s">
        <v>143</v>
      </c>
      <c r="D86" s="71" t="s">
        <v>144</v>
      </c>
      <c r="E86" s="71" t="s">
        <v>145</v>
      </c>
      <c r="F86" s="71" t="s">
        <v>146</v>
      </c>
      <c r="G86" s="71" t="s">
        <v>147</v>
      </c>
      <c r="H86" s="79"/>
      <c r="I86" s="79"/>
      <c r="J86" s="79"/>
      <c r="K86" s="273"/>
      <c r="L86" s="273"/>
      <c r="M86" s="273"/>
      <c r="N86" s="274"/>
    </row>
    <row r="87" spans="1:14" ht="45" customHeight="1">
      <c r="A87" s="276"/>
      <c r="B87" s="96" t="s">
        <v>339</v>
      </c>
      <c r="C87" s="70" t="s">
        <v>359</v>
      </c>
      <c r="D87" s="69" t="s">
        <v>148</v>
      </c>
      <c r="E87" s="69" t="s">
        <v>149</v>
      </c>
      <c r="F87" s="69" t="s">
        <v>150</v>
      </c>
      <c r="G87" s="69" t="s">
        <v>73</v>
      </c>
      <c r="H87" s="77"/>
      <c r="I87" s="77"/>
      <c r="J87" s="77"/>
      <c r="K87" s="278"/>
      <c r="L87" s="278"/>
      <c r="M87" s="278"/>
      <c r="N87" s="279"/>
    </row>
    <row r="88" spans="1:14" ht="45" customHeight="1">
      <c r="A88" s="276"/>
      <c r="B88" s="115" t="s">
        <v>13</v>
      </c>
      <c r="C88" s="72" t="s">
        <v>151</v>
      </c>
      <c r="D88" s="72" t="s">
        <v>152</v>
      </c>
      <c r="E88" s="72" t="s">
        <v>153</v>
      </c>
      <c r="F88" s="72" t="s">
        <v>154</v>
      </c>
      <c r="G88" s="72" t="s">
        <v>456</v>
      </c>
      <c r="H88" s="79"/>
      <c r="I88" s="79"/>
      <c r="J88" s="79"/>
      <c r="K88" s="273"/>
      <c r="L88" s="273"/>
      <c r="M88" s="273"/>
      <c r="N88" s="274"/>
    </row>
    <row r="89" spans="1:14" ht="45" customHeight="1" thickBot="1">
      <c r="A89" s="277"/>
      <c r="B89" s="98" t="s">
        <v>14</v>
      </c>
      <c r="C89" s="73" t="s">
        <v>155</v>
      </c>
      <c r="D89" s="73" t="s">
        <v>156</v>
      </c>
      <c r="E89" s="87" t="s">
        <v>476</v>
      </c>
      <c r="F89" s="73" t="s">
        <v>157</v>
      </c>
      <c r="G89" s="87" t="s">
        <v>477</v>
      </c>
      <c r="H89" s="88"/>
      <c r="I89" s="88"/>
      <c r="J89" s="81"/>
      <c r="K89" s="269"/>
      <c r="L89" s="269"/>
      <c r="M89" s="269"/>
      <c r="N89" s="270"/>
    </row>
    <row r="90" spans="1:14" ht="45" customHeight="1" thickTop="1" thickBot="1">
      <c r="A90" s="94" t="s">
        <v>166</v>
      </c>
      <c r="B90" s="125"/>
      <c r="C90" s="126"/>
      <c r="D90" s="126"/>
      <c r="E90" s="126"/>
      <c r="F90" s="126"/>
      <c r="G90" s="126"/>
      <c r="H90" s="164">
        <f>SUM(H66:H89)</f>
        <v>0</v>
      </c>
      <c r="I90" s="164">
        <f>SUM(I66:I89)</f>
        <v>0</v>
      </c>
      <c r="J90" s="164">
        <f>SUM(J66:J89)</f>
        <v>0</v>
      </c>
      <c r="K90" s="271"/>
      <c r="L90" s="271"/>
      <c r="M90" s="271"/>
      <c r="N90" s="272"/>
    </row>
    <row r="91" spans="1:14" ht="42" customHeight="1" thickTop="1" thickBot="1">
      <c r="A91" s="134"/>
    </row>
    <row r="92" spans="1:14" ht="42" customHeight="1" thickBot="1">
      <c r="A92" s="293" t="s">
        <v>187</v>
      </c>
      <c r="B92" s="135"/>
      <c r="C92" s="136" t="s">
        <v>341</v>
      </c>
      <c r="D92" s="136" t="s">
        <v>174</v>
      </c>
      <c r="E92" s="137" t="s">
        <v>175</v>
      </c>
      <c r="F92" s="138" t="s">
        <v>189</v>
      </c>
      <c r="G92" s="139" t="s">
        <v>190</v>
      </c>
      <c r="H92" s="310"/>
      <c r="I92" s="187"/>
      <c r="J92" s="187"/>
      <c r="K92" s="187"/>
    </row>
    <row r="93" spans="1:14" ht="42" customHeight="1" thickTop="1">
      <c r="A93" s="294"/>
      <c r="B93" s="140" t="s">
        <v>171</v>
      </c>
      <c r="C93" s="168">
        <f>J15</f>
        <v>0</v>
      </c>
      <c r="D93" s="149">
        <f>IF(AND(C93=40),69,IF(AND(C93=39),68,IF(AND(C93=38),65,IF(AND(C93=37),63,IF(AND(C93&gt;=35,C93&lt;=36),62,IF(AND(C93=34),60,IF(AND(C93&gt;=32,C93&lt;=33),57,IF(AND(C93=31),55,IF(AND(C93=30),53,IF(AND(C93=29),52,IF(AND(C93=28),51,IF(AND(C93=27),50,IF(AND(C93=26),49,IF(AND(C93&gt;=24,C93&lt;=25),48,IF(AND(C93=23),46,IF(AND(C93&gt;=21,C93&lt;=22),44,IF(AND(C93=20),43,IF(AND(C93=19),42,IF(AND(C93=18),41,IF(AND(C93&gt;=16,C93&lt;=17),40,IF(AND(C93=15),39,IF(AND(C93=14),38,IF(AND(C93=13),36,IF(AND(C93=12),34,IF(AND(C93=11),31,IF(AND(C93&gt;=9,C93&lt;=10),29,IF(AND(C93&gt;=0,C93&lt;=8),27,)))))))))))))))))))))))))))</f>
        <v>27</v>
      </c>
      <c r="E93" s="149">
        <f>IF(AND(D93=73),99,IF(AND(D93=71),98,IF(AND(D93=69),97,IF(AND(D93=68),96,IF(AND(D93=67),95,IF(AND(D93=66),94,IF(AND(D93=65),93,IF(AND(D93=64),92,IF(AND(D93=63),90,IF(AND(D93=62),88,IF(AND(D93=61),86,IF(AND(D93=60),84,IF(AND(D93=59),82,IF(AND(D93=58),79,IF(AND(D93=57),75,IF(AND(D93=56),73,IF(AND(D93=55),69,IF(AND(D93=54),66,IF(AND(D93=53),62,IF(AND(D93=52),58,IF(AND(D93=51),54,IF(AND(D93=50),50,IF(AND(D93=49),46,IF(AND(D93=48),42,IF(AND(D93=47),38,IF(AND(D93=46),34,IF(AND(D93=45),31,IF(AND(D93=44),27,IF(AND(D93=43),25,IF(AND(D93=42),21,IF(AND(D93=41),18,IF(AND(D93=40),16,IF(AND(D93=39),14,IF(AND(D93=38),12,IF(AND(D93=37),10,IF(AND(D93=36),8,IF(AND(D93=35),7,IF(AND(D93=34),5,IF(AND(D93=32),4,IF(AND(D93=31),3,IF(AND(D93=29),2,IF(AND(D93=27),1,))))))))))))))))))))))))))))))))))))))))))</f>
        <v>1</v>
      </c>
      <c r="F93" s="149" t="str">
        <f>IF(AND(D93&gt;=67),"一般就労",IF(AND(D93&gt;=61,D93&lt;=66),"就労移行実践",IF(AND(D93&gt;=53,D93&lt;=60),"就労継続A型",IF(AND(D93&gt;=45,D93&lt;=52),"就労移行基礎",IF(AND(D93&gt;=37,D93&lt;=44),"就労継続B型",IF(AND(D93&lt;=36),"生活介護",))))))</f>
        <v>生活介護</v>
      </c>
      <c r="G93" s="150" t="str">
        <f>IF(AND(D93&gt;=62),"A　必要なし",IF(AND(D93&gt;=54,D93&lt;=61),"B　支援は少なめ",IF(AND(D93&gt;=48,D93&lt;=53),"C　支援はある程度必要",IF(AND(D93&gt;=40,D93&lt;=47),"D　支援は高め",IF(AND(D93&lt;=39),"E　常に支援が必要",)))))</f>
        <v>E　常に支援が必要</v>
      </c>
      <c r="H93" s="267"/>
      <c r="I93" s="268"/>
      <c r="J93" s="268"/>
      <c r="K93" s="268"/>
    </row>
    <row r="94" spans="1:14" ht="42" customHeight="1">
      <c r="A94" s="294"/>
      <c r="B94" s="141" t="s">
        <v>172</v>
      </c>
      <c r="C94" s="169">
        <f>J33</f>
        <v>0</v>
      </c>
      <c r="D94" s="151">
        <f>IF(AND(C94=48),69,IF(AND(C94=47),67,IF(AND(C94=46),64,IF(AND(C94=45),62,IF(AND(C94=44),60,IF(AND(C94&lt;=43,C94&gt;=42),59,IF(AND(C94=41),58,IF(AND(C94=40),56,IF(AND(C94&gt;=38,C94&lt;=39),55,IF(AND(C94&gt;=36,C94&lt;=37),53,IF(AND(C94=35),52,IF(AND(C94&gt;=33,C94&lt;=34),50,IF(AND(C94=32),49,IF(AND(C94=31),48,IF(AND(C94=30),47,IF(AND(C94=29),46,IF(AND(C94=28),45,IF(AND(C94&gt;=26,C94&lt;=27),44,IF(AND(C94=25),43,IF(AND(C94=24),42,IF(AND(C94=23),41,IF(AND(C94=22),40,IF(AND(C94=21),39,IF(AND(C94=20),38,IF(AND(C94=19),37,IF(AND(C94&gt;=17,C94&lt;=18),36,IF(AND(C94=16),35,IF(AND(C94&gt;=14,C94&lt;=15),34,IF(AND(C94=13),32,IF(AND(C94&gt;=11,C94&lt;=12),31,IF(AND(C94=10),29,IF(AND(C94&gt;=0,C94&lt;=9),27,))))))))))))))))))))))))))))))))</f>
        <v>27</v>
      </c>
      <c r="E94" s="151">
        <f t="shared" ref="E94:E97" si="0">IF(AND(D94=73),99,IF(AND(D94=71),98,IF(AND(D94=69),97,IF(AND(D94=68),96,IF(AND(D94=67),95,IF(AND(D94=66),94,IF(AND(D94=65),93,IF(AND(D94=64),92,IF(AND(D94=63),90,IF(AND(D94=62),88,IF(AND(D94=61),86,IF(AND(D94=60),84,IF(AND(D94=59),82,IF(AND(D94=58),79,IF(AND(D94=57),75,IF(AND(D94=56),73,IF(AND(D94=55),69,IF(AND(D94=54),66,IF(AND(D94=53),62,IF(AND(D94=52),58,IF(AND(D94=51),54,IF(AND(D94=50),50,IF(AND(D94=49),46,IF(AND(D94=48),42,IF(AND(D94=47),38,IF(AND(D94=46),34,IF(AND(D94=45),31,IF(AND(D94=44),27,IF(AND(D94=43),25,IF(AND(D94=42),21,IF(AND(D94=41),18,IF(AND(D94=40),16,IF(AND(D94=39),14,IF(AND(D94=38),12,IF(AND(D94=37),10,IF(AND(D94=36),8,IF(AND(D94=35),7,IF(AND(D94=34),5,IF(AND(D94=32),4,IF(AND(D94=31),3,IF(AND(D94=29),2,IF(AND(D94=27),1,))))))))))))))))))))))))))))))))))))))))))</f>
        <v>1</v>
      </c>
      <c r="F94" s="151" t="str">
        <f t="shared" ref="F94:F97" si="1">IF(AND(D94&gt;=67),"一般就労",IF(AND(D94&gt;=61,D94&lt;=66),"就労移行実践",IF(AND(D94&gt;=53,D94&lt;=60),"就労継続A型",IF(AND(D94&gt;=45,D94&lt;=52),"就労移行基礎",IF(AND(D94&gt;=37,D94&lt;=44),"就労継続B型",IF(AND(D94&lt;=36),"生活介護",))))))</f>
        <v>生活介護</v>
      </c>
      <c r="G94" s="152" t="str">
        <f t="shared" ref="G94:G97" si="2">IF(AND(D94&gt;=62),"A　必要なし",IF(AND(D94&gt;=54,D94&lt;=61),"B　支援は少なめ",IF(AND(D94&gt;=48,D94&lt;=53),"C　支援はある程度必要",IF(AND(D94&gt;=40,D94&lt;=47),"D　支援は高め",IF(AND(D94&lt;=39),"E　常に支援が必要",)))))</f>
        <v>E　常に支援が必要</v>
      </c>
      <c r="H94" s="267"/>
      <c r="I94" s="268"/>
      <c r="J94" s="268"/>
      <c r="K94" s="268"/>
    </row>
    <row r="95" spans="1:14" ht="42" customHeight="1">
      <c r="A95" s="294"/>
      <c r="B95" s="141" t="s">
        <v>164</v>
      </c>
      <c r="C95" s="169">
        <f>J60</f>
        <v>0</v>
      </c>
      <c r="D95" s="151">
        <f>IF(AND(C95=76),73,IF(AND(C95=75),71,IF(AND(C95&gt;=72,C95&lt;=74),69,IF(AND(C95&gt;=70,C95&lt;=71),68,IF(AND(C95=69),67,IF(AND(C95=68),66,IF(AND(C95=67),65,IF(AND(C95=66),64,IF(AND(C95=65),63,IF(AND(C95&gt;=62,C95&lt;=64),62,IF(AND(C95=61),61,IF(AND(C95&gt;=59,C95&lt;=60),60,IF(AND(C95=58),59,IF(AND(C95=57),58,IF(AND(C95=56),57,IF(AND(C95&gt;=53,C95&lt;=55),56,IF(AND(C95&gt;=50,C95&lt;=52),55,IF(AND(C95&gt;=48,C95&lt;=49),54,IF(AND(C95&gt;=46,C95&lt;=47),53,IF(AND(C95&gt;=42,C95&lt;=45),52,IF(AND(C95&gt;=39,C95&lt;=41),51,IF(AND(C95&gt;=37,C95&lt;=38),50,IF(AND(C95=36),49,IF(AND(C95=35),48,IF(AND(C95=34),47,IF(AND(C95=33),46,IF(AND(C95=32),45,IF(AND(C95&gt;=30,C95&lt;=31),44,IF(AND(C95&gt;=28,C95&lt;=29),43,IF(AND(C95&gt;=25,C95&lt;=27),42,IF(AND(C95&gt;=23,C95&lt;=24),41,IF(AND(C95&gt;=20,C95&lt;=22),40,IF(AND(C95=19),39,IF(AND(C95=18),38,IF(AND(C95=17),37,IF(AND(C95=16),36,IF(AND(C95&gt;=14,C95&lt;=15),35,IF(AND(C95&gt;=12,C95&lt;=13),34,IF(AND(C95&gt;=10,C95&lt;=11),32,IF(AND(C95&gt;=6,C95&lt;=9),31,IF(AND(C95&gt;=3,C95&lt;=5),29,IF(AND(C95&gt;=0,C95&lt;=2),27,))))))))))))))))))))))))))))))))))))))))))</f>
        <v>27</v>
      </c>
      <c r="E95" s="151">
        <f t="shared" si="0"/>
        <v>1</v>
      </c>
      <c r="F95" s="151" t="str">
        <f t="shared" si="1"/>
        <v>生活介護</v>
      </c>
      <c r="G95" s="152" t="str">
        <f t="shared" si="2"/>
        <v>E　常に支援が必要</v>
      </c>
      <c r="H95" s="267"/>
      <c r="I95" s="268"/>
      <c r="J95" s="268"/>
      <c r="K95" s="268"/>
    </row>
    <row r="96" spans="1:14" ht="42" customHeight="1">
      <c r="A96" s="294"/>
      <c r="B96" s="141" t="s">
        <v>173</v>
      </c>
      <c r="C96" s="169">
        <f>J90</f>
        <v>0</v>
      </c>
      <c r="D96" s="151">
        <f>IF(AND(C96&gt;=80,C96&lt;=88),73,IF(AND(C96=79),71,IF(AND(C96&gt;=76,C96&lt;=78),69,IF(AND(C96&gt;=74,C96&lt;=75),68,IF(AND(C96=73),67,IF(AND(C96&gt;=70,C96&lt;=72),66,IF(AND(C96&gt;=68,C96&lt;=69),65,IF(AND(C96=67),64,IF(AND(C96=66),63,IF(AND(C96=65),62,IF(AND(C96=64),61,IF(AND(C96&gt;=60,C96&lt;=63),60,IF(AND(C96&gt;=58,C96&lt;=59),59,IF(AND(C96&gt;=55,C96&lt;=57),58,IF(AND(C96=54),56,IF(AND(C96&gt;=52,C96&lt;=53),55,IF(AND(C96&gt;=50,C96&lt;=51),53,IF(AND(C96=49),52,IF(AND(C96&gt;=44,C96&lt;=48),51,IF(AND(C96=43),50,IF(AND(C96=42),49,IF(AND(C96&gt;=38,C96&lt;=41),48,IF(AND(C96&gt;=35,C96&lt;=37),47,IF(AND(C96&gt;=33,C96&lt;=34),46,IF(AND(C96&gt;=31,C96&lt;=32),44,IF(AND(C96=30),43,IF(AND(C96&gt;=28,C96&lt;=29),42,IF(AND(C96=27),41,IF(AND(C96=26),40,IF(AND(C96=25),39,IF(AND(C96=24),38,IF(AND(C96=23),37,IF(AND(C96&gt;=20,C96&lt;=22),36,IF(AND(C96&gt;=18,C96&lt;=19),35,IF(AND(C96&gt;=13,C96&lt;=17),34,IF(AND(C96=12),32,IF(AND(C96&gt;=10,C96&lt;=11),31,IF(AND(C96&gt;=8,C96&lt;=9),29,IF(AND(C96&gt;=0,C96&lt;=7),27,)))))))))))))))))))))))))))))))))))))))</f>
        <v>27</v>
      </c>
      <c r="E96" s="151">
        <f t="shared" si="0"/>
        <v>1</v>
      </c>
      <c r="F96" s="151" t="str">
        <f t="shared" si="1"/>
        <v>生活介護</v>
      </c>
      <c r="G96" s="152" t="str">
        <f t="shared" si="2"/>
        <v>E　常に支援が必要</v>
      </c>
      <c r="H96" s="267"/>
      <c r="I96" s="268"/>
      <c r="J96" s="268"/>
      <c r="K96" s="268"/>
    </row>
    <row r="97" spans="1:11" ht="42" customHeight="1" thickBot="1">
      <c r="A97" s="295"/>
      <c r="B97" s="142" t="s">
        <v>176</v>
      </c>
      <c r="C97" s="170">
        <f>SUM(C93:C96)</f>
        <v>0</v>
      </c>
      <c r="D97" s="153">
        <f>IF(AND(C97&gt;=237,C97&lt;=252),73,IF(AND(C97&gt;=234,C97&lt;=236),71,IF(AND(C97&gt;=230,C97&lt;=233),69,IF(AND(C97&gt;=226,C97&lt;=229),68,IF(AND(C97&gt;=219,C97&lt;=225),67,IF(AND(C97&gt;=217,C97&lt;=218),66,IF(AND(C97&gt;=215,C97&lt;=216),65,IF(AND(C97&gt;=212,C97&lt;=214),64,IF(AND(C97&gt;=206,C97&lt;=211),63,IF(AND(C97&gt;=201,C97&lt;=205),62,IF(AND(C97=200),61,IF(AND(C97&gt;=194,C97&lt;=199),60,IF(AND(C97&gt;=188,C97&lt;=193),59,IF(AND(C97&gt;=183,C97&lt;=187),58,IF(AND(C97&gt;=178,C97&lt;=182),57,IF(AND(C97&gt;=172,C97&lt;=177),56,IF(AND(C97&gt;=166,C97&lt;=171),55,IF(AND(C97&gt;=161,C97&lt;=165),54,IF(AND(C97&gt;=154,C97&lt;=160),53,IF(AND(C97&gt;=151,C97&lt;=153),52,IF(AND(C97&gt;=143,C97&lt;=150),51,IF(AND(C97&gt;=139,C97&lt;=142),50,IF(AND(C97&gt;=135,C97&lt;=138),49,IF(AND(C97&gt;=126,C97&lt;=134),48,IF(AND(C97&gt;=123,C97&lt;=125),47,IF(AND(C97&gt;=119,C97&lt;=122),46,IF(AND(C97&gt;=115,C97&lt;=118),45,IF(AND(C97&gt;=110,C97&lt;=114),44,IF(AND(C97&gt;=107,C97&lt;=109),43,IF(AND(C97&gt;=100,C97&lt;=106),42,IF(AND(C97&gt;=95,C97&lt;=99),41,IF(AND(C97&gt;=91,C97&lt;=94),40,IF(AND(C97&gt;=88,C97&lt;=90),39,IF(AND(C97&gt;=85,C97&lt;=87),38,IF(AND(C97&gt;=79,C97&lt;=84),37,IF(AND(C97&gt;=75,C97&lt;=78),36,IF(AND(C97&gt;=70,C97&lt;=74),35,IF(AND(C97&gt;=63,C97&lt;=69),34,IF(AND(C97&gt;=58,C97&lt;=62),32,IF(AND(C97&gt;=55,C97&lt;=57),31,IF(AND(C97&gt;=38,C97&lt;=54),29,IF(AND(C97&gt;=0,C97&lt;=37),27,))))))))))))))))))))))))))))))))))))))))))</f>
        <v>27</v>
      </c>
      <c r="E97" s="153">
        <f t="shared" si="0"/>
        <v>1</v>
      </c>
      <c r="F97" s="153" t="str">
        <f t="shared" si="1"/>
        <v>生活介護</v>
      </c>
      <c r="G97" s="154" t="str">
        <f t="shared" si="2"/>
        <v>E　常に支援が必要</v>
      </c>
      <c r="H97" s="267"/>
      <c r="I97" s="268"/>
      <c r="J97" s="268"/>
      <c r="K97" s="268"/>
    </row>
    <row r="98" spans="1:11" ht="42" customHeight="1" thickBot="1">
      <c r="A98" s="46"/>
      <c r="B98" s="143"/>
      <c r="C98" s="171"/>
      <c r="D98" s="171"/>
      <c r="E98" s="171"/>
      <c r="F98" s="171"/>
      <c r="G98" s="171"/>
      <c r="H98" s="171"/>
      <c r="I98" s="171"/>
      <c r="J98" s="171"/>
      <c r="K98" s="171"/>
    </row>
    <row r="99" spans="1:11" ht="42" customHeight="1" thickBot="1">
      <c r="A99" s="301" t="s">
        <v>187</v>
      </c>
      <c r="B99" s="144"/>
      <c r="C99" s="172" t="s">
        <v>174</v>
      </c>
      <c r="D99" s="173">
        <v>25</v>
      </c>
      <c r="E99" s="174" t="s">
        <v>195</v>
      </c>
      <c r="F99" s="174" t="s">
        <v>196</v>
      </c>
      <c r="G99" s="174" t="s">
        <v>197</v>
      </c>
      <c r="H99" s="296" t="s">
        <v>198</v>
      </c>
      <c r="I99" s="296"/>
      <c r="J99" s="296" t="s">
        <v>199</v>
      </c>
      <c r="K99" s="297"/>
    </row>
    <row r="100" spans="1:11" ht="42" customHeight="1" thickTop="1">
      <c r="A100" s="302"/>
      <c r="B100" s="140" t="s">
        <v>182</v>
      </c>
      <c r="C100" s="168">
        <f>D93</f>
        <v>27</v>
      </c>
      <c r="D100" s="304">
        <f>D93</f>
        <v>27</v>
      </c>
      <c r="E100" s="304"/>
      <c r="F100" s="304"/>
      <c r="G100" s="304"/>
      <c r="H100" s="304"/>
      <c r="I100" s="304"/>
      <c r="J100" s="304"/>
      <c r="K100" s="305"/>
    </row>
    <row r="101" spans="1:11" ht="42" customHeight="1">
      <c r="A101" s="302"/>
      <c r="B101" s="141" t="s">
        <v>183</v>
      </c>
      <c r="C101" s="169">
        <f>D94</f>
        <v>27</v>
      </c>
      <c r="D101" s="306">
        <f t="shared" ref="D101:D103" si="3">D94</f>
        <v>27</v>
      </c>
      <c r="E101" s="306"/>
      <c r="F101" s="306"/>
      <c r="G101" s="306"/>
      <c r="H101" s="306"/>
      <c r="I101" s="306"/>
      <c r="J101" s="306"/>
      <c r="K101" s="307"/>
    </row>
    <row r="102" spans="1:11" ht="42" customHeight="1">
      <c r="A102" s="302"/>
      <c r="B102" s="141" t="s">
        <v>184</v>
      </c>
      <c r="C102" s="169">
        <f>D95</f>
        <v>27</v>
      </c>
      <c r="D102" s="306">
        <f t="shared" si="3"/>
        <v>27</v>
      </c>
      <c r="E102" s="306"/>
      <c r="F102" s="306"/>
      <c r="G102" s="306"/>
      <c r="H102" s="306"/>
      <c r="I102" s="306"/>
      <c r="J102" s="306"/>
      <c r="K102" s="307"/>
    </row>
    <row r="103" spans="1:11" ht="42" customHeight="1" thickBot="1">
      <c r="A103" s="303"/>
      <c r="B103" s="142" t="s">
        <v>185</v>
      </c>
      <c r="C103" s="170">
        <f t="shared" ref="C103" si="4">D96</f>
        <v>27</v>
      </c>
      <c r="D103" s="308">
        <f t="shared" si="3"/>
        <v>27</v>
      </c>
      <c r="E103" s="308"/>
      <c r="F103" s="308"/>
      <c r="G103" s="308"/>
      <c r="H103" s="308"/>
      <c r="I103" s="308"/>
      <c r="J103" s="308"/>
      <c r="K103" s="309"/>
    </row>
    <row r="104" spans="1:11" ht="42" customHeight="1" thickBot="1">
      <c r="A104" s="46"/>
      <c r="B104" s="146"/>
      <c r="C104" s="10"/>
      <c r="D104" s="10"/>
      <c r="E104" s="10"/>
      <c r="F104" s="10"/>
      <c r="G104" s="10"/>
      <c r="H104" s="10"/>
      <c r="I104" s="10"/>
      <c r="J104" s="10"/>
      <c r="K104" s="10"/>
    </row>
    <row r="105" spans="1:11" ht="42" customHeight="1" thickBot="1">
      <c r="A105" s="293" t="s">
        <v>188</v>
      </c>
      <c r="B105" s="144"/>
      <c r="C105" s="172" t="s">
        <v>174</v>
      </c>
      <c r="D105" s="173">
        <v>25</v>
      </c>
      <c r="E105" s="174" t="s">
        <v>195</v>
      </c>
      <c r="F105" s="174" t="s">
        <v>196</v>
      </c>
      <c r="G105" s="174" t="s">
        <v>197</v>
      </c>
      <c r="H105" s="296" t="s">
        <v>198</v>
      </c>
      <c r="I105" s="296"/>
      <c r="J105" s="296" t="s">
        <v>199</v>
      </c>
      <c r="K105" s="297"/>
    </row>
    <row r="106" spans="1:11" ht="42" customHeight="1" thickTop="1">
      <c r="A106" s="294"/>
      <c r="B106" s="147" t="s">
        <v>186</v>
      </c>
      <c r="C106" s="175">
        <f>D97</f>
        <v>27</v>
      </c>
      <c r="D106" s="298">
        <f>D97</f>
        <v>27</v>
      </c>
      <c r="E106" s="299"/>
      <c r="F106" s="299"/>
      <c r="G106" s="299"/>
      <c r="H106" s="299"/>
      <c r="I106" s="299"/>
      <c r="J106" s="299"/>
      <c r="K106" s="300"/>
    </row>
    <row r="107" spans="1:11" ht="253.7" customHeight="1" thickBot="1">
      <c r="A107" s="295"/>
      <c r="B107" s="148" t="s">
        <v>178</v>
      </c>
      <c r="C107" s="176"/>
      <c r="D107" s="177"/>
      <c r="E107" s="177"/>
      <c r="F107" s="177"/>
      <c r="G107" s="177"/>
      <c r="H107" s="177"/>
      <c r="I107" s="177"/>
      <c r="J107" s="177"/>
      <c r="K107" s="178"/>
    </row>
    <row r="108" spans="1:11" ht="42" customHeight="1">
      <c r="A108" s="143"/>
      <c r="B108" s="143"/>
      <c r="C108" s="143"/>
      <c r="D108" s="143"/>
      <c r="E108" s="143"/>
      <c r="F108" s="143"/>
      <c r="G108" s="143"/>
      <c r="H108" s="143"/>
      <c r="I108" s="143"/>
      <c r="J108" s="143"/>
      <c r="K108" s="143"/>
    </row>
  </sheetData>
  <sheetProtection algorithmName="SHA-512" hashValue="bIE2fj60DgosjDbgnEsh2bsEcqYd8dO3AW2z30wGTYJgwkK2GtdBMlyrOSRU+rZc851zp1UGpOwoxlI/9Jk0gw==" saltValue="qid/FiorbOaxXkrjjus9Xg==" spinCount="100000" sheet="1" selectLockedCells="1"/>
  <mergeCells count="166">
    <mergeCell ref="E1:F1"/>
    <mergeCell ref="G1:H1"/>
    <mergeCell ref="J1:N1"/>
    <mergeCell ref="E2:F2"/>
    <mergeCell ref="G2:I2"/>
    <mergeCell ref="J2:N2"/>
    <mergeCell ref="K13:N13"/>
    <mergeCell ref="K14:M14"/>
    <mergeCell ref="K15:N15"/>
    <mergeCell ref="A16:O16"/>
    <mergeCell ref="E17:F17"/>
    <mergeCell ref="G17:H17"/>
    <mergeCell ref="J17:N17"/>
    <mergeCell ref="K3:N4"/>
    <mergeCell ref="A5:A14"/>
    <mergeCell ref="K5:N5"/>
    <mergeCell ref="K6:N6"/>
    <mergeCell ref="K7:N7"/>
    <mergeCell ref="K8:N8"/>
    <mergeCell ref="K9:N9"/>
    <mergeCell ref="K10:N10"/>
    <mergeCell ref="K11:N11"/>
    <mergeCell ref="K12:N12"/>
    <mergeCell ref="A3:A4"/>
    <mergeCell ref="B3:B4"/>
    <mergeCell ref="C3:G3"/>
    <mergeCell ref="H3:H4"/>
    <mergeCell ref="I3:I4"/>
    <mergeCell ref="J3:J4"/>
    <mergeCell ref="E18:F18"/>
    <mergeCell ref="G18:I18"/>
    <mergeCell ref="J18:N18"/>
    <mergeCell ref="A19:A20"/>
    <mergeCell ref="B19:B20"/>
    <mergeCell ref="C19:G19"/>
    <mergeCell ref="H19:H20"/>
    <mergeCell ref="I19:I20"/>
    <mergeCell ref="J19:J20"/>
    <mergeCell ref="K19:N20"/>
    <mergeCell ref="K30:N30"/>
    <mergeCell ref="K31:N31"/>
    <mergeCell ref="K32:N32"/>
    <mergeCell ref="K33:N33"/>
    <mergeCell ref="A34:M34"/>
    <mergeCell ref="E35:F35"/>
    <mergeCell ref="G35:H35"/>
    <mergeCell ref="J35:N35"/>
    <mergeCell ref="A21:A32"/>
    <mergeCell ref="K21:N21"/>
    <mergeCell ref="K22:N22"/>
    <mergeCell ref="K23:N23"/>
    <mergeCell ref="K24:N24"/>
    <mergeCell ref="K25:N25"/>
    <mergeCell ref="K26:N26"/>
    <mergeCell ref="K27:N27"/>
    <mergeCell ref="K28:N28"/>
    <mergeCell ref="K29:N29"/>
    <mergeCell ref="E36:F36"/>
    <mergeCell ref="G36:I36"/>
    <mergeCell ref="J36:N36"/>
    <mergeCell ref="A37:A38"/>
    <mergeCell ref="B37:B38"/>
    <mergeCell ref="C37:G37"/>
    <mergeCell ref="H37:H38"/>
    <mergeCell ref="I37:I38"/>
    <mergeCell ref="J37:J38"/>
    <mergeCell ref="K37:N38"/>
    <mergeCell ref="A39:A47"/>
    <mergeCell ref="K39:N39"/>
    <mergeCell ref="K40:N40"/>
    <mergeCell ref="K41:N41"/>
    <mergeCell ref="K42:N42"/>
    <mergeCell ref="K43:N43"/>
    <mergeCell ref="K44:N44"/>
    <mergeCell ref="K45:N45"/>
    <mergeCell ref="K46:N46"/>
    <mergeCell ref="K47:N47"/>
    <mergeCell ref="K58:M58"/>
    <mergeCell ref="K59:M59"/>
    <mergeCell ref="K60:N60"/>
    <mergeCell ref="A61:M61"/>
    <mergeCell ref="E62:F62"/>
    <mergeCell ref="G62:H62"/>
    <mergeCell ref="J62:N62"/>
    <mergeCell ref="K48:N49"/>
    <mergeCell ref="K50:N50"/>
    <mergeCell ref="K51:N51"/>
    <mergeCell ref="K52:N52"/>
    <mergeCell ref="K53:N53"/>
    <mergeCell ref="K54:N54"/>
    <mergeCell ref="K55:N55"/>
    <mergeCell ref="K56:N56"/>
    <mergeCell ref="K57:N57"/>
    <mergeCell ref="A48:A49"/>
    <mergeCell ref="B48:B49"/>
    <mergeCell ref="C48:G48"/>
    <mergeCell ref="H48:H49"/>
    <mergeCell ref="I48:I49"/>
    <mergeCell ref="J48:J49"/>
    <mergeCell ref="A50:A59"/>
    <mergeCell ref="A92:A97"/>
    <mergeCell ref="H92:I92"/>
    <mergeCell ref="J92:K92"/>
    <mergeCell ref="H93:I93"/>
    <mergeCell ref="J93:K93"/>
    <mergeCell ref="H94:I94"/>
    <mergeCell ref="K82:N82"/>
    <mergeCell ref="K83:N83"/>
    <mergeCell ref="E63:F63"/>
    <mergeCell ref="G63:I63"/>
    <mergeCell ref="J63:N63"/>
    <mergeCell ref="A64:A65"/>
    <mergeCell ref="B64:B65"/>
    <mergeCell ref="C64:G64"/>
    <mergeCell ref="H64:H65"/>
    <mergeCell ref="I64:I65"/>
    <mergeCell ref="J64:J65"/>
    <mergeCell ref="K64:N65"/>
    <mergeCell ref="K75:N75"/>
    <mergeCell ref="K76:N76"/>
    <mergeCell ref="A77:A78"/>
    <mergeCell ref="B77:B78"/>
    <mergeCell ref="C77:G77"/>
    <mergeCell ref="H77:H78"/>
    <mergeCell ref="A105:A107"/>
    <mergeCell ref="H105:I105"/>
    <mergeCell ref="J105:K105"/>
    <mergeCell ref="D106:K106"/>
    <mergeCell ref="A99:A103"/>
    <mergeCell ref="H99:I99"/>
    <mergeCell ref="J99:K99"/>
    <mergeCell ref="D100:K100"/>
    <mergeCell ref="D101:K101"/>
    <mergeCell ref="D102:K102"/>
    <mergeCell ref="D103:K103"/>
    <mergeCell ref="A79:A89"/>
    <mergeCell ref="K79:N79"/>
    <mergeCell ref="K80:N80"/>
    <mergeCell ref="K81:N81"/>
    <mergeCell ref="K84:N84"/>
    <mergeCell ref="K85:N85"/>
    <mergeCell ref="K86:N86"/>
    <mergeCell ref="K87:N87"/>
    <mergeCell ref="K68:N68"/>
    <mergeCell ref="K69:N69"/>
    <mergeCell ref="K70:N70"/>
    <mergeCell ref="K71:N71"/>
    <mergeCell ref="K72:N72"/>
    <mergeCell ref="K73:N73"/>
    <mergeCell ref="K74:N74"/>
    <mergeCell ref="I77:I78"/>
    <mergeCell ref="J77:J78"/>
    <mergeCell ref="K77:N78"/>
    <mergeCell ref="A66:A76"/>
    <mergeCell ref="K66:N66"/>
    <mergeCell ref="K67:N67"/>
    <mergeCell ref="H95:I95"/>
    <mergeCell ref="J95:K95"/>
    <mergeCell ref="H96:I96"/>
    <mergeCell ref="J96:K96"/>
    <mergeCell ref="K89:N89"/>
    <mergeCell ref="K90:N90"/>
    <mergeCell ref="H97:I97"/>
    <mergeCell ref="J97:K97"/>
    <mergeCell ref="K88:N88"/>
    <mergeCell ref="J94:K94"/>
  </mergeCells>
  <phoneticPr fontId="1"/>
  <conditionalFormatting sqref="D100:D103">
    <cfRule type="dataBar" priority="3">
      <dataBar>
        <cfvo type="min"/>
        <cfvo type="max"/>
        <color rgb="FF638EC6"/>
      </dataBar>
      <extLst>
        <ext xmlns:x14="http://schemas.microsoft.com/office/spreadsheetml/2009/9/main" uri="{B025F937-C7B1-47D3-B67F-A62EFF666E3E}">
          <x14:id>{DFB570E4-E982-450B-9C76-AF831EB08980}</x14:id>
        </ext>
      </extLst>
    </cfRule>
    <cfRule type="dataBar" priority="4">
      <dataBar>
        <cfvo type="min"/>
        <cfvo type="max"/>
        <color rgb="FF638EC6"/>
      </dataBar>
      <extLst>
        <ext xmlns:x14="http://schemas.microsoft.com/office/spreadsheetml/2009/9/main" uri="{B025F937-C7B1-47D3-B67F-A62EFF666E3E}">
          <x14:id>{94B5B366-83A9-45D6-BA23-CD0282049C03}</x14:id>
        </ext>
      </extLst>
    </cfRule>
  </conditionalFormatting>
  <conditionalFormatting sqref="D100:K103">
    <cfRule type="dataBar" priority="2">
      <dataBar>
        <cfvo type="num" val="17"/>
        <cfvo type="num" val="75"/>
        <color rgb="FF638EC6"/>
      </dataBar>
      <extLst>
        <ext xmlns:x14="http://schemas.microsoft.com/office/spreadsheetml/2009/9/main" uri="{B025F937-C7B1-47D3-B67F-A62EFF666E3E}">
          <x14:id>{643D5CEC-7142-4A6B-8FEC-4D34E6FF7996}</x14:id>
        </ext>
      </extLst>
    </cfRule>
  </conditionalFormatting>
  <conditionalFormatting sqref="D106:K106">
    <cfRule type="dataBar" priority="1">
      <dataBar>
        <cfvo type="num" val="17"/>
        <cfvo type="num" val="75"/>
        <color rgb="FF638EC6"/>
      </dataBar>
      <extLst>
        <ext xmlns:x14="http://schemas.microsoft.com/office/spreadsheetml/2009/9/main" uri="{B025F937-C7B1-47D3-B67F-A62EFF666E3E}">
          <x14:id>{62083786-C435-4ACF-BB7F-CA456FA6A505}</x14:id>
        </ext>
      </extLst>
    </cfRule>
  </conditionalFormatting>
  <printOptions horizontalCentered="1" verticalCentered="1"/>
  <pageMargins left="0" right="0" top="0" bottom="0" header="0.31496062992125984" footer="0.31496062992125984"/>
  <pageSetup paperSize="9" scale="64" fitToWidth="2" fitToHeight="2" orientation="landscape" r:id="rId1"/>
  <rowBreaks count="6" manualBreakCount="6">
    <brk id="15" max="13" man="1"/>
    <brk id="34" max="16383" man="1"/>
    <brk id="47" max="13" man="1"/>
    <brk id="61" max="13" man="1"/>
    <brk id="76" max="13" man="1"/>
    <brk id="90" max="13" man="1"/>
  </rowBreaks>
  <drawing r:id="rId2"/>
  <extLst>
    <ext xmlns:x14="http://schemas.microsoft.com/office/spreadsheetml/2009/9/main" uri="{78C0D931-6437-407d-A8EE-F0AAD7539E65}">
      <x14:conditionalFormattings>
        <x14:conditionalFormatting xmlns:xm="http://schemas.microsoft.com/office/excel/2006/main">
          <x14:cfRule type="dataBar" id="{DFB570E4-E982-450B-9C76-AF831EB089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4B5B366-83A9-45D6-BA23-CD0282049C03}">
            <x14:dataBar minLength="0" maxLength="100" gradient="0">
              <x14:cfvo type="autoMin"/>
              <x14:cfvo type="autoMax"/>
              <x14:negativeFillColor rgb="FFFF0000"/>
              <x14:axisColor rgb="FF000000"/>
            </x14:dataBar>
          </x14:cfRule>
          <xm:sqref>D100:D103</xm:sqref>
        </x14:conditionalFormatting>
        <x14:conditionalFormatting xmlns:xm="http://schemas.microsoft.com/office/excel/2006/main">
          <x14:cfRule type="dataBar" id="{643D5CEC-7142-4A6B-8FEC-4D34E6FF7996}">
            <x14:dataBar minLength="0" maxLength="100" gradient="0">
              <x14:cfvo type="num">
                <xm:f>17</xm:f>
              </x14:cfvo>
              <x14:cfvo type="num">
                <xm:f>75</xm:f>
              </x14:cfvo>
              <x14:negativeFillColor rgb="FFFF0000"/>
              <x14:axisColor rgb="FF000000"/>
            </x14:dataBar>
          </x14:cfRule>
          <xm:sqref>D100:K103</xm:sqref>
        </x14:conditionalFormatting>
        <x14:conditionalFormatting xmlns:xm="http://schemas.microsoft.com/office/excel/2006/main">
          <x14:cfRule type="dataBar" id="{62083786-C435-4ACF-BB7F-CA456FA6A505}">
            <x14:dataBar minLength="0" maxLength="100" gradient="0">
              <x14:cfvo type="num">
                <xm:f>17</xm:f>
              </x14:cfvo>
              <x14:cfvo type="num">
                <xm:f>75</xm:f>
              </x14:cfvo>
              <x14:negativeFillColor rgb="FFFF0000"/>
              <x14:axisColor rgb="FF000000"/>
            </x14:dataBar>
          </x14:cfRule>
          <xm:sqref>D106:K106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00000000-0003-0000-0700-000014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HAーWP'!D95:D95</xm:f>
              <xm:sqref>D96</xm:sqref>
            </x14:sparkline>
            <x14:sparkline>
              <xm:f>'チェックリスト 身体障害 HAーWP'!D94:D94</xm:f>
              <xm:sqref>D95</xm:sqref>
            </x14:sparkline>
            <x14:sparkline>
              <xm:f>'チェックリスト 身体障害 HAーWP'!D93:D93</xm:f>
              <xm:sqref>D94</xm:sqref>
            </x14:sparkline>
            <x14:sparkline>
              <xm:f>'チェックリスト 身体障害 HAーWP'!D92:D92</xm:f>
              <xm:sqref>D93</xm:sqref>
            </x14:sparkline>
          </x14:sparklines>
        </x14:sparklineGroup>
        <x14:sparklineGroup displayEmptyCellsAs="gap" xr2:uid="{00000000-0003-0000-0700-000015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HAーWP'!F92:F92</xm:f>
              <xm:sqref>F93</xm:sqref>
            </x14:sparkline>
            <x14:sparkline>
              <xm:f>'チェックリスト 身体障害 HAーWP'!F93:F93</xm:f>
              <xm:sqref>F94</xm:sqref>
            </x14:sparkline>
            <x14:sparkline>
              <xm:f>'チェックリスト 身体障害 HAーWP'!F94:F94</xm:f>
              <xm:sqref>F95</xm:sqref>
            </x14:sparkline>
            <x14:sparkline>
              <xm:f>'チェックリスト 身体障害 HAーWP'!F95:F95</xm:f>
              <xm:sqref>F96</xm:sqref>
            </x14:sparkline>
            <x14:sparkline>
              <xm:f>'チェックリスト 身体障害 HAーWP'!F96:F96</xm:f>
              <xm:sqref>F97</xm:sqref>
            </x14:sparkline>
          </x14:sparklines>
        </x14:sparklineGroup>
        <x14:sparklineGroup displayEmptyCellsAs="gap" xr2:uid="{00000000-0003-0000-0700-000016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HAーWP'!D96:D96</xm:f>
              <xm:sqref>D97</xm:sqref>
            </x14:sparkline>
          </x14:sparklines>
        </x14:sparklineGroup>
        <x14:sparklineGroup displayEmptyCellsAs="gap" xr2:uid="{00000000-0003-0000-0700-000017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HAーWP'!E92:E92</xm:f>
              <xm:sqref>E93</xm:sqref>
            </x14:sparkline>
            <x14:sparkline>
              <xm:f>'チェックリスト 身体障害 HAーWP'!E93:E93</xm:f>
              <xm:sqref>E94</xm:sqref>
            </x14:sparkline>
            <x14:sparkline>
              <xm:f>'チェックリスト 身体障害 HAーWP'!E94:E94</xm:f>
              <xm:sqref>E95</xm:sqref>
            </x14:sparkline>
            <x14:sparkline>
              <xm:f>'チェックリスト 身体障害 HAーWP'!E95:E95</xm:f>
              <xm:sqref>E96</xm:sqref>
            </x14:sparkline>
            <x14:sparkline>
              <xm:f>'チェックリスト 身体障害 HAーWP'!E96:E96</xm:f>
              <xm:sqref>E97</xm:sqref>
            </x14:sparkline>
          </x14:sparklines>
        </x14:sparklineGroup>
        <x14:sparklineGroup displayEmptyCellsAs="gap" xr2:uid="{00000000-0003-0000-0700-000018000000}">
          <x14:colorSeries rgb="FF376092"/>
          <x14:colorNegative rgb="FFD00000"/>
          <x14:colorAxis rgb="FF000000"/>
          <x14:colorMarkers rgb="FFD00000"/>
          <x14:colorFirst rgb="FFD00000"/>
          <x14:colorLast rgb="FFD00000"/>
          <x14:colorHigh rgb="FFD00000"/>
          <x14:colorLow rgb="FFD00000"/>
          <x14:sparklines>
            <x14:sparkline>
              <xm:f>'チェックリスト 身体障害 HAーWP'!G92:G92</xm:f>
              <xm:sqref>G93</xm:sqref>
            </x14:sparkline>
            <x14:sparkline>
              <xm:f>'チェックリスト 身体障害 HAーWP'!G93:G93</xm:f>
              <xm:sqref>G94</xm:sqref>
            </x14:sparkline>
            <x14:sparkline>
              <xm:f>'チェックリスト 身体障害 HAーWP'!G94:G94</xm:f>
              <xm:sqref>G95</xm:sqref>
            </x14:sparkline>
            <x14:sparkline>
              <xm:f>'チェックリスト 身体障害 HAーWP'!G95:G95</xm:f>
              <xm:sqref>G96</xm:sqref>
            </x14:sparkline>
            <x14:sparkline>
              <xm:f>'チェックリスト 身体障害 HAーWP'!G96:G96</xm:f>
              <xm:sqref>G97</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26"/>
  <sheetViews>
    <sheetView showRuler="0" view="pageBreakPreview" zoomScale="50" zoomScaleNormal="78" zoomScaleSheetLayoutView="50" zoomScalePageLayoutView="75" workbookViewId="0">
      <selection activeCell="C13" sqref="C13"/>
    </sheetView>
  </sheetViews>
  <sheetFormatPr defaultColWidth="8.875" defaultRowHeight="11.25"/>
  <cols>
    <col min="1" max="1" width="10.375" style="1" customWidth="1"/>
    <col min="2" max="2" width="38.375" style="1" customWidth="1"/>
    <col min="3" max="7" width="14.75" style="1" customWidth="1"/>
    <col min="8" max="10" width="7.75" style="1" customWidth="1"/>
    <col min="11" max="11" width="8.875" style="1"/>
    <col min="12" max="12" width="0.125" style="1" customWidth="1"/>
    <col min="13" max="13" width="8.875" style="1"/>
    <col min="14" max="14" width="7.625" style="1" customWidth="1"/>
    <col min="15" max="16384" width="8.875" style="1"/>
  </cols>
  <sheetData>
    <row r="1" spans="1:11" ht="30.75" customHeight="1" thickBot="1">
      <c r="A1" s="387" t="s">
        <v>350</v>
      </c>
      <c r="B1" s="387"/>
      <c r="C1" s="387"/>
      <c r="D1" s="387"/>
      <c r="E1" s="387"/>
      <c r="F1" s="387"/>
      <c r="G1" s="387"/>
      <c r="H1" s="387"/>
      <c r="I1" s="387"/>
      <c r="J1" s="387"/>
      <c r="K1" s="387"/>
    </row>
    <row r="2" spans="1:11" ht="27" customHeight="1" thickBot="1">
      <c r="A2" s="359" t="s">
        <v>187</v>
      </c>
      <c r="B2" s="2"/>
      <c r="C2" s="11" t="s">
        <v>209</v>
      </c>
      <c r="D2" s="11" t="s">
        <v>174</v>
      </c>
      <c r="E2" s="11" t="s">
        <v>175</v>
      </c>
      <c r="F2" s="19" t="s">
        <v>189</v>
      </c>
      <c r="G2" s="20" t="s">
        <v>190</v>
      </c>
      <c r="H2" s="388"/>
      <c r="I2" s="389"/>
      <c r="J2" s="389"/>
      <c r="K2" s="389"/>
    </row>
    <row r="3" spans="1:11" ht="27" customHeight="1" thickTop="1">
      <c r="A3" s="360"/>
      <c r="B3" s="21" t="s">
        <v>171</v>
      </c>
      <c r="C3" s="13">
        <f>'チェックリスト 身体障害 HAーWP'!C93</f>
        <v>0</v>
      </c>
      <c r="D3" s="149">
        <f>IF(AND(C3=40),69,IF(AND(C3=39),68,IF(AND(C3=38),65,IF(AND(C3=37),63,IF(AND(C3&gt;=35,C3&lt;=36),62,IF(AND(C3=34),60,IF(AND(C3&gt;=32,C3&lt;=33),57,IF(AND(C3=31),55,IF(AND(C3=30),53,IF(AND(C3=29),52,IF(AND(C3=28),51,IF(AND(C3=27),50,IF(AND(C3=26),49,IF(AND(C3&gt;=24,C3&lt;=25),48,IF(AND(C3=23),46,IF(AND(C3&gt;=21,C3&lt;=22),44,IF(AND(C3=20),43,IF(AND(C3=19),42,IF(AND(C3=18),41,IF(AND(C3&gt;=16,C3&lt;=17),40,IF(AND(C3=15),39,IF(AND(C3=14),38,IF(AND(C3=13),36,IF(AND(C3=12),34,IF(AND(C3=11),31,IF(AND(C3&gt;=9,C3&lt;=10),29,IF(AND(C3&gt;=0,C3&lt;=8),27,)))))))))))))))))))))))))))</f>
        <v>27</v>
      </c>
      <c r="E3" s="149">
        <f>IF(AND(D3=73),99,IF(AND(D3=71),98,IF(AND(D3=69),97,IF(AND(D3=68),96,IF(AND(D3=67),95,IF(AND(D3=66),94,IF(AND(D3=65),93,IF(AND(D3=64),92,IF(AND(D3=63),90,IF(AND(D3=62),88,IF(AND(D3=61),86,IF(AND(D3=60),84,IF(AND(D3=59),82,IF(AND(D3=58),79,IF(AND(D3=57),75,IF(AND(D3=56),73,IF(AND(D3=55),69,IF(AND(D3=54),66,IF(AND(D3=53),62,IF(AND(D3=52),58,IF(AND(D3=51),54,IF(AND(D3=50),50,IF(AND(D3=49),46,IF(AND(D3=48),42,IF(AND(D3=47),38,IF(AND(D3=46),34,IF(AND(D3=45),31,IF(AND(D3=44),27,IF(AND(D3=43),25,IF(AND(D3=42),21,IF(AND(D3=41),18,IF(AND(D3=40),16,IF(AND(D3=39),14,IF(AND(D3=38),12,IF(AND(D3=37),10,IF(AND(D3=36),8,IF(AND(D3=35),7,IF(AND(D3=34),5,IF(AND(D3=32),4,IF(AND(D3=31),3,IF(AND(D3=29),2,IF(AND(D3=27),1,))))))))))))))))))))))))))))))))))))))))))</f>
        <v>1</v>
      </c>
      <c r="F3" s="149" t="str">
        <f>IF(AND(D3&gt;=67),"一般就労",IF(AND(D3&gt;=61,D3&lt;=66),"就労移行実践",IF(AND(D3&gt;=53,D3&lt;=60),"就労継続A型",IF(AND(D3&gt;=45,D3&lt;=52),"就労移行基礎",IF(AND(D3&gt;=37,D3&lt;=44),"就労継続B型",IF(AND(D3&lt;=36),"生活介護",))))))</f>
        <v>生活介護</v>
      </c>
      <c r="G3" s="150" t="str">
        <f>IF(AND(D3&gt;=62),"A　必要なし",IF(AND(D3&gt;=54,D3&lt;=61),"B　支援は少なめ",IF(AND(D3&gt;=48,D3&lt;=53),"C　支援はある程度必要",IF(AND(D3&gt;=40,D3&lt;=47),"D　支援は高め",IF(AND(D3&lt;=39),"E　常に支援が必要",)))))</f>
        <v>E　常に支援が必要</v>
      </c>
      <c r="H3" s="388"/>
      <c r="I3" s="389"/>
      <c r="J3" s="389"/>
      <c r="K3" s="389"/>
    </row>
    <row r="4" spans="1:11" ht="27" customHeight="1">
      <c r="A4" s="360"/>
      <c r="B4" s="22" t="s">
        <v>172</v>
      </c>
      <c r="C4" s="14">
        <f>'チェックリスト 身体障害 HAーWP'!C94</f>
        <v>0</v>
      </c>
      <c r="D4" s="151">
        <f>IF(AND(C4=48),69,IF(AND(C4=47),67,IF(AND(C4=46),64,IF(AND(C4=45),62,IF(AND(C4=44),60,IF(AND(C4&lt;=43,C4&gt;=42),59,IF(AND(C4=41),58,IF(AND(C4=40),56,IF(AND(C4&gt;=38,C4&lt;=39),55,IF(AND(C4&gt;=36,C4&lt;=37),53,IF(AND(C4=35),52,IF(AND(C4&gt;=33,C4&lt;=34),50,IF(AND(C4=32),49,IF(AND(C4=31),48,IF(AND(C4=30),47,IF(AND(C4=29),46,IF(AND(C4=28),45,IF(AND(C4&gt;=26,C4&lt;=27),44,IF(AND(C4=25),43,IF(AND(C4=24),42,IF(AND(C4=23),41,IF(AND(C4=22),40,IF(AND(C4=21),39,IF(AND(C4=20),38,IF(AND(C4=19),37,IF(AND(C4&gt;=17,C4&lt;=18),36,IF(AND(C4=16),35,IF(AND(C4&gt;=14,C4&lt;=15),34,IF(AND(C4=13),32,IF(AND(C4&gt;=11,C4&lt;=12),31,IF(AND(C4=10),29,IF(AND(C4&gt;=0,C4&lt;=9),27,))))))))))))))))))))))))))))))))</f>
        <v>27</v>
      </c>
      <c r="E4" s="151">
        <f t="shared" ref="E4:E7" si="0">IF(AND(D4=73),99,IF(AND(D4=71),98,IF(AND(D4=69),97,IF(AND(D4=68),96,IF(AND(D4=67),95,IF(AND(D4=66),94,IF(AND(D4=65),93,IF(AND(D4=64),92,IF(AND(D4=63),90,IF(AND(D4=62),88,IF(AND(D4=61),86,IF(AND(D4=60),84,IF(AND(D4=59),82,IF(AND(D4=58),79,IF(AND(D4=57),75,IF(AND(D4=56),73,IF(AND(D4=55),69,IF(AND(D4=54),66,IF(AND(D4=53),62,IF(AND(D4=52),58,IF(AND(D4=51),54,IF(AND(D4=50),50,IF(AND(D4=49),46,IF(AND(D4=48),42,IF(AND(D4=47),38,IF(AND(D4=46),34,IF(AND(D4=45),31,IF(AND(D4=44),27,IF(AND(D4=43),25,IF(AND(D4=42),21,IF(AND(D4=41),18,IF(AND(D4=40),16,IF(AND(D4=39),14,IF(AND(D4=38),12,IF(AND(D4=37),10,IF(AND(D4=36),8,IF(AND(D4=35),7,IF(AND(D4=34),5,IF(AND(D4=32),4,IF(AND(D4=31),3,IF(AND(D4=29),2,IF(AND(D4=27),1,))))))))))))))))))))))))))))))))))))))))))</f>
        <v>1</v>
      </c>
      <c r="F4" s="151" t="str">
        <f t="shared" ref="F4:F7" si="1">IF(AND(D4&gt;=67),"一般就労",IF(AND(D4&gt;=61,D4&lt;=66),"就労移行実践",IF(AND(D4&gt;=53,D4&lt;=60),"就労継続A型",IF(AND(D4&gt;=45,D4&lt;=52),"就労移行基礎",IF(AND(D4&gt;=37,D4&lt;=44),"就労継続B型",IF(AND(D4&lt;=36),"生活介護",))))))</f>
        <v>生活介護</v>
      </c>
      <c r="G4" s="152" t="str">
        <f t="shared" ref="G4:G7" si="2">IF(AND(D4&gt;=62),"A　必要なし",IF(AND(D4&gt;=54,D4&lt;=61),"B　支援は少なめ",IF(AND(D4&gt;=48,D4&lt;=53),"C　支援はある程度必要",IF(AND(D4&gt;=40,D4&lt;=47),"D　支援は高め",IF(AND(D4&lt;=39),"E　常に支援が必要",)))))</f>
        <v>E　常に支援が必要</v>
      </c>
      <c r="H4" s="388"/>
      <c r="I4" s="389"/>
      <c r="J4" s="389"/>
      <c r="K4" s="389"/>
    </row>
    <row r="5" spans="1:11" ht="27" customHeight="1">
      <c r="A5" s="360"/>
      <c r="B5" s="22" t="s">
        <v>164</v>
      </c>
      <c r="C5" s="14">
        <f>'チェックリスト 身体障害 HAーWP'!C95</f>
        <v>0</v>
      </c>
      <c r="D5" s="151">
        <f>IF(AND(C5=76),73,IF(AND(C5=75),71,IF(AND(C5&gt;=72,C5&lt;=74),69,IF(AND(C5&gt;=70,C5&lt;=71),68,IF(AND(C5=69),67,IF(AND(C5=68),66,IF(AND(C5=67),65,IF(AND(C5=66),64,IF(AND(C5=65),63,IF(AND(C5&gt;=62,C5&lt;=64),62,IF(AND(C5=61),61,IF(AND(C5&gt;=59,C5&lt;=60),60,IF(AND(C5=58),59,IF(AND(C5=57),58,IF(AND(C5=56),57,IF(AND(C5&gt;=53,C5&lt;=55),56,IF(AND(C5&gt;=50,C5&lt;=52),55,IF(AND(C5&gt;=48,C5&lt;=49),54,IF(AND(C5&gt;=46,C5&lt;=47),53,IF(AND(C5&gt;=42,C5&lt;=45),52,IF(AND(C5&gt;=39,C5&lt;=41),51,IF(AND(C5&gt;=37,C5&lt;=38),50,IF(AND(C5=36),49,IF(AND(C5=35),48,IF(AND(C5=34),47,IF(AND(C5=33),46,IF(AND(C5=32),45,IF(AND(C5&gt;=30,C5&lt;=31),44,IF(AND(C5&gt;=28,C5&lt;=29),43,IF(AND(C5&gt;=25,C5&lt;=27),42,IF(AND(C5&gt;=23,C5&lt;=24),41,IF(AND(C5&gt;=20,C5&lt;=22),40,IF(AND(C5=19),39,IF(AND(C5=18),38,IF(AND(C5=17),37,IF(AND(C5=16),36,IF(AND(C5&gt;=14,C5&lt;=15),35,IF(AND(C5&gt;=12,C5&lt;=13),34,IF(AND(C5&gt;=10,C5&lt;=11),32,IF(AND(C5&gt;=6,C5&lt;=9),31,IF(AND(C5&gt;=3,C5&lt;=5),29,IF(AND(C5&gt;=0,C5&lt;=2),27,))))))))))))))))))))))))))))))))))))))))))</f>
        <v>27</v>
      </c>
      <c r="E5" s="151">
        <f t="shared" si="0"/>
        <v>1</v>
      </c>
      <c r="F5" s="151" t="str">
        <f t="shared" si="1"/>
        <v>生活介護</v>
      </c>
      <c r="G5" s="152" t="str">
        <f t="shared" si="2"/>
        <v>E　常に支援が必要</v>
      </c>
      <c r="H5" s="388"/>
      <c r="I5" s="389"/>
      <c r="J5" s="389"/>
      <c r="K5" s="389"/>
    </row>
    <row r="6" spans="1:11" ht="27" customHeight="1">
      <c r="A6" s="360"/>
      <c r="B6" s="22" t="s">
        <v>173</v>
      </c>
      <c r="C6" s="14">
        <f>'チェックリスト 身体障害 HAーWP'!C96</f>
        <v>0</v>
      </c>
      <c r="D6" s="151">
        <f>IF(AND(C6&gt;=80,C6&lt;=88),73,IF(AND(C6=79),71,IF(AND(C6&gt;=76,C6&lt;=78),69,IF(AND(C6&gt;=74,C6&lt;=75),68,IF(AND(C6=73),67,IF(AND(C6&gt;=70,C6&lt;=72),66,IF(AND(C6&gt;=68,C6&lt;=69),65,IF(AND(C6=67),64,IF(AND(C6=66),63,IF(AND(C6=65),62,IF(AND(C6=64),61,IF(AND(C6&gt;=60,C6&lt;=63),60,IF(AND(C6&gt;=58,C6&lt;=59),59,IF(AND(C6&gt;=55,C6&lt;=57),58,IF(AND(C6=54),56,IF(AND(C6&gt;=52,C6&lt;=53),55,IF(AND(C6&gt;=50,C6&lt;=51),53,IF(AND(C6=49),52,IF(AND(C6&gt;=44,C6&lt;=48),51,IF(AND(C6=43),50,IF(AND(C6=42),49,IF(AND(C6&gt;=38,C6&lt;=41),48,IF(AND(C6&gt;=35,C6&lt;=37),47,IF(AND(C6&gt;=33,C6&lt;=34),46,IF(AND(C6&gt;=31,C6&lt;=32),44,IF(AND(C6=30),43,IF(AND(C6&gt;=28,C6&lt;=29),42,IF(AND(C6=27),41,IF(AND(C6=26),40,IF(AND(C6=25),39,IF(AND(C6=24),38,IF(AND(C6=23),37,IF(AND(C6&gt;=20,C6&lt;=22),36,IF(AND(C6&gt;=18,C6&lt;=19),35,IF(AND(C6&gt;=13,C6&lt;=17),34,IF(AND(C6=12),32,IF(AND(C6&gt;=10,C6&lt;=11),31,IF(AND(C6&gt;=8,C6&lt;=9),29,IF(AND(C6&gt;=0,C6&lt;=7),27,)))))))))))))))))))))))))))))))))))))))</f>
        <v>27</v>
      </c>
      <c r="E6" s="151">
        <f t="shared" si="0"/>
        <v>1</v>
      </c>
      <c r="F6" s="151" t="str">
        <f t="shared" si="1"/>
        <v>生活介護</v>
      </c>
      <c r="G6" s="152" t="str">
        <f t="shared" si="2"/>
        <v>E　常に支援が必要</v>
      </c>
      <c r="H6" s="388"/>
      <c r="I6" s="389"/>
      <c r="J6" s="389"/>
      <c r="K6" s="389"/>
    </row>
    <row r="7" spans="1:11" ht="27" customHeight="1" thickBot="1">
      <c r="A7" s="361"/>
      <c r="B7" s="23" t="s">
        <v>176</v>
      </c>
      <c r="C7" s="15">
        <f>'チェックリスト 身体障害 HAーWP'!C97</f>
        <v>0</v>
      </c>
      <c r="D7" s="153">
        <f>IF(AND(C7&gt;=237,C7&lt;=252),73,IF(AND(C7&gt;=234,C7&lt;=236),71,IF(AND(C7&gt;=230,C7&lt;=233),69,IF(AND(C7&gt;=226,C7&lt;=229),68,IF(AND(C7&gt;=219,C7&lt;=225),67,IF(AND(C7&gt;=217,C7&lt;=218),66,IF(AND(C7&gt;=215,C7&lt;=216),65,IF(AND(C7&gt;=212,C7&lt;=214),64,IF(AND(C7&gt;=206,C7&lt;=211),63,IF(AND(C7&gt;=201,C7&lt;=205),62,IF(AND(C7=200),61,IF(AND(C7&gt;=194,C7&lt;=199),60,IF(AND(C7&gt;=188,C7&lt;=193),59,IF(AND(C7&gt;=183,C7&lt;=187),58,IF(AND(C7&gt;=178,C7&lt;=182),57,IF(AND(C7&gt;=172,C7&lt;=177),56,IF(AND(C7&gt;=166,C7&lt;=171),55,IF(AND(C7&gt;=161,C7&lt;=165),54,IF(AND(C7&gt;=154,C7&lt;=160),53,IF(AND(C7&gt;=151,C7&lt;=153),52,IF(AND(C7&gt;=143,C7&lt;=150),51,IF(AND(C7&gt;=139,C7&lt;=142),50,IF(AND(C7&gt;=135,C7&lt;=138),49,IF(AND(C7&gt;=126,C7&lt;=134),48,IF(AND(C7&gt;=123,C7&lt;=125),47,IF(AND(C7&gt;=119,C7&lt;=122),46,IF(AND(C7&gt;=115,C7&lt;=118),45,IF(AND(C7&gt;=110,C7&lt;=114),44,IF(AND(C7&gt;=107,C7&lt;=109),43,IF(AND(C7&gt;=100,C7&lt;=106),42,IF(AND(C7&gt;=95,C7&lt;=99),41,IF(AND(C7&gt;=91,C7&lt;=94),40,IF(AND(C7&gt;=88,C7&lt;=90),39,IF(AND(C7&gt;=85,C7&lt;=87),38,IF(AND(C7&gt;=79,C7&lt;=84),37,IF(AND(C7&gt;=75,C7&lt;=78),36,IF(AND(C7&gt;=70,C7&lt;=74),35,IF(AND(C7&gt;=63,C7&lt;=69),34,IF(AND(C7&gt;=58,C7&lt;=62),32,IF(AND(C7&gt;=55,C7&lt;=57),31,IF(AND(C7&gt;=38,C7&lt;=54),29,IF(AND(C7&gt;=0,C7&lt;=37),27,))))))))))))))))))))))))))))))))))))))))))</f>
        <v>27</v>
      </c>
      <c r="E7" s="153">
        <f t="shared" si="0"/>
        <v>1</v>
      </c>
      <c r="F7" s="153" t="str">
        <f t="shared" si="1"/>
        <v>生活介護</v>
      </c>
      <c r="G7" s="154" t="str">
        <f t="shared" si="2"/>
        <v>E　常に支援が必要</v>
      </c>
      <c r="H7" s="388"/>
      <c r="I7" s="389"/>
      <c r="J7" s="389"/>
      <c r="K7" s="389"/>
    </row>
    <row r="8" spans="1:11" ht="27" customHeight="1" thickBot="1">
      <c r="A8" s="12"/>
      <c r="B8" s="12"/>
    </row>
    <row r="9" spans="1:11" ht="27" customHeight="1" thickBot="1">
      <c r="A9" s="378" t="s">
        <v>187</v>
      </c>
      <c r="B9" s="24"/>
      <c r="C9" s="16" t="s">
        <v>174</v>
      </c>
      <c r="D9" s="17">
        <v>25</v>
      </c>
      <c r="E9" s="18" t="s">
        <v>195</v>
      </c>
      <c r="F9" s="18" t="s">
        <v>196</v>
      </c>
      <c r="G9" s="18" t="s">
        <v>197</v>
      </c>
      <c r="H9" s="362" t="s">
        <v>198</v>
      </c>
      <c r="I9" s="362"/>
      <c r="J9" s="362" t="s">
        <v>199</v>
      </c>
      <c r="K9" s="363"/>
    </row>
    <row r="10" spans="1:11" ht="27" customHeight="1" thickTop="1">
      <c r="A10" s="379"/>
      <c r="B10" s="21" t="s">
        <v>182</v>
      </c>
      <c r="C10" s="13">
        <f>D3</f>
        <v>27</v>
      </c>
      <c r="D10" s="381">
        <f>D3</f>
        <v>27</v>
      </c>
      <c r="E10" s="381"/>
      <c r="F10" s="381"/>
      <c r="G10" s="381"/>
      <c r="H10" s="381"/>
      <c r="I10" s="381"/>
      <c r="J10" s="381"/>
      <c r="K10" s="382"/>
    </row>
    <row r="11" spans="1:11" ht="27" customHeight="1">
      <c r="A11" s="379"/>
      <c r="B11" s="22" t="s">
        <v>183</v>
      </c>
      <c r="C11" s="14">
        <f>D4</f>
        <v>27</v>
      </c>
      <c r="D11" s="383">
        <f t="shared" ref="D11:D13" si="3">D4</f>
        <v>27</v>
      </c>
      <c r="E11" s="383"/>
      <c r="F11" s="383"/>
      <c r="G11" s="383"/>
      <c r="H11" s="383"/>
      <c r="I11" s="383"/>
      <c r="J11" s="383"/>
      <c r="K11" s="384"/>
    </row>
    <row r="12" spans="1:11" ht="27" customHeight="1">
      <c r="A12" s="379"/>
      <c r="B12" s="22" t="s">
        <v>184</v>
      </c>
      <c r="C12" s="14">
        <f>D5</f>
        <v>27</v>
      </c>
      <c r="D12" s="383">
        <f t="shared" si="3"/>
        <v>27</v>
      </c>
      <c r="E12" s="383"/>
      <c r="F12" s="383"/>
      <c r="G12" s="383"/>
      <c r="H12" s="383"/>
      <c r="I12" s="383"/>
      <c r="J12" s="383"/>
      <c r="K12" s="384"/>
    </row>
    <row r="13" spans="1:11" ht="27" customHeight="1" thickBot="1">
      <c r="A13" s="380"/>
      <c r="B13" s="23" t="s">
        <v>185</v>
      </c>
      <c r="C13" s="15">
        <f t="shared" ref="C13" si="4">D6</f>
        <v>27</v>
      </c>
      <c r="D13" s="385">
        <f t="shared" si="3"/>
        <v>27</v>
      </c>
      <c r="E13" s="385"/>
      <c r="F13" s="385"/>
      <c r="G13" s="385"/>
      <c r="H13" s="385"/>
      <c r="I13" s="385"/>
      <c r="J13" s="385"/>
      <c r="K13" s="386"/>
    </row>
    <row r="14" spans="1:11" ht="27" customHeight="1" thickBot="1">
      <c r="A14" s="12"/>
      <c r="B14" s="10"/>
      <c r="C14" s="7"/>
      <c r="D14" s="3"/>
      <c r="E14" s="3"/>
      <c r="F14" s="3"/>
      <c r="G14" s="3"/>
      <c r="H14" s="3"/>
      <c r="I14" s="3"/>
      <c r="J14" s="3"/>
      <c r="K14" s="3"/>
    </row>
    <row r="15" spans="1:11" ht="27" customHeight="1" thickBot="1">
      <c r="A15" s="359" t="s">
        <v>188</v>
      </c>
      <c r="B15" s="9"/>
      <c r="C15" s="16" t="s">
        <v>174</v>
      </c>
      <c r="D15" s="17">
        <v>25</v>
      </c>
      <c r="E15" s="18" t="s">
        <v>195</v>
      </c>
      <c r="F15" s="18" t="s">
        <v>196</v>
      </c>
      <c r="G15" s="18" t="s">
        <v>197</v>
      </c>
      <c r="H15" s="362" t="s">
        <v>198</v>
      </c>
      <c r="I15" s="362"/>
      <c r="J15" s="362" t="s">
        <v>199</v>
      </c>
      <c r="K15" s="363"/>
    </row>
    <row r="16" spans="1:11" ht="27" customHeight="1" thickTop="1">
      <c r="A16" s="360"/>
      <c r="B16" s="25" t="s">
        <v>186</v>
      </c>
      <c r="C16" s="27">
        <f>D7</f>
        <v>27</v>
      </c>
      <c r="D16" s="364">
        <f>D7</f>
        <v>27</v>
      </c>
      <c r="E16" s="365"/>
      <c r="F16" s="365"/>
      <c r="G16" s="365"/>
      <c r="H16" s="365"/>
      <c r="I16" s="365"/>
      <c r="J16" s="365"/>
      <c r="K16" s="366"/>
    </row>
    <row r="17" spans="1:11" ht="256.7" customHeight="1" thickBot="1">
      <c r="A17" s="361"/>
      <c r="B17" s="26" t="s">
        <v>178</v>
      </c>
      <c r="C17" s="6"/>
      <c r="D17" s="4"/>
      <c r="E17" s="4"/>
      <c r="F17" s="4"/>
      <c r="G17" s="4"/>
      <c r="H17" s="4"/>
      <c r="I17" s="4"/>
      <c r="J17" s="4"/>
      <c r="K17" s="5"/>
    </row>
    <row r="18" spans="1:11" ht="49.7" customHeight="1" thickBot="1">
      <c r="A18" s="132" t="s">
        <v>509</v>
      </c>
      <c r="B18" s="375"/>
      <c r="C18" s="375"/>
      <c r="D18" s="375"/>
      <c r="E18" s="375"/>
      <c r="F18" s="375"/>
      <c r="G18" s="375"/>
      <c r="H18" s="375"/>
      <c r="I18" s="375"/>
      <c r="J18" s="375"/>
      <c r="K18" s="376"/>
    </row>
    <row r="19" spans="1:11" ht="42.95" customHeight="1" thickBot="1">
      <c r="A19" s="377" t="s">
        <v>188</v>
      </c>
      <c r="B19" s="377"/>
      <c r="C19" s="377"/>
      <c r="D19" s="377"/>
      <c r="E19" s="377"/>
      <c r="F19" s="377"/>
      <c r="G19" s="377"/>
      <c r="H19" s="377"/>
      <c r="I19" s="377"/>
      <c r="J19" s="377"/>
      <c r="K19" s="377"/>
    </row>
    <row r="20" spans="1:11" ht="27" customHeight="1" thickBot="1">
      <c r="A20" s="63" t="s">
        <v>225</v>
      </c>
      <c r="B20" s="369" t="s">
        <v>365</v>
      </c>
      <c r="C20" s="369"/>
      <c r="D20" s="369"/>
      <c r="E20" s="369"/>
      <c r="F20" s="369"/>
      <c r="G20" s="369"/>
      <c r="H20" s="369"/>
      <c r="I20" s="369"/>
      <c r="J20" s="369"/>
      <c r="K20" s="370"/>
    </row>
    <row r="21" spans="1:11" ht="75" customHeight="1" thickTop="1">
      <c r="A21" s="64" t="s">
        <v>327</v>
      </c>
      <c r="B21" s="371"/>
      <c r="C21" s="371"/>
      <c r="D21" s="371"/>
      <c r="E21" s="371"/>
      <c r="F21" s="371"/>
      <c r="G21" s="371"/>
      <c r="H21" s="371"/>
      <c r="I21" s="371"/>
      <c r="J21" s="371"/>
      <c r="K21" s="372"/>
    </row>
    <row r="22" spans="1:11" ht="75" customHeight="1">
      <c r="A22" s="65" t="s">
        <v>162</v>
      </c>
      <c r="B22" s="373"/>
      <c r="C22" s="373"/>
      <c r="D22" s="373"/>
      <c r="E22" s="373"/>
      <c r="F22" s="373"/>
      <c r="G22" s="373"/>
      <c r="H22" s="373"/>
      <c r="I22" s="373"/>
      <c r="J22" s="373"/>
      <c r="K22" s="374"/>
    </row>
    <row r="23" spans="1:11" ht="75" customHeight="1">
      <c r="A23" s="65" t="s">
        <v>192</v>
      </c>
      <c r="B23" s="373"/>
      <c r="C23" s="373"/>
      <c r="D23" s="373"/>
      <c r="E23" s="373"/>
      <c r="F23" s="373"/>
      <c r="G23" s="373"/>
      <c r="H23" s="373"/>
      <c r="I23" s="373"/>
      <c r="J23" s="373"/>
      <c r="K23" s="374"/>
    </row>
    <row r="24" spans="1:11" ht="75" customHeight="1">
      <c r="A24" s="65" t="s">
        <v>328</v>
      </c>
      <c r="B24" s="373"/>
      <c r="C24" s="373"/>
      <c r="D24" s="373"/>
      <c r="E24" s="373"/>
      <c r="F24" s="373"/>
      <c r="G24" s="373"/>
      <c r="H24" s="373"/>
      <c r="I24" s="373"/>
      <c r="J24" s="373"/>
      <c r="K24" s="374"/>
    </row>
    <row r="25" spans="1:11" ht="75" customHeight="1">
      <c r="A25" s="66" t="s">
        <v>226</v>
      </c>
      <c r="B25" s="373"/>
      <c r="C25" s="373"/>
      <c r="D25" s="373"/>
      <c r="E25" s="373"/>
      <c r="F25" s="373"/>
      <c r="G25" s="373"/>
      <c r="H25" s="373"/>
      <c r="I25" s="373"/>
      <c r="J25" s="373"/>
      <c r="K25" s="374"/>
    </row>
    <row r="26" spans="1:11" ht="124.5" customHeight="1" thickBot="1">
      <c r="A26" s="67" t="s">
        <v>227</v>
      </c>
      <c r="B26" s="367"/>
      <c r="C26" s="367"/>
      <c r="D26" s="367"/>
      <c r="E26" s="367"/>
      <c r="F26" s="367"/>
      <c r="G26" s="367"/>
      <c r="H26" s="367"/>
      <c r="I26" s="367"/>
      <c r="J26" s="367"/>
      <c r="K26" s="368"/>
    </row>
  </sheetData>
  <mergeCells count="34">
    <mergeCell ref="A15:A17"/>
    <mergeCell ref="H15:I15"/>
    <mergeCell ref="J15:K15"/>
    <mergeCell ref="D16:K16"/>
    <mergeCell ref="A1:K1"/>
    <mergeCell ref="A2:A7"/>
    <mergeCell ref="H2:I2"/>
    <mergeCell ref="J2:K2"/>
    <mergeCell ref="H3:I3"/>
    <mergeCell ref="J3:K3"/>
    <mergeCell ref="H4:I4"/>
    <mergeCell ref="J4:K4"/>
    <mergeCell ref="H5:I5"/>
    <mergeCell ref="J5:K5"/>
    <mergeCell ref="H6:I6"/>
    <mergeCell ref="J6:K6"/>
    <mergeCell ref="H7:I7"/>
    <mergeCell ref="J7:K7"/>
    <mergeCell ref="A9:A13"/>
    <mergeCell ref="H9:I9"/>
    <mergeCell ref="J9:K9"/>
    <mergeCell ref="D10:K10"/>
    <mergeCell ref="D11:K11"/>
    <mergeCell ref="D12:K12"/>
    <mergeCell ref="D13:K13"/>
    <mergeCell ref="B18:K18"/>
    <mergeCell ref="A19:K19"/>
    <mergeCell ref="B26:K26"/>
    <mergeCell ref="B25:K25"/>
    <mergeCell ref="B20:K20"/>
    <mergeCell ref="B21:K21"/>
    <mergeCell ref="B22:K22"/>
    <mergeCell ref="B23:K23"/>
    <mergeCell ref="B24:K24"/>
  </mergeCells>
  <phoneticPr fontId="1"/>
  <conditionalFormatting sqref="D10:D13">
    <cfRule type="dataBar" priority="3">
      <dataBar>
        <cfvo type="min"/>
        <cfvo type="max"/>
        <color rgb="FF638EC6"/>
      </dataBar>
      <extLst>
        <ext xmlns:x14="http://schemas.microsoft.com/office/spreadsheetml/2009/9/main" uri="{B025F937-C7B1-47D3-B67F-A62EFF666E3E}">
          <x14:id>{9119B0B3-1074-42A2-8B17-E35FFFBA642D}</x14:id>
        </ext>
      </extLst>
    </cfRule>
    <cfRule type="dataBar" priority="4">
      <dataBar>
        <cfvo type="min"/>
        <cfvo type="max"/>
        <color rgb="FF638EC6"/>
      </dataBar>
      <extLst>
        <ext xmlns:x14="http://schemas.microsoft.com/office/spreadsheetml/2009/9/main" uri="{B025F937-C7B1-47D3-B67F-A62EFF666E3E}">
          <x14:id>{C64257DC-F801-4903-A04F-808E980159EA}</x14:id>
        </ext>
      </extLst>
    </cfRule>
  </conditionalFormatting>
  <conditionalFormatting sqref="D10:K13">
    <cfRule type="dataBar" priority="2">
      <dataBar>
        <cfvo type="num" val="17"/>
        <cfvo type="num" val="75"/>
        <color rgb="FF638EC6"/>
      </dataBar>
      <extLst>
        <ext xmlns:x14="http://schemas.microsoft.com/office/spreadsheetml/2009/9/main" uri="{B025F937-C7B1-47D3-B67F-A62EFF666E3E}">
          <x14:id>{F0BFFE7E-FE2D-44D7-8D48-42D02A79A427}</x14:id>
        </ext>
      </extLst>
    </cfRule>
  </conditionalFormatting>
  <conditionalFormatting sqref="D16:K16">
    <cfRule type="dataBar" priority="1">
      <dataBar>
        <cfvo type="num" val="17"/>
        <cfvo type="num" val="75"/>
        <color rgb="FF638EC6"/>
      </dataBar>
      <extLst>
        <ext xmlns:x14="http://schemas.microsoft.com/office/spreadsheetml/2009/9/main" uri="{B025F937-C7B1-47D3-B67F-A62EFF666E3E}">
          <x14:id>{919007E2-990B-4811-B3ED-D6B2B81F82DE}</x14:id>
        </ext>
      </extLst>
    </cfRule>
  </conditionalFormatting>
  <printOptions horizontalCentered="1" verticalCentered="1"/>
  <pageMargins left="0.23622047244094491" right="0.23622047244094491" top="0.11811023622047245" bottom="0.19685039370078741" header="0.31496062992125984" footer="0.31496062992125984"/>
  <pageSetup paperSize="9" scale="78" fitToWidth="2" fitToHeight="2" orientation="landscape" r:id="rId1"/>
  <rowBreaks count="1" manualBreakCount="1">
    <brk id="17" max="10" man="1"/>
  </rowBreaks>
  <colBreaks count="1" manualBreakCount="1">
    <brk id="11" max="28" man="1"/>
  </colBreaks>
  <drawing r:id="rId2"/>
  <extLst>
    <ext xmlns:x14="http://schemas.microsoft.com/office/spreadsheetml/2009/9/main" uri="{78C0D931-6437-407d-A8EE-F0AAD7539E65}">
      <x14:conditionalFormattings>
        <x14:conditionalFormatting xmlns:xm="http://schemas.microsoft.com/office/excel/2006/main">
          <x14:cfRule type="dataBar" id="{9119B0B3-1074-42A2-8B17-E35FFFBA642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C64257DC-F801-4903-A04F-808E980159EA}">
            <x14:dataBar minLength="0" maxLength="100" gradient="0">
              <x14:cfvo type="autoMin"/>
              <x14:cfvo type="autoMax"/>
              <x14:negativeFillColor rgb="FFFF0000"/>
              <x14:axisColor rgb="FF000000"/>
            </x14:dataBar>
          </x14:cfRule>
          <xm:sqref>D10:D13</xm:sqref>
        </x14:conditionalFormatting>
        <x14:conditionalFormatting xmlns:xm="http://schemas.microsoft.com/office/excel/2006/main">
          <x14:cfRule type="dataBar" id="{F0BFFE7E-FE2D-44D7-8D48-42D02A79A427}">
            <x14:dataBar minLength="0" maxLength="100" gradient="0">
              <x14:cfvo type="num">
                <xm:f>17</xm:f>
              </x14:cfvo>
              <x14:cfvo type="num">
                <xm:f>75</xm:f>
              </x14:cfvo>
              <x14:negativeFillColor rgb="FFFF0000"/>
              <x14:axisColor rgb="FF000000"/>
            </x14:dataBar>
          </x14:cfRule>
          <xm:sqref>D10:K13</xm:sqref>
        </x14:conditionalFormatting>
        <x14:conditionalFormatting xmlns:xm="http://schemas.microsoft.com/office/excel/2006/main">
          <x14:cfRule type="dataBar" id="{919007E2-990B-4811-B3ED-D6B2B81F82DE}">
            <x14:dataBar minLength="0" maxLength="100" gradient="0">
              <x14:cfvo type="num">
                <xm:f>17</xm:f>
              </x14:cfvo>
              <x14:cfvo type="num">
                <xm:f>75</xm:f>
              </x14:cfvo>
              <x14:negativeFillColor rgb="FFFF0000"/>
              <x14:axisColor rgb="FF000000"/>
            </x14:dataBar>
          </x14:cfRule>
          <xm:sqref>D16:K16</xm:sqref>
        </x14:conditionalFormatting>
      </x14:conditionalFormattings>
    </ext>
    <ext xmlns:x14="http://schemas.microsoft.com/office/spreadsheetml/2009/9/main" uri="{05C60535-1F16-4fd2-B633-F4F36F0B64E0}">
      <x14:sparklineGroups xmlns:xm="http://schemas.microsoft.com/office/excel/2006/main">
        <x14:sparklineGroup displayEmptyCellsAs="gap" xr2:uid="{6614EE12-D3BE-492A-B069-7FB5A3D35EA1}">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評価結果'!G2:G2</xm:f>
              <xm:sqref>G3</xm:sqref>
            </x14:sparkline>
            <x14:sparkline>
              <xm:f>'チェックリスト 身体障害　評価結果'!G3:G3</xm:f>
              <xm:sqref>G4</xm:sqref>
            </x14:sparkline>
            <x14:sparkline>
              <xm:f>'チェックリスト 身体障害　評価結果'!G4:G4</xm:f>
              <xm:sqref>G5</xm:sqref>
            </x14:sparkline>
            <x14:sparkline>
              <xm:f>'チェックリスト 身体障害　評価結果'!G5:G5</xm:f>
              <xm:sqref>G6</xm:sqref>
            </x14:sparkline>
            <x14:sparkline>
              <xm:f>'チェックリスト 身体障害　評価結果'!G6:G6</xm:f>
              <xm:sqref>G7</xm:sqref>
            </x14:sparkline>
          </x14:sparklines>
        </x14:sparklineGroup>
        <x14:sparklineGroup displayEmptyCellsAs="gap" xr2:uid="{CD8DA958-F111-4593-93EA-EE0E6A84F1CE}">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評価結果'!E2:E2</xm:f>
              <xm:sqref>E3</xm:sqref>
            </x14:sparkline>
            <x14:sparkline>
              <xm:f>'チェックリスト 身体障害　評価結果'!E3:E3</xm:f>
              <xm:sqref>E4</xm:sqref>
            </x14:sparkline>
            <x14:sparkline>
              <xm:f>'チェックリスト 身体障害　評価結果'!E4:E4</xm:f>
              <xm:sqref>E5</xm:sqref>
            </x14:sparkline>
            <x14:sparkline>
              <xm:f>'チェックリスト 身体障害　評価結果'!E5:E5</xm:f>
              <xm:sqref>E6</xm:sqref>
            </x14:sparkline>
            <x14:sparkline>
              <xm:f>'チェックリスト 身体障害　評価結果'!E6:E6</xm:f>
              <xm:sqref>E7</xm:sqref>
            </x14:sparkline>
          </x14:sparklines>
        </x14:sparklineGroup>
        <x14:sparklineGroup displayEmptyCellsAs="gap" xr2:uid="{F3E428A0-2BB1-478F-B44A-F0E783D216F1}">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評価結果'!D6:D6</xm:f>
              <xm:sqref>D7</xm:sqref>
            </x14:sparkline>
          </x14:sparklines>
        </x14:sparklineGroup>
        <x14:sparklineGroup displayEmptyCellsAs="gap" xr2:uid="{F0579847-9675-41FC-AD93-C88B7398046F}">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評価結果'!F2:F2</xm:f>
              <xm:sqref>F3</xm:sqref>
            </x14:sparkline>
            <x14:sparkline>
              <xm:f>'チェックリスト 身体障害　評価結果'!F3:F3</xm:f>
              <xm:sqref>F4</xm:sqref>
            </x14:sparkline>
            <x14:sparkline>
              <xm:f>'チェックリスト 身体障害　評価結果'!F4:F4</xm:f>
              <xm:sqref>F5</xm:sqref>
            </x14:sparkline>
            <x14:sparkline>
              <xm:f>'チェックリスト 身体障害　評価結果'!F5:F5</xm:f>
              <xm:sqref>F6</xm:sqref>
            </x14:sparkline>
            <x14:sparkline>
              <xm:f>'チェックリスト 身体障害　評価結果'!F6:F6</xm:f>
              <xm:sqref>F7</xm:sqref>
            </x14:sparkline>
          </x14:sparklines>
        </x14:sparklineGroup>
        <x14:sparklineGroup displayEmptyCellsAs="gap" xr2:uid="{47B22A34-66DB-4594-A03B-5FB65F1EB473}">
          <x14:colorSeries rgb="FF376092"/>
          <x14:colorNegative rgb="FFD00000"/>
          <x14:colorAxis rgb="FF000000"/>
          <x14:colorMarkers rgb="FFD00000"/>
          <x14:colorFirst rgb="FFD00000"/>
          <x14:colorLast rgb="FFD00000"/>
          <x14:colorHigh rgb="FFD00000"/>
          <x14:colorLow rgb="FFD00000"/>
          <x14:sparklines>
            <x14:sparkline>
              <xm:f>'チェックリスト 身体障害　評価結果'!D5:D5</xm:f>
              <xm:sqref>D6</xm:sqref>
            </x14:sparkline>
            <x14:sparkline>
              <xm:f>'チェックリスト 身体障害　評価結果'!D4:D4</xm:f>
              <xm:sqref>D5</xm:sqref>
            </x14:sparkline>
            <x14:sparkline>
              <xm:f>'チェックリスト 身体障害　評価結果'!D3:D3</xm:f>
              <xm:sqref>D4</xm:sqref>
            </x14:sparkline>
            <x14:sparkline>
              <xm:f>'チェックリスト 身体障害　評価結果'!D2:D2</xm:f>
              <xm:sqref>D3</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アセスメントシート表紙 </vt:lpstr>
      <vt:lpstr>サービス提供確認シート  </vt:lpstr>
      <vt:lpstr>就労に対する希望・ニーズ </vt:lpstr>
      <vt:lpstr>チェックリスト 知的障害 HAーWP</vt:lpstr>
      <vt:lpstr>チェックリスト 知的障害　評価結果</vt:lpstr>
      <vt:lpstr>チェックリスト 学習障害 HAーWP</vt:lpstr>
      <vt:lpstr>チェックリスト 学習障害　評価結果</vt:lpstr>
      <vt:lpstr>チェックリスト 身体障害 HAーWP</vt:lpstr>
      <vt:lpstr>チェックリスト 身体障害　評価結果</vt:lpstr>
      <vt:lpstr>チェックリスト 情緒障害 HAーWP</vt:lpstr>
      <vt:lpstr>チェックリスト 情緒障害　評価結果</vt:lpstr>
      <vt:lpstr>'アセスメントシート表紙 '!Print_Area</vt:lpstr>
      <vt:lpstr>'サービス提供確認シート  '!Print_Area</vt:lpstr>
      <vt:lpstr>'チェックリスト 学習障害 HAーWP'!Print_Area</vt:lpstr>
      <vt:lpstr>'チェックリスト 学習障害　評価結果'!Print_Area</vt:lpstr>
      <vt:lpstr>'チェックリスト 情緒障害 HAーWP'!Print_Area</vt:lpstr>
      <vt:lpstr>'チェックリスト 情緒障害　評価結果'!Print_Area</vt:lpstr>
      <vt:lpstr>'チェックリスト 身体障害 HAーWP'!Print_Area</vt:lpstr>
      <vt:lpstr>'チェックリスト 身体障害　評価結果'!Print_Area</vt:lpstr>
      <vt:lpstr>'チェックリスト 知的障害 HAーWP'!Print_Area</vt:lpstr>
      <vt:lpstr>'チェックリスト 知的障害　評価結果'!Print_Area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yuu_sakaizawa</cp:lastModifiedBy>
  <dcterms:modified xsi:type="dcterms:W3CDTF">2025-11-19T23:49:29Z</dcterms:modified>
</cp:coreProperties>
</file>