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51.146\share\高齢福祉課共有\３．地域包括支援センター共有フォルダ\【じ】事務関係\★事務H２５～\【か】介護予防・マネジ業務委託契約\ホームページ掲載用様式\"/>
    </mc:Choice>
  </mc:AlternateContent>
  <xr:revisionPtr revIDLastSave="0" documentId="13_ncr:1_{D4F8A31B-E01B-48D2-B39F-3E7A4CCBD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様式" sheetId="11" r:id="rId1"/>
    <sheet name="利用者名簿様式" sheetId="10" r:id="rId2"/>
  </sheets>
  <definedNames>
    <definedName name="_xlnm.Print_Area" localSheetId="0">請求書様式!$A$1:$AD$44</definedName>
    <definedName name="_xlnm.Print_Area" localSheetId="1">利用者名簿様式!$A$1:$M$34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0" l="1"/>
  <c r="S2" i="11"/>
  <c r="W2" i="11"/>
  <c r="L3" i="10"/>
  <c r="S3" i="10"/>
  <c r="T3" i="10" s="1"/>
  <c r="L4" i="10" l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S4" i="10"/>
  <c r="T4" i="10" s="1"/>
  <c r="S5" i="10"/>
  <c r="T5" i="10" s="1"/>
  <c r="S6" i="10"/>
  <c r="T6" i="10" s="1"/>
  <c r="S7" i="10"/>
  <c r="T7" i="10" s="1"/>
  <c r="S8" i="10"/>
  <c r="T8" i="10" s="1"/>
  <c r="S9" i="10"/>
  <c r="T9" i="10" s="1"/>
  <c r="S10" i="10"/>
  <c r="T10" i="10" s="1"/>
  <c r="S11" i="10"/>
  <c r="T11" i="10" s="1"/>
  <c r="S12" i="10"/>
  <c r="T12" i="10" s="1"/>
  <c r="S13" i="10"/>
  <c r="T13" i="10" s="1"/>
  <c r="S14" i="10"/>
  <c r="T14" i="10" s="1"/>
  <c r="O11" i="11" l="1"/>
  <c r="O25" i="11"/>
  <c r="U25" i="11" s="1"/>
  <c r="O24" i="11"/>
  <c r="O26" i="11"/>
  <c r="U26" i="11" s="1"/>
  <c r="O14" i="11"/>
  <c r="U14" i="11" s="1"/>
  <c r="O13" i="11"/>
  <c r="O23" i="11"/>
  <c r="O28" i="11"/>
  <c r="O12" i="11"/>
  <c r="O22" i="11"/>
  <c r="O27" i="11"/>
  <c r="O21" i="11"/>
  <c r="U28" i="11" l="1"/>
  <c r="U27" i="11"/>
  <c r="U24" i="11"/>
  <c r="U23" i="11" l="1"/>
  <c r="U12" i="11"/>
  <c r="U13" i="11"/>
  <c r="U21" i="11"/>
  <c r="U22" i="11"/>
  <c r="U11" i="11"/>
  <c r="U29" i="11" l="1"/>
  <c r="U15" i="11"/>
  <c r="V16" i="11" s="1"/>
  <c r="V18" i="11" l="1"/>
  <c r="V30" i="11"/>
  <c r="V8" i="11"/>
  <c r="O4" i="11" l="1"/>
</calcChain>
</file>

<file path=xl/sharedStrings.xml><?xml version="1.0" encoding="utf-8"?>
<sst xmlns="http://schemas.openxmlformats.org/spreadsheetml/2006/main" count="99" uniqueCount="78">
  <si>
    <t>被保険者番号</t>
    <rPh sb="0" eb="6">
      <t>ヒホケンシャバ</t>
    </rPh>
    <phoneticPr fontId="3"/>
  </si>
  <si>
    <t>氏　　　名</t>
    <rPh sb="0" eb="1">
      <t>シ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</si>
  <si>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</si>
  <si>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債　権　者</t>
    <rPh sb="0" eb="1">
      <t>サイ</t>
    </rPh>
    <rPh sb="2" eb="3">
      <t>ケン</t>
    </rPh>
    <rPh sb="4" eb="5">
      <t>モノ</t>
    </rPh>
    <phoneticPr fontId="3"/>
  </si>
  <si>
    <t>上記金額請求いたします。</t>
    <rPh sb="0" eb="2">
      <t>ジョウキ</t>
    </rPh>
    <rPh sb="2" eb="4">
      <t>キンガク</t>
    </rPh>
    <rPh sb="4" eb="6">
      <t>セイキュウ</t>
    </rPh>
    <phoneticPr fontId="3"/>
  </si>
  <si>
    <t>計</t>
    <rPh sb="0" eb="1">
      <t>ケイ</t>
    </rPh>
    <phoneticPr fontId="3"/>
  </si>
  <si>
    <t>備　考</t>
    <rPh sb="0" eb="1">
      <t>ソナエ</t>
    </rPh>
    <rPh sb="2" eb="3">
      <t>コウ</t>
    </rPh>
    <phoneticPr fontId="3"/>
  </si>
  <si>
    <t>金　　額</t>
    <rPh sb="0" eb="1">
      <t>キン</t>
    </rPh>
    <rPh sb="3" eb="4">
      <t>ガク</t>
    </rPh>
    <phoneticPr fontId="3"/>
  </si>
  <si>
    <t>単　価</t>
    <rPh sb="0" eb="1">
      <t>タン</t>
    </rPh>
    <rPh sb="2" eb="3">
      <t>カ</t>
    </rPh>
    <phoneticPr fontId="3"/>
  </si>
  <si>
    <t>摘　　　　要</t>
    <rPh sb="0" eb="1">
      <t>テキ</t>
    </rPh>
    <rPh sb="5" eb="6">
      <t>ヨウ</t>
    </rPh>
    <phoneticPr fontId="3"/>
  </si>
  <si>
    <t>円</t>
    <rPh sb="0" eb="1">
      <t>エン</t>
    </rPh>
    <phoneticPr fontId="3"/>
  </si>
  <si>
    <t>印</t>
    <rPh sb="0" eb="1">
      <t>シルシ</t>
    </rPh>
    <phoneticPr fontId="3"/>
  </si>
  <si>
    <t>（</t>
    <phoneticPr fontId="3"/>
  </si>
  <si>
    <t>年</t>
    <rPh sb="0" eb="1">
      <t>ネン</t>
    </rPh>
    <phoneticPr fontId="3"/>
  </si>
  <si>
    <t>月分）</t>
    <rPh sb="0" eb="1">
      <t>ツキ</t>
    </rPh>
    <rPh sb="1" eb="2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</si>
  <si>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</si>
  <si>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内　訳</t>
    <rPh sb="0" eb="1">
      <t>ウチ</t>
    </rPh>
    <rPh sb="2" eb="3">
      <t>ヤク</t>
    </rPh>
    <phoneticPr fontId="3"/>
  </si>
  <si>
    <t>数量</t>
    <rPh sb="0" eb="1">
      <t>スウ</t>
    </rPh>
    <rPh sb="1" eb="2">
      <t>リョウ</t>
    </rPh>
    <phoneticPr fontId="3"/>
  </si>
  <si>
    <t>【介護予防支援（予防給付）】</t>
    <rPh sb="1" eb="3">
      <t>カイゴ</t>
    </rPh>
    <rPh sb="3" eb="5">
      <t>ヨボウ</t>
    </rPh>
    <rPh sb="5" eb="7">
      <t>シエン</t>
    </rPh>
    <rPh sb="8" eb="10">
      <t>ヨボウ</t>
    </rPh>
    <rPh sb="10" eb="12">
      <t>キュウフ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</si>
  <si>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</si>
  <si>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</si>
  <si>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</si>
  <si>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</si>
  <si>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金額</t>
    <rPh sb="0" eb="2">
      <t>キンガク</t>
    </rPh>
    <phoneticPr fontId="3"/>
  </si>
  <si>
    <t>￥</t>
    <phoneticPr fontId="3"/>
  </si>
  <si>
    <t>八戸市内丸一丁目1-1</t>
    <rPh sb="0" eb="3">
      <t>ハチノヘシ</t>
    </rPh>
    <rPh sb="3" eb="4">
      <t>ウチ</t>
    </rPh>
    <rPh sb="4" eb="5">
      <t>マル</t>
    </rPh>
    <rPh sb="5" eb="8">
      <t>イッチョウメ</t>
    </rPh>
    <phoneticPr fontId="3"/>
  </si>
  <si>
    <t>0178-43-9189</t>
    <phoneticPr fontId="3"/>
  </si>
  <si>
    <t>【介護予防ケアマネジメント（総合事業）】</t>
    <rPh sb="1" eb="3">
      <t>カイゴ</t>
    </rPh>
    <rPh sb="3" eb="5">
      <t>ヨボウ</t>
    </rPh>
    <rPh sb="14" eb="16">
      <t>ソウゴウ</t>
    </rPh>
    <rPh sb="16" eb="18">
      <t>ジギョウ</t>
    </rPh>
    <phoneticPr fontId="3"/>
  </si>
  <si>
    <t>（八戸市役所居宅介護支援事業所）</t>
    <rPh sb="1" eb="3">
      <t>ハチノヘ</t>
    </rPh>
    <rPh sb="3" eb="6">
      <t>シヤクショ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</si>
  <si>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社会福祉法人八戸会</t>
    <rPh sb="0" eb="2">
      <t>シャカイ</t>
    </rPh>
    <rPh sb="2" eb="4">
      <t>フクシ</t>
    </rPh>
    <rPh sb="4" eb="6">
      <t>ホウジン</t>
    </rPh>
    <rPh sb="6" eb="8">
      <t>ハチノヘ</t>
    </rPh>
    <rPh sb="8" eb="9">
      <t>カイ</t>
    </rPh>
    <phoneticPr fontId="3"/>
  </si>
  <si>
    <t>　理事長　八戸八太郎</t>
    <rPh sb="1" eb="4">
      <t>リジチョウ</t>
    </rPh>
    <rPh sb="5" eb="7">
      <t>ハチノヘ</t>
    </rPh>
    <rPh sb="7" eb="8">
      <t>ハチ</t>
    </rPh>
    <rPh sb="8" eb="10">
      <t>タロウ</t>
    </rPh>
    <phoneticPr fontId="3"/>
  </si>
  <si>
    <t>令和</t>
    <phoneticPr fontId="3"/>
  </si>
  <si>
    <t>（ あ て 先 ）　八 戸 市 長</t>
    <phoneticPr fontId="3"/>
  </si>
  <si>
    <t>消費税10％（内消費税）</t>
    <rPh sb="0" eb="3">
      <t>ショウヒゼイ</t>
    </rPh>
    <rPh sb="7" eb="8">
      <t>ウチ</t>
    </rPh>
    <rPh sb="8" eb="11">
      <t>ショウヒゼイ</t>
    </rPh>
    <phoneticPr fontId="3"/>
  </si>
  <si>
    <t>(</t>
    <phoneticPr fontId="3"/>
  </si>
  <si>
    <t>)</t>
    <phoneticPr fontId="3"/>
  </si>
  <si>
    <t>備考</t>
    <rPh sb="0" eb="2">
      <t>ビコウ</t>
    </rPh>
    <phoneticPr fontId="3"/>
  </si>
  <si>
    <t>コード</t>
    <phoneticPr fontId="3"/>
  </si>
  <si>
    <t>内容</t>
    <rPh sb="0" eb="2">
      <t>ナイヨウ</t>
    </rPh>
    <phoneticPr fontId="3"/>
  </si>
  <si>
    <t>予防支援</t>
    <rPh sb="0" eb="2">
      <t>ヨボウ</t>
    </rPh>
    <rPh sb="2" eb="4">
      <t>シエン</t>
    </rPh>
    <phoneticPr fontId="3"/>
  </si>
  <si>
    <t>予防支援＋初回加算</t>
    <rPh sb="0" eb="2">
      <t>ヨボウ</t>
    </rPh>
    <rPh sb="2" eb="4">
      <t>シエン</t>
    </rPh>
    <rPh sb="5" eb="7">
      <t>ショカイ</t>
    </rPh>
    <rPh sb="7" eb="9">
      <t>カサン</t>
    </rPh>
    <phoneticPr fontId="3"/>
  </si>
  <si>
    <t>予防支援＋委託連携加算</t>
    <rPh sb="0" eb="2">
      <t>ヨボウ</t>
    </rPh>
    <rPh sb="2" eb="4">
      <t>シエン</t>
    </rPh>
    <rPh sb="5" eb="11">
      <t>イタクレンケイカサン</t>
    </rPh>
    <phoneticPr fontId="3"/>
  </si>
  <si>
    <t>予防支援＋初回・委託連携加算</t>
    <rPh sb="0" eb="2">
      <t>ヨボウ</t>
    </rPh>
    <rPh sb="2" eb="4">
      <t>シエン</t>
    </rPh>
    <rPh sb="5" eb="7">
      <t>ショカイ</t>
    </rPh>
    <rPh sb="8" eb="14">
      <t>イタクレンケイカサン</t>
    </rPh>
    <phoneticPr fontId="3"/>
  </si>
  <si>
    <t>予防マネジＡ</t>
    <phoneticPr fontId="3"/>
  </si>
  <si>
    <t>予防マネジＡ＋初回加算</t>
    <rPh sb="7" eb="9">
      <t>ショカイ</t>
    </rPh>
    <rPh sb="9" eb="11">
      <t>カサン</t>
    </rPh>
    <phoneticPr fontId="3"/>
  </si>
  <si>
    <t>予防マネジＡ＋委託連携加算</t>
    <rPh sb="7" eb="13">
      <t>イタクレンケイカサン</t>
    </rPh>
    <phoneticPr fontId="3"/>
  </si>
  <si>
    <t>予防マネジＡ＋初回・委託連携加算</t>
    <rPh sb="7" eb="9">
      <t>ショカイ</t>
    </rPh>
    <rPh sb="10" eb="16">
      <t>イタクレンケイカサン</t>
    </rPh>
    <phoneticPr fontId="3"/>
  </si>
  <si>
    <t>予防マネジＢ</t>
    <phoneticPr fontId="3"/>
  </si>
  <si>
    <t>予防マネジＢ＋初回加算</t>
    <rPh sb="7" eb="9">
      <t>ショカイ</t>
    </rPh>
    <rPh sb="9" eb="11">
      <t>カサン</t>
    </rPh>
    <phoneticPr fontId="3"/>
  </si>
  <si>
    <t>予防マネジＢ＋委託連携加算</t>
    <rPh sb="7" eb="13">
      <t>イタクレンケイカサン</t>
    </rPh>
    <phoneticPr fontId="3"/>
  </si>
  <si>
    <t>予防マネジＢ＋初回・委託連携加算</t>
    <rPh sb="7" eb="9">
      <t>ショカイ</t>
    </rPh>
    <rPh sb="10" eb="16">
      <t>イタクレンケイカサン</t>
    </rPh>
    <phoneticPr fontId="3"/>
  </si>
  <si>
    <t>件数</t>
    <rPh sb="0" eb="2">
      <t>ケンスウ</t>
    </rPh>
    <phoneticPr fontId="3"/>
  </si>
  <si>
    <t>小計</t>
    <rPh sb="0" eb="2">
      <t>ショウケイ</t>
    </rPh>
    <phoneticPr fontId="3"/>
  </si>
  <si>
    <t>予防給付</t>
    <rPh sb="0" eb="4">
      <t>ヨボウキュウフ</t>
    </rPh>
    <phoneticPr fontId="3"/>
  </si>
  <si>
    <t>総合事業</t>
    <rPh sb="0" eb="4">
      <t>ソウゴウジギョウ</t>
    </rPh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</si>
  <si>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</si>
  <si>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介護予防支援（初回加算あり）</t>
    <rPh sb="0" eb="2">
      <t>カイゴ</t>
    </rPh>
    <rPh sb="2" eb="4">
      <t>ヨボウ</t>
    </rPh>
    <rPh sb="4" eb="6">
      <t>シエン</t>
    </rPh>
    <rPh sb="7" eb="9">
      <t>ショカイ</t>
    </rPh>
    <rPh sb="9" eb="11">
      <t>カサン</t>
    </rPh>
    <phoneticPr fontId="3"/>
  </si>
  <si>
    <t>介護予防支援（委託連携加算あり）</t>
    <rPh sb="0" eb="2">
      <t>カイゴ</t>
    </rPh>
    <rPh sb="2" eb="4">
      <t>ヨボウ</t>
    </rPh>
    <rPh sb="4" eb="6">
      <t>シエン</t>
    </rPh>
    <rPh sb="7" eb="9">
      <t>イタク</t>
    </rPh>
    <rPh sb="9" eb="11">
      <t>レンケイ</t>
    </rPh>
    <rPh sb="11" eb="13">
      <t>カサン</t>
    </rPh>
    <phoneticPr fontId="3"/>
  </si>
  <si>
    <t>介護予防支援（初回加算・委託連携加算あり）</t>
    <rPh sb="0" eb="2">
      <t>カイゴ</t>
    </rPh>
    <rPh sb="2" eb="4">
      <t>ヨボウ</t>
    </rPh>
    <rPh sb="4" eb="6">
      <t>シエン</t>
    </rPh>
    <rPh sb="7" eb="11">
      <t>ショカイカサン</t>
    </rPh>
    <rPh sb="12" eb="14">
      <t>イタク</t>
    </rPh>
    <rPh sb="14" eb="16">
      <t>レンケイ</t>
    </rPh>
    <rPh sb="16" eb="18">
      <t>カサン</t>
    </rPh>
    <phoneticPr fontId="3"/>
  </si>
  <si>
    <t>令和</t>
    <rPh sb="0" eb="2">
      <t>レイワ</t>
    </rPh>
    <phoneticPr fontId="3"/>
  </si>
  <si>
    <t xml:space="preserve">年     </t>
    <phoneticPr fontId="3"/>
  </si>
  <si>
    <t>月分利用者名簿</t>
    <phoneticPr fontId="3"/>
  </si>
  <si>
    <t>15(遊)キム・ジュウォン</t>
  </si>
  <si>
    <t>16(遊)キム・ジュウォン</t>
  </si>
  <si>
    <t>17(遊)キム・ジュウォン</t>
  </si>
  <si>
    <t>18(遊)キム・ジュウォン</t>
  </si>
  <si>
    <t>19(遊)キム・ジュウォン</t>
  </si>
  <si>
    <t>20(遊)キム・ジュウォン</t>
  </si>
  <si>
    <t>予防マネジA（初回加算あり）</t>
    <rPh sb="6" eb="8">
      <t>ショカイ</t>
    </rPh>
    <rPh sb="8" eb="10">
      <t>カサン</t>
    </rPh>
    <rPh sb="10" eb="12">
      <t>アリ</t>
    </rPh>
    <phoneticPr fontId="3"/>
  </si>
  <si>
    <t>予防マネジA（委託連携加算あり）</t>
    <rPh sb="6" eb="8">
      <t>イタク</t>
    </rPh>
    <rPh sb="8" eb="10">
      <t>レンケイ</t>
    </rPh>
    <rPh sb="10" eb="12">
      <t>カサン</t>
    </rPh>
    <rPh sb="12" eb="14">
      <t>アリ</t>
    </rPh>
    <phoneticPr fontId="3"/>
  </si>
  <si>
    <t>予防マネジA（初回加算・委託連携加算あり）</t>
    <phoneticPr fontId="3"/>
  </si>
  <si>
    <t>予防マネジB（初回加算あり）</t>
    <rPh sb="7" eb="9">
      <t>ショカイ</t>
    </rPh>
    <rPh sb="9" eb="11">
      <t>カサン</t>
    </rPh>
    <phoneticPr fontId="3"/>
  </si>
  <si>
    <t>予防マネジB（委託連携加算あり）</t>
    <rPh sb="8" eb="10">
      <t>レンケイ</t>
    </rPh>
    <rPh sb="10" eb="12">
      <t>カサン</t>
    </rPh>
    <rPh sb="12" eb="14">
      <t>アリ</t>
    </rPh>
    <phoneticPr fontId="3"/>
  </si>
  <si>
    <t>予防マネジB（初回加算・委託連携加算あり）</t>
    <rPh sb="7" eb="11">
      <t>ショカイカサン</t>
    </rPh>
    <rPh sb="13" eb="15">
      <t>レンケイ</t>
    </rPh>
    <rPh sb="16" eb="18">
      <t>カサン</t>
    </rPh>
    <phoneticPr fontId="3"/>
  </si>
  <si>
    <t>介護予防ケアマネジメントﾄB（予防マネジB）　</t>
    <rPh sb="0" eb="2">
      <t>カイゴ</t>
    </rPh>
    <rPh sb="2" eb="4">
      <t>ヨボウ</t>
    </rPh>
    <phoneticPr fontId="3"/>
  </si>
  <si>
    <t>介護予防ケアマネジメントＡ（予防マネジA）</t>
    <rPh sb="0" eb="2">
      <t>カイゴ</t>
    </rPh>
    <rPh sb="2" eb="4">
      <t>ヨボウ</t>
    </rPh>
    <rPh sb="14" eb="16">
      <t>ヨボウ</t>
    </rPh>
    <phoneticPr fontId="3"/>
  </si>
  <si>
    <t>R8.6</t>
    <phoneticPr fontId="3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</si>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</sst>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1"/>
      <name val="HGS創英角ｺﾞｼｯｸU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theme="0"/>
      </top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medium">
        <color theme="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2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/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6" fillId="0" borderId="4" xfId="2" applyFont="1" applyBorder="1" applyAlignment="1">
      <alignment horizontal="left"/>
    </xf>
    <xf numFmtId="0" fontId="2" fillId="0" borderId="0" xfId="2" applyAlignment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vertic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center" vertical="center"/>
    </xf>
    <xf numFmtId="0" fontId="7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5" xfId="2" applyFont="1" applyBorder="1" applyAlignment="1">
      <alignment horizontal="center"/>
    </xf>
    <xf numFmtId="0" fontId="0" fillId="0" borderId="0" xfId="2" applyFont="1"/>
    <xf numFmtId="0" fontId="10" fillId="0" borderId="0" xfId="2" applyFont="1"/>
    <xf numFmtId="0" fontId="9" fillId="0" borderId="0" xfId="2" applyFont="1"/>
    <xf numFmtId="0" fontId="0" fillId="0" borderId="0" xfId="2" applyFont="1" applyAlignment="1">
      <alignment horizontal="right"/>
    </xf>
    <xf numFmtId="0" fontId="4" fillId="0" borderId="0" xfId="2" applyFont="1"/>
    <xf numFmtId="0" fontId="2" fillId="0" borderId="7" xfId="2" applyBorder="1"/>
    <xf numFmtId="0" fontId="2" fillId="0" borderId="8" xfId="2" applyBorder="1"/>
    <xf numFmtId="0" fontId="2" fillId="0" borderId="9" xfId="2" applyBorder="1"/>
    <xf numFmtId="0" fontId="2" fillId="0" borderId="9" xfId="2" applyBorder="1" applyAlignment="1">
      <alignment horizontal="center"/>
    </xf>
    <xf numFmtId="0" fontId="2" fillId="0" borderId="10" xfId="2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2" applyFill="1" applyAlignment="1" applyProtection="1">
      <alignment horizontal="right"/>
      <protection locked="0"/>
    </xf>
    <xf numFmtId="0" fontId="2" fillId="2" borderId="4" xfId="2" applyFill="1" applyBorder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38" fontId="0" fillId="0" borderId="22" xfId="2" applyNumberFormat="1" applyFont="1" applyBorder="1" applyAlignment="1">
      <alignment horizontal="right"/>
    </xf>
    <xf numFmtId="0" fontId="0" fillId="0" borderId="24" xfId="2" applyFont="1" applyBorder="1"/>
    <xf numFmtId="38" fontId="0" fillId="0" borderId="0" xfId="3" applyFont="1">
      <alignment vertical="center"/>
    </xf>
    <xf numFmtId="38" fontId="0" fillId="0" borderId="25" xfId="3" applyFont="1" applyBorder="1">
      <alignment vertical="center"/>
    </xf>
    <xf numFmtId="0" fontId="16" fillId="6" borderId="26" xfId="0" applyFont="1" applyFill="1" applyBorder="1">
      <alignment vertical="center"/>
    </xf>
    <xf numFmtId="0" fontId="16" fillId="5" borderId="28" xfId="0" applyFont="1" applyFill="1" applyBorder="1">
      <alignment vertical="center"/>
    </xf>
    <xf numFmtId="0" fontId="16" fillId="5" borderId="29" xfId="0" applyFont="1" applyFill="1" applyBorder="1">
      <alignment vertical="center"/>
    </xf>
    <xf numFmtId="38" fontId="1" fillId="5" borderId="29" xfId="3" applyFont="1" applyFill="1" applyBorder="1">
      <alignment vertical="center"/>
    </xf>
    <xf numFmtId="0" fontId="16" fillId="6" borderId="30" xfId="0" applyFont="1" applyFill="1" applyBorder="1">
      <alignment vertical="center"/>
    </xf>
    <xf numFmtId="38" fontId="1" fillId="6" borderId="26" xfId="3" applyFont="1" applyFill="1" applyBorder="1">
      <alignment vertical="center"/>
    </xf>
    <xf numFmtId="0" fontId="16" fillId="5" borderId="30" xfId="0" applyFont="1" applyFill="1" applyBorder="1">
      <alignment vertical="center"/>
    </xf>
    <xf numFmtId="0" fontId="16" fillId="5" borderId="26" xfId="0" applyFont="1" applyFill="1" applyBorder="1">
      <alignment vertical="center"/>
    </xf>
    <xf numFmtId="38" fontId="1" fillId="5" borderId="26" xfId="3" applyFont="1" applyFill="1" applyBorder="1">
      <alignment vertical="center"/>
    </xf>
    <xf numFmtId="0" fontId="15" fillId="4" borderId="0" xfId="0" applyFont="1" applyFill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38" fontId="15" fillId="4" borderId="27" xfId="3" applyFont="1" applyFill="1" applyBorder="1" applyAlignment="1">
      <alignment horizontal="center" vertical="center"/>
    </xf>
    <xf numFmtId="38" fontId="16" fillId="5" borderId="29" xfId="3" applyFont="1" applyFill="1" applyBorder="1">
      <alignment vertical="center"/>
    </xf>
    <xf numFmtId="38" fontId="16" fillId="6" borderId="26" xfId="3" applyFont="1" applyFill="1" applyBorder="1">
      <alignment vertical="center"/>
    </xf>
    <xf numFmtId="38" fontId="16" fillId="5" borderId="26" xfId="3" applyFont="1" applyFill="1" applyBorder="1">
      <alignment vertical="center"/>
    </xf>
    <xf numFmtId="0" fontId="0" fillId="3" borderId="25" xfId="0" applyFill="1" applyBorder="1" applyAlignment="1">
      <alignment horizontal="center" vertical="center"/>
    </xf>
    <xf numFmtId="38" fontId="0" fillId="3" borderId="25" xfId="3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33" xfId="0" applyBorder="1">
      <alignment vertical="center"/>
    </xf>
    <xf numFmtId="0" fontId="16" fillId="5" borderId="0" xfId="0" applyFont="1" applyFill="1">
      <alignment vertical="center"/>
    </xf>
    <xf numFmtId="0" fontId="16" fillId="5" borderId="27" xfId="0" applyFont="1" applyFill="1" applyBorder="1">
      <alignment vertical="center"/>
    </xf>
    <xf numFmtId="38" fontId="1" fillId="5" borderId="27" xfId="3" applyFont="1" applyFill="1" applyBorder="1">
      <alignment vertical="center"/>
    </xf>
    <xf numFmtId="38" fontId="16" fillId="5" borderId="27" xfId="3" applyFont="1" applyFill="1" applyBorder="1">
      <alignment vertical="center"/>
    </xf>
    <xf numFmtId="0" fontId="16" fillId="6" borderId="47" xfId="0" applyFont="1" applyFill="1" applyBorder="1">
      <alignment vertical="center"/>
    </xf>
    <xf numFmtId="0" fontId="16" fillId="6" borderId="48" xfId="0" applyFont="1" applyFill="1" applyBorder="1">
      <alignment vertical="center"/>
    </xf>
    <xf numFmtId="38" fontId="1" fillId="6" borderId="48" xfId="3" applyFont="1" applyFill="1" applyBorder="1">
      <alignment vertical="center"/>
    </xf>
    <xf numFmtId="38" fontId="16" fillId="6" borderId="48" xfId="3" applyFont="1" applyFill="1" applyBorder="1">
      <alignment vertical="center"/>
    </xf>
    <xf numFmtId="0" fontId="8" fillId="0" borderId="25" xfId="0" applyFont="1" applyBorder="1" applyProtection="1">
      <alignment vertical="center"/>
      <protection locked="0"/>
    </xf>
    <xf numFmtId="0" fontId="0" fillId="0" borderId="31" xfId="0" applyBorder="1">
      <alignment vertical="center"/>
    </xf>
    <xf numFmtId="0" fontId="0" fillId="3" borderId="52" xfId="0" applyFill="1" applyBorder="1" applyAlignment="1">
      <alignment horizontal="center" vertical="center"/>
    </xf>
    <xf numFmtId="0" fontId="0" fillId="9" borderId="57" xfId="0" applyFill="1" applyBorder="1" applyAlignment="1" applyProtection="1">
      <alignment horizontal="center" vertical="center" shrinkToFit="1"/>
      <protection locked="0"/>
    </xf>
    <xf numFmtId="0" fontId="0" fillId="9" borderId="59" xfId="0" applyFill="1" applyBorder="1" applyAlignment="1" applyProtection="1">
      <alignment horizontal="center" vertical="center" shrinkToFit="1"/>
      <protection locked="0"/>
    </xf>
    <xf numFmtId="0" fontId="0" fillId="9" borderId="65" xfId="0" applyFill="1" applyBorder="1" applyAlignment="1" applyProtection="1">
      <alignment horizontal="center" vertical="center" shrinkToFit="1"/>
      <protection locked="0"/>
    </xf>
    <xf numFmtId="38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2" fillId="0" borderId="12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13" fillId="0" borderId="9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0" fillId="0" borderId="0" xfId="2" applyFont="1" applyAlignment="1" applyProtection="1">
      <alignment horizontal="center"/>
      <protection locked="0"/>
    </xf>
    <xf numFmtId="0" fontId="12" fillId="0" borderId="21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38" fontId="11" fillId="0" borderId="21" xfId="2" applyNumberFormat="1" applyFont="1" applyBorder="1" applyAlignment="1">
      <alignment horizontal="center" vertical="center"/>
    </xf>
    <xf numFmtId="38" fontId="11" fillId="0" borderId="20" xfId="2" applyNumberFormat="1" applyFont="1" applyBorder="1" applyAlignment="1">
      <alignment horizontal="center" vertical="center"/>
    </xf>
    <xf numFmtId="38" fontId="11" fillId="0" borderId="13" xfId="2" applyNumberFormat="1" applyFont="1" applyBorder="1" applyAlignment="1">
      <alignment horizontal="center" vertical="center"/>
    </xf>
    <xf numFmtId="38" fontId="11" fillId="0" borderId="6" xfId="2" applyNumberFormat="1" applyFont="1" applyBorder="1" applyAlignment="1">
      <alignment horizontal="center" vertical="center"/>
    </xf>
    <xf numFmtId="38" fontId="11" fillId="0" borderId="20" xfId="2" applyNumberFormat="1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4" fillId="0" borderId="34" xfId="2" applyFont="1" applyBorder="1" applyAlignment="1">
      <alignment shrinkToFit="1"/>
    </xf>
    <xf numFmtId="0" fontId="14" fillId="0" borderId="35" xfId="2" applyFont="1" applyBorder="1" applyAlignment="1">
      <alignment shrinkToFit="1"/>
    </xf>
    <xf numFmtId="0" fontId="2" fillId="0" borderId="35" xfId="2" applyBorder="1" applyAlignment="1">
      <alignment horizontal="center"/>
    </xf>
    <xf numFmtId="38" fontId="0" fillId="0" borderId="35" xfId="3" applyFont="1" applyBorder="1" applyAlignment="1">
      <alignment horizontal="center"/>
    </xf>
    <xf numFmtId="38" fontId="0" fillId="0" borderId="35" xfId="1" applyFont="1" applyBorder="1" applyAlignment="1">
      <alignment horizontal="center"/>
    </xf>
    <xf numFmtId="0" fontId="2" fillId="0" borderId="36" xfId="2" applyBorder="1" applyAlignment="1">
      <alignment horizontal="center"/>
    </xf>
    <xf numFmtId="0" fontId="14" fillId="0" borderId="37" xfId="2" applyFont="1" applyBorder="1" applyAlignment="1">
      <alignment shrinkToFit="1"/>
    </xf>
    <xf numFmtId="0" fontId="14" fillId="0" borderId="25" xfId="2" applyFont="1" applyBorder="1" applyAlignment="1">
      <alignment shrinkToFit="1"/>
    </xf>
    <xf numFmtId="0" fontId="2" fillId="0" borderId="25" xfId="2" applyBorder="1" applyAlignment="1">
      <alignment horizontal="center"/>
    </xf>
    <xf numFmtId="38" fontId="0" fillId="0" borderId="25" xfId="3" applyFont="1" applyBorder="1" applyAlignment="1">
      <alignment horizontal="center"/>
    </xf>
    <xf numFmtId="38" fontId="0" fillId="0" borderId="25" xfId="1" applyFont="1" applyBorder="1" applyAlignment="1">
      <alignment horizontal="center"/>
    </xf>
    <xf numFmtId="0" fontId="2" fillId="0" borderId="38" xfId="2" applyBorder="1" applyAlignment="1">
      <alignment horizontal="center"/>
    </xf>
    <xf numFmtId="0" fontId="14" fillId="0" borderId="37" xfId="2" applyFont="1" applyBorder="1"/>
    <xf numFmtId="0" fontId="14" fillId="0" borderId="25" xfId="2" applyFont="1" applyBorder="1"/>
    <xf numFmtId="38" fontId="2" fillId="0" borderId="25" xfId="3" applyBorder="1" applyAlignment="1">
      <alignment horizontal="center"/>
    </xf>
    <xf numFmtId="0" fontId="14" fillId="0" borderId="39" xfId="2" applyFont="1" applyBorder="1"/>
    <xf numFmtId="0" fontId="14" fillId="0" borderId="40" xfId="2" applyFont="1" applyBorder="1"/>
    <xf numFmtId="0" fontId="2" fillId="0" borderId="40" xfId="2" applyBorder="1" applyAlignment="1">
      <alignment horizontal="center"/>
    </xf>
    <xf numFmtId="38" fontId="2" fillId="0" borderId="40" xfId="3" applyBorder="1" applyAlignment="1">
      <alignment horizontal="center"/>
    </xf>
    <xf numFmtId="0" fontId="2" fillId="0" borderId="41" xfId="2" applyBorder="1" applyAlignment="1">
      <alignment horizontal="center"/>
    </xf>
    <xf numFmtId="38" fontId="2" fillId="0" borderId="45" xfId="2" applyNumberFormat="1" applyBorder="1" applyAlignment="1">
      <alignment horizontal="center"/>
    </xf>
    <xf numFmtId="0" fontId="2" fillId="0" borderId="45" xfId="2" applyBorder="1" applyAlignment="1">
      <alignment horizontal="center"/>
    </xf>
    <xf numFmtId="0" fontId="2" fillId="0" borderId="46" xfId="2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19" xfId="2" applyBorder="1" applyAlignment="1">
      <alignment horizontal="center"/>
    </xf>
    <xf numFmtId="0" fontId="0" fillId="0" borderId="12" xfId="2" applyFont="1" applyBorder="1" applyAlignment="1">
      <alignment horizontal="center"/>
    </xf>
    <xf numFmtId="0" fontId="0" fillId="0" borderId="14" xfId="2" applyFont="1" applyBorder="1" applyAlignment="1">
      <alignment horizontal="center"/>
    </xf>
    <xf numFmtId="38" fontId="2" fillId="0" borderId="23" xfId="2" applyNumberFormat="1" applyBorder="1" applyAlignment="1">
      <alignment horizontal="center"/>
    </xf>
    <xf numFmtId="0" fontId="2" fillId="0" borderId="14" xfId="2" applyBorder="1" applyAlignment="1">
      <alignment horizontal="center"/>
    </xf>
    <xf numFmtId="0" fontId="2" fillId="0" borderId="15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17" xfId="2" applyBorder="1" applyAlignment="1">
      <alignment horizontal="center"/>
    </xf>
    <xf numFmtId="0" fontId="14" fillId="0" borderId="34" xfId="2" applyFont="1" applyBorder="1" applyAlignment="1">
      <alignment wrapText="1"/>
    </xf>
    <xf numFmtId="0" fontId="14" fillId="0" borderId="35" xfId="2" applyFont="1" applyBorder="1"/>
    <xf numFmtId="0" fontId="14" fillId="0" borderId="42" xfId="2" applyFont="1" applyBorder="1" applyAlignment="1">
      <alignment wrapText="1"/>
    </xf>
    <xf numFmtId="0" fontId="14" fillId="0" borderId="43" xfId="2" applyFont="1" applyBorder="1"/>
    <xf numFmtId="0" fontId="2" fillId="0" borderId="43" xfId="2" applyBorder="1" applyAlignment="1">
      <alignment horizontal="center"/>
    </xf>
    <xf numFmtId="38" fontId="2" fillId="0" borderId="43" xfId="3" applyBorder="1" applyAlignment="1">
      <alignment horizontal="center"/>
    </xf>
    <xf numFmtId="0" fontId="2" fillId="0" borderId="44" xfId="2" applyBorder="1" applyAlignment="1">
      <alignment horizontal="center"/>
    </xf>
    <xf numFmtId="38" fontId="2" fillId="0" borderId="25" xfId="3" applyFill="1" applyBorder="1" applyAlignment="1">
      <alignment horizontal="center"/>
    </xf>
    <xf numFmtId="38" fontId="2" fillId="0" borderId="40" xfId="3" applyFill="1" applyBorder="1" applyAlignment="1">
      <alignment horizontal="center"/>
    </xf>
    <xf numFmtId="0" fontId="0" fillId="2" borderId="0" xfId="2" applyFont="1" applyFill="1" applyAlignment="1" applyProtection="1">
      <alignment horizontal="center"/>
      <protection locked="0"/>
    </xf>
    <xf numFmtId="0" fontId="2" fillId="2" borderId="0" xfId="2" applyFill="1" applyAlignment="1" applyProtection="1">
      <alignment horizontal="center"/>
      <protection locked="0"/>
    </xf>
    <xf numFmtId="0" fontId="2" fillId="2" borderId="4" xfId="2" applyFill="1" applyBorder="1" applyAlignment="1" applyProtection="1">
      <alignment horizontal="center"/>
      <protection locked="0"/>
    </xf>
    <xf numFmtId="0" fontId="2" fillId="0" borderId="0" xfId="2" applyAlignment="1">
      <alignment horizontal="center"/>
    </xf>
    <xf numFmtId="0" fontId="6" fillId="2" borderId="0" xfId="2" applyFont="1" applyFill="1" applyAlignment="1" applyProtection="1">
      <alignment horizontal="left"/>
      <protection locked="0"/>
    </xf>
    <xf numFmtId="0" fontId="6" fillId="2" borderId="4" xfId="2" applyFont="1" applyFill="1" applyBorder="1" applyAlignment="1" applyProtection="1">
      <alignment horizontal="left"/>
      <protection locked="0"/>
    </xf>
    <xf numFmtId="0" fontId="4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6" fillId="0" borderId="0" xfId="2" applyFont="1" applyAlignment="1" applyProtection="1">
      <alignment horizontal="left"/>
      <protection locked="0"/>
    </xf>
    <xf numFmtId="0" fontId="14" fillId="0" borderId="34" xfId="2" applyFont="1" applyBorder="1"/>
    <xf numFmtId="38" fontId="2" fillId="0" borderId="35" xfId="3" applyFill="1" applyBorder="1" applyAlignment="1">
      <alignment horizontal="center"/>
    </xf>
    <xf numFmtId="38" fontId="2" fillId="0" borderId="35" xfId="3" applyBorder="1" applyAlignment="1">
      <alignment horizontal="center"/>
    </xf>
    <xf numFmtId="0" fontId="17" fillId="9" borderId="0" xfId="0" applyFont="1" applyFill="1" applyAlignment="1" applyProtection="1">
      <alignment horizontal="center" vertical="center"/>
      <protection locked="0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9" borderId="53" xfId="0" applyFill="1" applyBorder="1" applyAlignment="1" applyProtection="1">
      <alignment horizontal="center" vertical="center"/>
      <protection locked="0"/>
    </xf>
    <xf numFmtId="0" fontId="0" fillId="9" borderId="54" xfId="0" applyFill="1" applyBorder="1" applyAlignment="1" applyProtection="1">
      <alignment horizontal="center" vertical="center"/>
      <protection locked="0"/>
    </xf>
    <xf numFmtId="0" fontId="0" fillId="9" borderId="55" xfId="0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9" borderId="58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15" fillId="7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60" xfId="0" applyFill="1" applyBorder="1" applyAlignment="1" applyProtection="1">
      <alignment horizontal="center" vertical="center"/>
      <protection locked="0"/>
    </xf>
    <xf numFmtId="0" fontId="0" fillId="9" borderId="61" xfId="0" applyFill="1" applyBorder="1" applyAlignment="1" applyProtection="1">
      <alignment horizontal="center" vertical="center"/>
      <protection locked="0"/>
    </xf>
    <xf numFmtId="0" fontId="0" fillId="9" borderId="56" xfId="0" applyFill="1" applyBorder="1" applyAlignment="1" applyProtection="1">
      <alignment horizontal="left" vertical="center"/>
      <protection locked="0"/>
    </xf>
    <xf numFmtId="0" fontId="0" fillId="9" borderId="54" xfId="0" applyFill="1" applyBorder="1" applyAlignment="1" applyProtection="1">
      <alignment horizontal="left" vertical="center"/>
      <protection locked="0"/>
    </xf>
    <xf numFmtId="0" fontId="0" fillId="9" borderId="55" xfId="0" applyFill="1" applyBorder="1" applyAlignment="1" applyProtection="1">
      <alignment horizontal="left" vertical="center"/>
      <protection locked="0"/>
    </xf>
    <xf numFmtId="0" fontId="0" fillId="9" borderId="31" xfId="0" applyFill="1" applyBorder="1" applyAlignment="1" applyProtection="1">
      <alignment horizontal="left" vertical="center"/>
      <protection locked="0"/>
    </xf>
    <xf numFmtId="0" fontId="0" fillId="9" borderId="32" xfId="0" applyFill="1" applyBorder="1" applyAlignment="1" applyProtection="1">
      <alignment horizontal="left" vertical="center"/>
      <protection locked="0"/>
    </xf>
    <xf numFmtId="0" fontId="0" fillId="9" borderId="33" xfId="0" applyFill="1" applyBorder="1" applyAlignment="1" applyProtection="1">
      <alignment horizontal="left" vertical="center"/>
      <protection locked="0"/>
    </xf>
    <xf numFmtId="0" fontId="0" fillId="9" borderId="62" xfId="0" applyFill="1" applyBorder="1" applyAlignment="1" applyProtection="1">
      <alignment horizontal="left" vertical="center"/>
      <protection locked="0"/>
    </xf>
    <xf numFmtId="0" fontId="0" fillId="9" borderId="63" xfId="0" applyFill="1" applyBorder="1" applyAlignment="1" applyProtection="1">
      <alignment horizontal="left" vertical="center"/>
      <protection locked="0"/>
    </xf>
    <xf numFmtId="0" fontId="0" fillId="9" borderId="64" xfId="0" applyFill="1" applyBorder="1" applyAlignment="1" applyProtection="1">
      <alignment horizontal="left" vertical="center"/>
      <protection locked="0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49</xdr:row>
      <xdr:rowOff>0</xdr:rowOff>
    </xdr:from>
    <xdr:to>
      <xdr:col>10</xdr:col>
      <xdr:colOff>76200</xdr:colOff>
      <xdr:row>50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0B63EC-2F0F-4506-9D2C-45D33BA72146}"/>
            </a:ext>
          </a:extLst>
        </xdr:cNvPr>
        <xdr:cNvSpPr txBox="1">
          <a:spLocks noChangeArrowheads="1"/>
        </xdr:cNvSpPr>
      </xdr:nvSpPr>
      <xdr:spPr bwMode="auto">
        <a:xfrm>
          <a:off x="2409825" y="12706350"/>
          <a:ext cx="47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02BB-3C64-4CD8-B3F6-FE7B06D9329B}">
  <sheetPr>
    <tabColor theme="5"/>
  </sheetPr>
  <dimension ref="A1:AD53"/>
  <sheetViews>
    <sheetView tabSelected="1" zoomScaleNormal="100" workbookViewId="0">
      <selection activeCell="G4" sqref="G4"/>
    </sheetView>
  </sheetViews>
  <sheetFormatPr defaultRowHeight="13.5" x14ac:dyDescent="0.15"/>
  <cols>
    <col min="1" max="5" width="3.125" style="1" customWidth="1"/>
    <col min="6" max="6" width="1.875" style="1" customWidth="1"/>
    <col min="7" max="8" width="3.125" style="1" customWidth="1"/>
    <col min="9" max="9" width="2.625" style="1" customWidth="1"/>
    <col min="10" max="10" width="3.875" style="1" customWidth="1"/>
    <col min="11" max="11" width="3.125" style="1" customWidth="1"/>
    <col min="12" max="12" width="2.625" style="1" customWidth="1"/>
    <col min="13" max="13" width="3.125" style="1" customWidth="1"/>
    <col min="14" max="14" width="4" style="1" customWidth="1"/>
    <col min="15" max="26" width="3.125" style="1" customWidth="1"/>
    <col min="27" max="27" width="2" style="1" customWidth="1"/>
    <col min="28" max="36" width="3.125" style="1" customWidth="1"/>
    <col min="37" max="114" width="2.375" style="1" customWidth="1"/>
    <col min="115" max="16384" width="9" style="1"/>
  </cols>
  <sheetData>
    <row r="1" spans="1:30" ht="18.75" customHeight="1" x14ac:dyDescent="0.15">
      <c r="A1" s="24"/>
      <c r="B1" s="25"/>
      <c r="C1" s="25"/>
      <c r="D1" s="25"/>
      <c r="E1" s="25"/>
      <c r="F1" s="25"/>
      <c r="G1" s="79" t="s">
        <v>15</v>
      </c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6"/>
      <c r="V1" s="25"/>
      <c r="W1" s="25"/>
      <c r="X1" s="25"/>
      <c r="Y1" s="25"/>
      <c r="Z1" s="25"/>
      <c r="AA1" s="25"/>
      <c r="AB1" s="25"/>
      <c r="AC1" s="25"/>
      <c r="AD1" s="27"/>
    </row>
    <row r="2" spans="1:30" ht="22.5" customHeight="1" x14ac:dyDescent="0.25">
      <c r="A2" s="6"/>
      <c r="G2" s="80"/>
      <c r="H2" s="80"/>
      <c r="I2" s="80"/>
      <c r="J2" s="80"/>
      <c r="K2" s="80"/>
      <c r="L2" s="80"/>
      <c r="M2" s="80"/>
      <c r="N2" s="80"/>
      <c r="O2" s="19" t="s">
        <v>12</v>
      </c>
      <c r="P2" s="19" t="s">
        <v>77</v>
      </c>
      <c r="S2" s="81">
        <f>利用者名簿様式!C1</f>
        <v>8</v>
      </c>
      <c r="T2" s="81"/>
      <c r="U2" s="19" t="s">
        <v>13</v>
      </c>
      <c r="V2" s="19"/>
      <c r="W2" s="81">
        <f>利用者名簿様式!F1</f>
        <v>6</v>
      </c>
      <c r="X2" s="81"/>
      <c r="Y2" s="19" t="s">
        <v>14</v>
      </c>
      <c r="Z2" s="19"/>
      <c r="AA2" s="19"/>
      <c r="AD2" s="5"/>
    </row>
    <row r="3" spans="1:30" ht="18.75" customHeight="1" x14ac:dyDescent="0.15">
      <c r="A3" s="6"/>
      <c r="AD3" s="5"/>
    </row>
    <row r="4" spans="1:30" ht="22.5" customHeight="1" x14ac:dyDescent="0.15">
      <c r="A4" s="6"/>
      <c r="J4" s="82" t="s">
        <v>23</v>
      </c>
      <c r="K4" s="83"/>
      <c r="L4" s="83"/>
      <c r="M4" s="86" t="s">
        <v>24</v>
      </c>
      <c r="N4" s="87"/>
      <c r="O4" s="90">
        <f>V8+V18</f>
        <v>0</v>
      </c>
      <c r="P4" s="91"/>
      <c r="Q4" s="91"/>
      <c r="R4" s="91"/>
      <c r="S4" s="91"/>
      <c r="T4" s="91"/>
      <c r="U4" s="28" t="s">
        <v>10</v>
      </c>
      <c r="AD4" s="5"/>
    </row>
    <row r="5" spans="1:30" ht="22.5" customHeight="1" x14ac:dyDescent="0.15">
      <c r="A5" s="6"/>
      <c r="J5" s="84"/>
      <c r="K5" s="85"/>
      <c r="L5" s="85"/>
      <c r="M5" s="88"/>
      <c r="N5" s="89"/>
      <c r="O5" s="92"/>
      <c r="P5" s="92"/>
      <c r="Q5" s="92"/>
      <c r="R5" s="92"/>
      <c r="S5" s="92"/>
      <c r="T5" s="92"/>
      <c r="U5" s="23"/>
      <c r="AD5" s="5"/>
    </row>
    <row r="6" spans="1:30" ht="12.75" customHeight="1" x14ac:dyDescent="0.15">
      <c r="A6" s="6"/>
      <c r="AD6" s="5"/>
    </row>
    <row r="7" spans="1:30" ht="12.75" customHeight="1" x14ac:dyDescent="0.2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AA7" s="16"/>
      <c r="AB7" s="16"/>
      <c r="AC7" s="16"/>
      <c r="AD7" s="15"/>
    </row>
    <row r="8" spans="1:30" ht="22.5" customHeight="1" x14ac:dyDescent="0.2">
      <c r="A8" s="6"/>
      <c r="B8" s="20" t="s">
        <v>18</v>
      </c>
      <c r="C8" s="14"/>
      <c r="L8" s="13"/>
      <c r="S8" s="20" t="s">
        <v>23</v>
      </c>
      <c r="U8" s="20" t="s">
        <v>24</v>
      </c>
      <c r="V8" s="73">
        <f>U15</f>
        <v>0</v>
      </c>
      <c r="W8" s="74"/>
      <c r="X8" s="74"/>
      <c r="Y8" s="74"/>
      <c r="Z8" s="74"/>
      <c r="AA8" s="74"/>
      <c r="AB8" s="20" t="s">
        <v>10</v>
      </c>
      <c r="AD8" s="5"/>
    </row>
    <row r="9" spans="1:30" ht="22.5" customHeight="1" thickBot="1" x14ac:dyDescent="0.2">
      <c r="A9" s="6"/>
      <c r="B9" s="18" t="s">
        <v>16</v>
      </c>
      <c r="AD9" s="5"/>
    </row>
    <row r="10" spans="1:30" s="10" customFormat="1" ht="19.5" customHeight="1" thickBot="1" x14ac:dyDescent="0.2">
      <c r="A10" s="12"/>
      <c r="B10" s="75" t="s">
        <v>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 t="s">
        <v>17</v>
      </c>
      <c r="P10" s="76"/>
      <c r="Q10" s="76" t="s">
        <v>8</v>
      </c>
      <c r="R10" s="76"/>
      <c r="S10" s="76"/>
      <c r="T10" s="76"/>
      <c r="U10" s="76" t="s">
        <v>7</v>
      </c>
      <c r="V10" s="76"/>
      <c r="W10" s="76"/>
      <c r="X10" s="76"/>
      <c r="Y10" s="76"/>
      <c r="Z10" s="76" t="s">
        <v>6</v>
      </c>
      <c r="AA10" s="76"/>
      <c r="AB10" s="76"/>
      <c r="AC10" s="78"/>
      <c r="AD10" s="11"/>
    </row>
    <row r="11" spans="1:30" ht="19.5" customHeight="1" x14ac:dyDescent="0.15">
      <c r="A11" s="6"/>
      <c r="B11" s="93" t="s">
        <v>55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5">
        <f>利用者名簿様式!S3</f>
        <v>0</v>
      </c>
      <c r="P11" s="95"/>
      <c r="Q11" s="96">
        <v>4285</v>
      </c>
      <c r="R11" s="96"/>
      <c r="S11" s="96"/>
      <c r="T11" s="96"/>
      <c r="U11" s="97">
        <f>O11*Q11</f>
        <v>0</v>
      </c>
      <c r="V11" s="97"/>
      <c r="W11" s="97"/>
      <c r="X11" s="97"/>
      <c r="Y11" s="97"/>
      <c r="Z11" s="95"/>
      <c r="AA11" s="95"/>
      <c r="AB11" s="95"/>
      <c r="AC11" s="98"/>
      <c r="AD11" s="5"/>
    </row>
    <row r="12" spans="1:30" ht="19.5" customHeight="1" x14ac:dyDescent="0.15">
      <c r="A12" s="6"/>
      <c r="B12" s="99" t="s">
        <v>56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1">
        <f>利用者名簿様式!S4</f>
        <v>0</v>
      </c>
      <c r="P12" s="101"/>
      <c r="Q12" s="102">
        <v>7201</v>
      </c>
      <c r="R12" s="102"/>
      <c r="S12" s="102"/>
      <c r="T12" s="102"/>
      <c r="U12" s="103">
        <f>O12*Q12</f>
        <v>0</v>
      </c>
      <c r="V12" s="103"/>
      <c r="W12" s="103"/>
      <c r="X12" s="103"/>
      <c r="Y12" s="103"/>
      <c r="Z12" s="101"/>
      <c r="AA12" s="101"/>
      <c r="AB12" s="101"/>
      <c r="AC12" s="104"/>
      <c r="AD12" s="5"/>
    </row>
    <row r="13" spans="1:30" ht="19.5" customHeight="1" x14ac:dyDescent="0.15">
      <c r="A13" s="6"/>
      <c r="B13" s="105" t="s">
        <v>57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1">
        <f>利用者名簿様式!S5</f>
        <v>0</v>
      </c>
      <c r="P13" s="101"/>
      <c r="Q13" s="107">
        <v>7201</v>
      </c>
      <c r="R13" s="107"/>
      <c r="S13" s="107"/>
      <c r="T13" s="107"/>
      <c r="U13" s="107">
        <f>O13*Q13</f>
        <v>0</v>
      </c>
      <c r="V13" s="107"/>
      <c r="W13" s="107"/>
      <c r="X13" s="107"/>
      <c r="Y13" s="107"/>
      <c r="Z13" s="101"/>
      <c r="AA13" s="101"/>
      <c r="AB13" s="101"/>
      <c r="AC13" s="104"/>
      <c r="AD13" s="5"/>
    </row>
    <row r="14" spans="1:30" ht="19.5" customHeight="1" thickBot="1" x14ac:dyDescent="0.2">
      <c r="A14" s="6"/>
      <c r="B14" s="108" t="s">
        <v>58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>
        <f>利用者名簿様式!S6</f>
        <v>0</v>
      </c>
      <c r="P14" s="110"/>
      <c r="Q14" s="111">
        <v>10108</v>
      </c>
      <c r="R14" s="111"/>
      <c r="S14" s="111"/>
      <c r="T14" s="111"/>
      <c r="U14" s="111">
        <f>O14*Q14</f>
        <v>0</v>
      </c>
      <c r="V14" s="111"/>
      <c r="W14" s="111"/>
      <c r="X14" s="111"/>
      <c r="Y14" s="111"/>
      <c r="Z14" s="110"/>
      <c r="AA14" s="110"/>
      <c r="AB14" s="110"/>
      <c r="AC14" s="112"/>
      <c r="AD14" s="5"/>
    </row>
    <row r="15" spans="1:30" ht="19.5" customHeight="1" thickTop="1" thickBot="1" x14ac:dyDescent="0.2">
      <c r="A15" s="6"/>
      <c r="B15" s="123" t="s">
        <v>5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14"/>
      <c r="P15" s="114"/>
      <c r="Q15" s="114"/>
      <c r="R15" s="114"/>
      <c r="S15" s="114"/>
      <c r="T15" s="114"/>
      <c r="U15" s="113">
        <f>SUM(U11:Y14)</f>
        <v>0</v>
      </c>
      <c r="V15" s="114"/>
      <c r="W15" s="114"/>
      <c r="X15" s="114"/>
      <c r="Y15" s="114"/>
      <c r="Z15" s="115"/>
      <c r="AA15" s="116"/>
      <c r="AB15" s="116"/>
      <c r="AC15" s="117"/>
      <c r="AD15" s="5"/>
    </row>
    <row r="16" spans="1:30" ht="19.5" customHeight="1" thickBot="1" x14ac:dyDescent="0.2">
      <c r="A16" s="6"/>
      <c r="B16" s="118" t="s">
        <v>33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34" t="s">
        <v>34</v>
      </c>
      <c r="V16" s="120">
        <f>ROUNDDOWN(U15/110*10,0)</f>
        <v>0</v>
      </c>
      <c r="W16" s="120"/>
      <c r="X16" s="120"/>
      <c r="Y16" s="35" t="s">
        <v>35</v>
      </c>
      <c r="Z16" s="121"/>
      <c r="AA16" s="121"/>
      <c r="AB16" s="121"/>
      <c r="AC16" s="122"/>
      <c r="AD16" s="5"/>
    </row>
    <row r="17" spans="1:30" ht="19.5" customHeight="1" x14ac:dyDescent="0.15">
      <c r="A17" s="6"/>
      <c r="AD17" s="5"/>
    </row>
    <row r="18" spans="1:30" ht="22.5" customHeight="1" x14ac:dyDescent="0.2">
      <c r="A18" s="6"/>
      <c r="B18" s="20" t="s">
        <v>27</v>
      </c>
      <c r="S18" s="20" t="s">
        <v>23</v>
      </c>
      <c r="U18" s="20" t="s">
        <v>24</v>
      </c>
      <c r="V18" s="73">
        <f>U29</f>
        <v>0</v>
      </c>
      <c r="W18" s="74"/>
      <c r="X18" s="74"/>
      <c r="Y18" s="74"/>
      <c r="Z18" s="74"/>
      <c r="AA18" s="74"/>
      <c r="AB18" s="20" t="s">
        <v>10</v>
      </c>
      <c r="AD18" s="5"/>
    </row>
    <row r="19" spans="1:30" ht="22.5" customHeight="1" thickBot="1" x14ac:dyDescent="0.2">
      <c r="A19" s="6"/>
      <c r="B19" s="18" t="s">
        <v>16</v>
      </c>
      <c r="AD19" s="5"/>
    </row>
    <row r="20" spans="1:30" s="10" customFormat="1" ht="19.5" customHeight="1" thickBot="1" x14ac:dyDescent="0.2">
      <c r="A20" s="12"/>
      <c r="B20" s="75" t="s">
        <v>9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 t="s">
        <v>17</v>
      </c>
      <c r="P20" s="76"/>
      <c r="Q20" s="76" t="s">
        <v>8</v>
      </c>
      <c r="R20" s="76"/>
      <c r="S20" s="76"/>
      <c r="T20" s="76"/>
      <c r="U20" s="76" t="s">
        <v>7</v>
      </c>
      <c r="V20" s="76"/>
      <c r="W20" s="76"/>
      <c r="X20" s="76"/>
      <c r="Y20" s="76"/>
      <c r="Z20" s="76" t="s">
        <v>6</v>
      </c>
      <c r="AA20" s="76"/>
      <c r="AB20" s="76"/>
      <c r="AC20" s="78"/>
      <c r="AD20" s="11"/>
    </row>
    <row r="21" spans="1:30" ht="19.5" customHeight="1" x14ac:dyDescent="0.15">
      <c r="A21" s="6"/>
      <c r="B21" s="125" t="s">
        <v>75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95">
        <f>利用者名簿様式!S7</f>
        <v>0</v>
      </c>
      <c r="P21" s="95"/>
      <c r="Q21" s="96">
        <v>4285</v>
      </c>
      <c r="R21" s="96"/>
      <c r="S21" s="96"/>
      <c r="T21" s="96"/>
      <c r="U21" s="97">
        <f>O21*Q21</f>
        <v>0</v>
      </c>
      <c r="V21" s="97"/>
      <c r="W21" s="97"/>
      <c r="X21" s="97"/>
      <c r="Y21" s="97"/>
      <c r="Z21" s="95"/>
      <c r="AA21" s="95"/>
      <c r="AB21" s="95"/>
      <c r="AC21" s="98"/>
      <c r="AD21" s="5"/>
    </row>
    <row r="22" spans="1:30" ht="19.5" customHeight="1" x14ac:dyDescent="0.15">
      <c r="A22" s="6"/>
      <c r="B22" s="105" t="s">
        <v>68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1">
        <f>利用者名簿様式!S8</f>
        <v>0</v>
      </c>
      <c r="P22" s="101"/>
      <c r="Q22" s="102">
        <v>7201</v>
      </c>
      <c r="R22" s="102"/>
      <c r="S22" s="102"/>
      <c r="T22" s="102"/>
      <c r="U22" s="103">
        <f>O22*Q22</f>
        <v>0</v>
      </c>
      <c r="V22" s="103"/>
      <c r="W22" s="103"/>
      <c r="X22" s="103"/>
      <c r="Y22" s="103"/>
      <c r="Z22" s="101"/>
      <c r="AA22" s="101"/>
      <c r="AB22" s="101"/>
      <c r="AC22" s="104"/>
      <c r="AD22" s="5"/>
    </row>
    <row r="23" spans="1:30" ht="19.5" customHeight="1" x14ac:dyDescent="0.15">
      <c r="A23" s="6"/>
      <c r="B23" s="105" t="s">
        <v>69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1">
        <f>利用者名簿様式!S9</f>
        <v>0</v>
      </c>
      <c r="P23" s="101"/>
      <c r="Q23" s="107">
        <v>7201</v>
      </c>
      <c r="R23" s="107"/>
      <c r="S23" s="107"/>
      <c r="T23" s="107"/>
      <c r="U23" s="107">
        <f>O23*Q23</f>
        <v>0</v>
      </c>
      <c r="V23" s="107"/>
      <c r="W23" s="107"/>
      <c r="X23" s="107"/>
      <c r="Y23" s="107"/>
      <c r="Z23" s="101"/>
      <c r="AA23" s="101"/>
      <c r="AB23" s="101"/>
      <c r="AC23" s="104"/>
      <c r="AD23" s="5"/>
    </row>
    <row r="24" spans="1:30" ht="19.5" customHeight="1" thickBot="1" x14ac:dyDescent="0.2">
      <c r="A24" s="6"/>
      <c r="B24" s="127" t="s">
        <v>70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>
        <f>利用者名簿様式!S10</f>
        <v>0</v>
      </c>
      <c r="P24" s="129"/>
      <c r="Q24" s="130">
        <v>10108</v>
      </c>
      <c r="R24" s="130"/>
      <c r="S24" s="130"/>
      <c r="T24" s="130"/>
      <c r="U24" s="130">
        <f t="shared" ref="U24:U28" si="0">O24*Q24</f>
        <v>0</v>
      </c>
      <c r="V24" s="130"/>
      <c r="W24" s="130"/>
      <c r="X24" s="130"/>
      <c r="Y24" s="130"/>
      <c r="Z24" s="129"/>
      <c r="AA24" s="129"/>
      <c r="AB24" s="129"/>
      <c r="AC24" s="131"/>
      <c r="AD24" s="5"/>
    </row>
    <row r="25" spans="1:30" ht="19.5" customHeight="1" x14ac:dyDescent="0.15">
      <c r="A25" s="6"/>
      <c r="B25" s="143" t="s">
        <v>74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95">
        <f>利用者名簿様式!S11</f>
        <v>0</v>
      </c>
      <c r="P25" s="95"/>
      <c r="Q25" s="144">
        <v>3496</v>
      </c>
      <c r="R25" s="144"/>
      <c r="S25" s="144"/>
      <c r="T25" s="144"/>
      <c r="U25" s="145">
        <f t="shared" si="0"/>
        <v>0</v>
      </c>
      <c r="V25" s="145"/>
      <c r="W25" s="145"/>
      <c r="X25" s="145"/>
      <c r="Y25" s="145"/>
      <c r="Z25" s="95"/>
      <c r="AA25" s="95"/>
      <c r="AB25" s="95"/>
      <c r="AC25" s="98"/>
      <c r="AD25" s="5"/>
    </row>
    <row r="26" spans="1:30" ht="19.5" customHeight="1" x14ac:dyDescent="0.15">
      <c r="A26" s="6"/>
      <c r="B26" s="105" t="s">
        <v>71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1">
        <f>利用者名簿様式!S12</f>
        <v>0</v>
      </c>
      <c r="P26" s="101"/>
      <c r="Q26" s="132">
        <v>5434</v>
      </c>
      <c r="R26" s="132"/>
      <c r="S26" s="132"/>
      <c r="T26" s="132"/>
      <c r="U26" s="107">
        <f t="shared" ref="U26" si="1">O26*Q26</f>
        <v>0</v>
      </c>
      <c r="V26" s="107"/>
      <c r="W26" s="107"/>
      <c r="X26" s="107"/>
      <c r="Y26" s="107"/>
      <c r="Z26" s="101"/>
      <c r="AA26" s="101"/>
      <c r="AB26" s="101"/>
      <c r="AC26" s="104"/>
      <c r="AD26" s="5"/>
    </row>
    <row r="27" spans="1:30" ht="19.5" customHeight="1" x14ac:dyDescent="0.15">
      <c r="A27" s="6"/>
      <c r="B27" s="105" t="s">
        <v>72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1">
        <f>利用者名簿様式!S13</f>
        <v>0</v>
      </c>
      <c r="P27" s="101"/>
      <c r="Q27" s="132">
        <v>6403</v>
      </c>
      <c r="R27" s="132"/>
      <c r="S27" s="132"/>
      <c r="T27" s="132"/>
      <c r="U27" s="107">
        <f t="shared" si="0"/>
        <v>0</v>
      </c>
      <c r="V27" s="107"/>
      <c r="W27" s="107"/>
      <c r="X27" s="107"/>
      <c r="Y27" s="107"/>
      <c r="Z27" s="101"/>
      <c r="AA27" s="101"/>
      <c r="AB27" s="101"/>
      <c r="AC27" s="104"/>
      <c r="AD27" s="5"/>
    </row>
    <row r="28" spans="1:30" ht="19.5" customHeight="1" thickBot="1" x14ac:dyDescent="0.2">
      <c r="A28" s="6"/>
      <c r="B28" s="108" t="s">
        <v>73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>
        <f>利用者名簿様式!S14</f>
        <v>0</v>
      </c>
      <c r="P28" s="110"/>
      <c r="Q28" s="133">
        <v>8341</v>
      </c>
      <c r="R28" s="133"/>
      <c r="S28" s="133"/>
      <c r="T28" s="133"/>
      <c r="U28" s="111">
        <f t="shared" si="0"/>
        <v>0</v>
      </c>
      <c r="V28" s="111"/>
      <c r="W28" s="111"/>
      <c r="X28" s="111"/>
      <c r="Y28" s="111"/>
      <c r="Z28" s="110"/>
      <c r="AA28" s="110"/>
      <c r="AB28" s="110"/>
      <c r="AC28" s="112"/>
      <c r="AD28" s="5"/>
    </row>
    <row r="29" spans="1:30" ht="19.5" customHeight="1" thickTop="1" thickBot="1" x14ac:dyDescent="0.2">
      <c r="A29" s="6"/>
      <c r="B29" s="123" t="s">
        <v>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14"/>
      <c r="P29" s="114"/>
      <c r="Q29" s="114"/>
      <c r="R29" s="114"/>
      <c r="S29" s="114"/>
      <c r="T29" s="114"/>
      <c r="U29" s="113">
        <f>SUM(U21:Y28)</f>
        <v>0</v>
      </c>
      <c r="V29" s="114"/>
      <c r="W29" s="114"/>
      <c r="X29" s="114"/>
      <c r="Y29" s="114"/>
      <c r="Z29" s="115"/>
      <c r="AA29" s="116"/>
      <c r="AB29" s="116"/>
      <c r="AC29" s="117"/>
      <c r="AD29" s="5"/>
    </row>
    <row r="30" spans="1:30" ht="19.5" customHeight="1" thickBot="1" x14ac:dyDescent="0.2">
      <c r="A30" s="6"/>
      <c r="B30" s="118" t="s">
        <v>33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34" t="s">
        <v>34</v>
      </c>
      <c r="V30" s="120">
        <f>ROUNDDOWN(U29/110*10,0)</f>
        <v>0</v>
      </c>
      <c r="W30" s="120"/>
      <c r="X30" s="120"/>
      <c r="Y30" s="35" t="s">
        <v>35</v>
      </c>
      <c r="Z30" s="121"/>
      <c r="AA30" s="121"/>
      <c r="AB30" s="121"/>
      <c r="AC30" s="122"/>
      <c r="AD30" s="9"/>
    </row>
    <row r="31" spans="1:30" ht="15.75" customHeight="1" x14ac:dyDescent="0.15">
      <c r="A31" s="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9"/>
    </row>
    <row r="32" spans="1:30" ht="22.5" customHeight="1" x14ac:dyDescent="0.2">
      <c r="A32" s="6"/>
      <c r="B32" s="141" t="s">
        <v>4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AD32" s="5"/>
    </row>
    <row r="33" spans="1:30" ht="15.75" customHeight="1" x14ac:dyDescent="0.15">
      <c r="A33" s="6"/>
      <c r="AD33" s="5"/>
    </row>
    <row r="34" spans="1:30" ht="22.5" customHeight="1" x14ac:dyDescent="0.15">
      <c r="A34" s="6"/>
      <c r="C34" s="18"/>
      <c r="D34" s="21" t="s">
        <v>31</v>
      </c>
      <c r="E34" s="135"/>
      <c r="F34" s="135"/>
      <c r="G34" s="18" t="s">
        <v>13</v>
      </c>
      <c r="H34" s="135"/>
      <c r="I34" s="135"/>
      <c r="J34" s="18" t="s">
        <v>19</v>
      </c>
      <c r="K34" s="135"/>
      <c r="L34" s="135"/>
      <c r="M34" s="18" t="s">
        <v>20</v>
      </c>
      <c r="AD34" s="5"/>
    </row>
    <row r="35" spans="1:30" ht="15.75" customHeight="1" x14ac:dyDescent="0.15">
      <c r="A35" s="6"/>
      <c r="AD35" s="5"/>
    </row>
    <row r="36" spans="1:30" ht="22.5" customHeight="1" x14ac:dyDescent="0.15">
      <c r="A36" s="6"/>
      <c r="B36" s="142" t="s">
        <v>32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5"/>
    </row>
    <row r="37" spans="1:30" ht="18" customHeight="1" x14ac:dyDescent="0.15">
      <c r="A37" s="6"/>
      <c r="B37" s="8"/>
      <c r="C37" s="8"/>
      <c r="D37" s="8"/>
      <c r="E37" s="8"/>
      <c r="F37" s="8"/>
      <c r="G37" s="8"/>
      <c r="AD37" s="5"/>
    </row>
    <row r="38" spans="1:30" ht="22.5" customHeight="1" x14ac:dyDescent="0.15">
      <c r="A38" s="6"/>
      <c r="M38" s="22" t="s">
        <v>21</v>
      </c>
      <c r="N38" s="22"/>
      <c r="O38" s="22"/>
      <c r="Q38" s="138" t="s">
        <v>25</v>
      </c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9"/>
    </row>
    <row r="39" spans="1:30" ht="22.5" customHeight="1" x14ac:dyDescent="0.15">
      <c r="A39" s="6"/>
      <c r="M39" s="7"/>
      <c r="N39" s="7"/>
      <c r="O39" s="7"/>
      <c r="Q39" s="134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6"/>
    </row>
    <row r="40" spans="1:30" ht="22.5" customHeight="1" x14ac:dyDescent="0.15">
      <c r="A40" s="6"/>
      <c r="D40" s="137" t="s">
        <v>3</v>
      </c>
      <c r="E40" s="137"/>
      <c r="F40" s="137"/>
      <c r="G40" s="137"/>
      <c r="H40" s="137"/>
      <c r="I40" s="137"/>
      <c r="J40" s="137"/>
      <c r="M40" s="22" t="s">
        <v>22</v>
      </c>
      <c r="N40" s="22"/>
      <c r="O40" s="22"/>
      <c r="Q40" s="138" t="s">
        <v>29</v>
      </c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31" t="s">
        <v>11</v>
      </c>
      <c r="AD40" s="32"/>
    </row>
    <row r="41" spans="1:30" ht="22.5" customHeight="1" x14ac:dyDescent="0.15">
      <c r="A41" s="6"/>
      <c r="D41" s="29"/>
      <c r="E41" s="29"/>
      <c r="F41" s="29"/>
      <c r="G41" s="29"/>
      <c r="H41" s="29"/>
      <c r="I41" s="29"/>
      <c r="J41" s="29"/>
      <c r="M41" s="22"/>
      <c r="N41" s="22"/>
      <c r="O41" s="22"/>
      <c r="Q41" s="33" t="s">
        <v>30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1"/>
      <c r="AD41" s="32"/>
    </row>
    <row r="42" spans="1:30" ht="22.5" customHeight="1" x14ac:dyDescent="0.15">
      <c r="A42" s="6"/>
      <c r="M42" s="7"/>
      <c r="N42" s="7"/>
      <c r="O42" s="7"/>
      <c r="Q42" s="138" t="s">
        <v>28</v>
      </c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</row>
    <row r="43" spans="1:30" ht="22.5" customHeight="1" x14ac:dyDescent="0.15">
      <c r="A43" s="6"/>
      <c r="M43" s="140" t="s">
        <v>2</v>
      </c>
      <c r="N43" s="140"/>
      <c r="O43" s="140"/>
      <c r="Q43" s="138" t="s">
        <v>26</v>
      </c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9"/>
    </row>
    <row r="44" spans="1:30" ht="16.5" customHeight="1" thickBot="1" x14ac:dyDescent="0.2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</row>
    <row r="45" spans="1:30" ht="22.5" customHeight="1" x14ac:dyDescent="0.15">
      <c r="AC45" s="18" t="s">
        <v>76</v>
      </c>
    </row>
    <row r="46" spans="1:30" ht="22.5" customHeight="1" x14ac:dyDescent="0.15"/>
    <row r="47" spans="1:30" ht="22.5" customHeight="1" x14ac:dyDescent="0.15"/>
    <row r="48" spans="1:30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</sheetData>
  <sheetProtection sheet="1" objects="1" scenarios="1"/>
  <mergeCells count="106">
    <mergeCell ref="Z25:AC25"/>
    <mergeCell ref="Z26:AC26"/>
    <mergeCell ref="B26:N26"/>
    <mergeCell ref="O26:P26"/>
    <mergeCell ref="Q26:T26"/>
    <mergeCell ref="U26:Y26"/>
    <mergeCell ref="B25:N25"/>
    <mergeCell ref="O25:P25"/>
    <mergeCell ref="Q25:T25"/>
    <mergeCell ref="U25:Y25"/>
    <mergeCell ref="Q39:AD39"/>
    <mergeCell ref="D40:J40"/>
    <mergeCell ref="Q40:AB40"/>
    <mergeCell ref="Q42:AD42"/>
    <mergeCell ref="M43:O43"/>
    <mergeCell ref="Q43:AD43"/>
    <mergeCell ref="Q38:AD38"/>
    <mergeCell ref="B29:N29"/>
    <mergeCell ref="O29:P29"/>
    <mergeCell ref="Q29:T29"/>
    <mergeCell ref="U29:Y29"/>
    <mergeCell ref="Z29:AC29"/>
    <mergeCell ref="B30:T30"/>
    <mergeCell ref="V30:X30"/>
    <mergeCell ref="Z30:AC30"/>
    <mergeCell ref="B32:N32"/>
    <mergeCell ref="E34:F34"/>
    <mergeCell ref="H34:I34"/>
    <mergeCell ref="K34:L34"/>
    <mergeCell ref="B36:AC36"/>
    <mergeCell ref="B27:N27"/>
    <mergeCell ref="O27:P27"/>
    <mergeCell ref="Q27:T27"/>
    <mergeCell ref="U27:Y27"/>
    <mergeCell ref="Z27:AC27"/>
    <mergeCell ref="B28:N28"/>
    <mergeCell ref="O28:P28"/>
    <mergeCell ref="Q28:T28"/>
    <mergeCell ref="U28:Y28"/>
    <mergeCell ref="Z28:AC28"/>
    <mergeCell ref="B23:N23"/>
    <mergeCell ref="O23:P23"/>
    <mergeCell ref="Q23:T23"/>
    <mergeCell ref="U23:Y23"/>
    <mergeCell ref="Z23:AC23"/>
    <mergeCell ref="B24:N24"/>
    <mergeCell ref="O24:P24"/>
    <mergeCell ref="Q24:T24"/>
    <mergeCell ref="U24:Y24"/>
    <mergeCell ref="Z24:AC24"/>
    <mergeCell ref="B21:N21"/>
    <mergeCell ref="O21:P21"/>
    <mergeCell ref="Q21:T21"/>
    <mergeCell ref="U21:Y21"/>
    <mergeCell ref="Z21:AC21"/>
    <mergeCell ref="B22:N22"/>
    <mergeCell ref="O22:P22"/>
    <mergeCell ref="Q22:T22"/>
    <mergeCell ref="U22:Y22"/>
    <mergeCell ref="Z22:AC22"/>
    <mergeCell ref="U15:Y15"/>
    <mergeCell ref="Z15:AC15"/>
    <mergeCell ref="V18:AA18"/>
    <mergeCell ref="B20:N20"/>
    <mergeCell ref="O20:P20"/>
    <mergeCell ref="Q20:T20"/>
    <mergeCell ref="U20:Y20"/>
    <mergeCell ref="Z20:AC20"/>
    <mergeCell ref="B16:T16"/>
    <mergeCell ref="V16:X16"/>
    <mergeCell ref="Z16:AC16"/>
    <mergeCell ref="B15:N15"/>
    <mergeCell ref="O15:P15"/>
    <mergeCell ref="Q15:T15"/>
    <mergeCell ref="B13:N13"/>
    <mergeCell ref="O13:P13"/>
    <mergeCell ref="Q13:T13"/>
    <mergeCell ref="U13:Y13"/>
    <mergeCell ref="Z13:AC13"/>
    <mergeCell ref="B14:N14"/>
    <mergeCell ref="O14:P14"/>
    <mergeCell ref="Q14:T14"/>
    <mergeCell ref="U14:Y14"/>
    <mergeCell ref="Z14:AC14"/>
    <mergeCell ref="B11:N11"/>
    <mergeCell ref="O11:P11"/>
    <mergeCell ref="Q11:T11"/>
    <mergeCell ref="U11:Y11"/>
    <mergeCell ref="Z11:AC11"/>
    <mergeCell ref="B12:N12"/>
    <mergeCell ref="O12:P12"/>
    <mergeCell ref="Q12:T12"/>
    <mergeCell ref="U12:Y12"/>
    <mergeCell ref="Z12:AC12"/>
    <mergeCell ref="V8:AA8"/>
    <mergeCell ref="B10:N10"/>
    <mergeCell ref="O10:P10"/>
    <mergeCell ref="Q10:T10"/>
    <mergeCell ref="U10:Y10"/>
    <mergeCell ref="Z10:AC10"/>
    <mergeCell ref="G1:N2"/>
    <mergeCell ref="S2:T2"/>
    <mergeCell ref="W2:X2"/>
    <mergeCell ref="J4:L5"/>
    <mergeCell ref="M4:N5"/>
    <mergeCell ref="O4:T5"/>
  </mergeCells>
  <phoneticPr fontId="3"/>
  <printOptions horizontalCentered="1" verticalCentered="1"/>
  <pageMargins left="0.6692913385826772" right="0.51181102362204722" top="0.51181102362204722" bottom="0.31496062992125984" header="0.51181102362204722" footer="0.35433070866141736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T34"/>
  <sheetViews>
    <sheetView zoomScale="85" zoomScaleNormal="85" zoomScaleSheetLayoutView="100" workbookViewId="0">
      <selection activeCell="B11" sqref="B11:E11"/>
    </sheetView>
  </sheetViews>
  <sheetFormatPr defaultRowHeight="24.95" customHeight="1" x14ac:dyDescent="0.15"/>
  <cols>
    <col min="1" max="1" width="3.75" customWidth="1"/>
    <col min="2" max="4" width="3.125" customWidth="1"/>
    <col min="5" max="5" width="5.125" customWidth="1"/>
    <col min="6" max="8" width="3.125" customWidth="1"/>
    <col min="9" max="9" width="11.5" customWidth="1"/>
    <col min="10" max="10" width="9.375" customWidth="1"/>
    <col min="11" max="11" width="31" customWidth="1"/>
    <col min="12" max="12" width="9" style="36"/>
    <col min="13" max="13" width="13" customWidth="1"/>
    <col min="14" max="14" width="4.375" customWidth="1"/>
    <col min="15" max="15" width="9" customWidth="1"/>
    <col min="17" max="17" width="31.875" bestFit="1" customWidth="1"/>
    <col min="20" max="20" width="9" style="36"/>
  </cols>
  <sheetData>
    <row r="1" spans="1:20" ht="24.95" customHeight="1" x14ac:dyDescent="0.15">
      <c r="A1" s="55" t="s">
        <v>59</v>
      </c>
      <c r="B1" s="55"/>
      <c r="C1" s="146">
        <v>8</v>
      </c>
      <c r="D1" s="146"/>
      <c r="E1" s="55" t="s">
        <v>60</v>
      </c>
      <c r="F1" s="146">
        <v>6</v>
      </c>
      <c r="G1" s="146"/>
      <c r="H1" s="55" t="s">
        <v>61</v>
      </c>
      <c r="I1" s="57"/>
      <c r="J1" s="57"/>
      <c r="K1" s="55"/>
      <c r="L1" s="55"/>
      <c r="M1" s="55"/>
      <c r="N1" s="56"/>
      <c r="O1" s="56"/>
      <c r="P1" s="56"/>
      <c r="Q1" s="56"/>
      <c r="R1" s="56"/>
    </row>
    <row r="2" spans="1:20" ht="21" customHeight="1" thickBot="1" x14ac:dyDescent="0.2">
      <c r="A2" s="53"/>
      <c r="B2" s="147" t="s">
        <v>0</v>
      </c>
      <c r="C2" s="148"/>
      <c r="D2" s="148"/>
      <c r="E2" s="149"/>
      <c r="F2" s="147" t="s">
        <v>1</v>
      </c>
      <c r="G2" s="153"/>
      <c r="H2" s="153"/>
      <c r="I2" s="154"/>
      <c r="J2" s="69" t="s">
        <v>37</v>
      </c>
      <c r="K2" s="53" t="s">
        <v>38</v>
      </c>
      <c r="L2" s="54" t="s">
        <v>23</v>
      </c>
      <c r="M2" s="53" t="s">
        <v>36</v>
      </c>
      <c r="P2" s="47" t="s">
        <v>37</v>
      </c>
      <c r="Q2" s="48" t="s">
        <v>38</v>
      </c>
      <c r="R2" s="48" t="s">
        <v>23</v>
      </c>
      <c r="S2" s="48" t="s">
        <v>51</v>
      </c>
      <c r="T2" s="49" t="s">
        <v>52</v>
      </c>
    </row>
    <row r="3" spans="1:20" ht="23.25" customHeight="1" thickTop="1" x14ac:dyDescent="0.15">
      <c r="A3" s="68">
        <v>1</v>
      </c>
      <c r="B3" s="150"/>
      <c r="C3" s="151"/>
      <c r="D3" s="151"/>
      <c r="E3" s="152"/>
      <c r="F3" s="162"/>
      <c r="G3" s="163"/>
      <c r="H3" s="163"/>
      <c r="I3" s="164"/>
      <c r="J3" s="70"/>
      <c r="K3" s="58" t="str">
        <f>IF(J3="","",VLOOKUP(J3,利用者名簿様式!$P$3:$T$14,2,0))</f>
        <v/>
      </c>
      <c r="L3" s="37" t="str">
        <f>IF(J3="","",VLOOKUP(J3,利用者名簿様式!$P$3:$T$14,3,0))</f>
        <v/>
      </c>
      <c r="M3" s="67"/>
      <c r="O3" s="157" t="s">
        <v>53</v>
      </c>
      <c r="P3" s="39">
        <v>101</v>
      </c>
      <c r="Q3" s="40" t="s">
        <v>39</v>
      </c>
      <c r="R3" s="41">
        <v>4285</v>
      </c>
      <c r="S3" s="40">
        <f>COUNTIF(J:J,利用者名簿様式!$P3)</f>
        <v>0</v>
      </c>
      <c r="T3" s="50">
        <f>利用者名簿様式!$R3*利用者名簿様式!$S3</f>
        <v>0</v>
      </c>
    </row>
    <row r="4" spans="1:20" ht="22.5" customHeight="1" x14ac:dyDescent="0.15">
      <c r="A4" s="68">
        <v>2</v>
      </c>
      <c r="B4" s="155"/>
      <c r="C4" s="156"/>
      <c r="D4" s="156"/>
      <c r="E4" s="156"/>
      <c r="F4" s="165"/>
      <c r="G4" s="166"/>
      <c r="H4" s="166"/>
      <c r="I4" s="167"/>
      <c r="J4" s="71"/>
      <c r="K4" s="58" t="str">
        <f>IF(J4="","",VLOOKUP(J4,利用者名簿様式!$P$3:$T$14,2,0))</f>
        <v/>
      </c>
      <c r="L4" s="37" t="str">
        <f>IF(J4="","",VLOOKUP(J4,利用者名簿様式!$P$3:$T$14,3,0))</f>
        <v/>
      </c>
      <c r="M4" s="67"/>
      <c r="O4" s="157"/>
      <c r="P4" s="42">
        <v>102</v>
      </c>
      <c r="Q4" s="38" t="s">
        <v>40</v>
      </c>
      <c r="R4" s="43">
        <v>7201</v>
      </c>
      <c r="S4" s="38">
        <f>COUNTIF(J:J,利用者名簿様式!$P4)</f>
        <v>0</v>
      </c>
      <c r="T4" s="51">
        <f>利用者名簿様式!$R4*利用者名簿様式!$S4</f>
        <v>0</v>
      </c>
    </row>
    <row r="5" spans="1:20" ht="22.5" customHeight="1" x14ac:dyDescent="0.15">
      <c r="A5" s="68">
        <v>3</v>
      </c>
      <c r="B5" s="155"/>
      <c r="C5" s="156"/>
      <c r="D5" s="156"/>
      <c r="E5" s="156"/>
      <c r="F5" s="165"/>
      <c r="G5" s="166"/>
      <c r="H5" s="166"/>
      <c r="I5" s="167"/>
      <c r="J5" s="71"/>
      <c r="K5" s="58" t="str">
        <f>IF(J5="","",VLOOKUP(J5,利用者名簿様式!$P$3:$T$14,2,0))</f>
        <v/>
      </c>
      <c r="L5" s="37" t="str">
        <f>IF(J5="","",VLOOKUP(J5,利用者名簿様式!$P$3:$T$14,3,0))</f>
        <v/>
      </c>
      <c r="M5" s="67"/>
      <c r="O5" s="157"/>
      <c r="P5" s="44">
        <v>103</v>
      </c>
      <c r="Q5" s="45" t="s">
        <v>41</v>
      </c>
      <c r="R5" s="46">
        <v>7201</v>
      </c>
      <c r="S5" s="45">
        <f>COUNTIF(J:J,利用者名簿様式!$P5)</f>
        <v>0</v>
      </c>
      <c r="T5" s="52">
        <f>利用者名簿様式!$R5*利用者名簿様式!$S5</f>
        <v>0</v>
      </c>
    </row>
    <row r="6" spans="1:20" ht="22.5" customHeight="1" thickBot="1" x14ac:dyDescent="0.2">
      <c r="A6" s="68">
        <v>4</v>
      </c>
      <c r="B6" s="155"/>
      <c r="C6" s="156"/>
      <c r="D6" s="156"/>
      <c r="E6" s="156"/>
      <c r="F6" s="165"/>
      <c r="G6" s="166"/>
      <c r="H6" s="166"/>
      <c r="I6" s="167"/>
      <c r="J6" s="71"/>
      <c r="K6" s="58" t="str">
        <f>IF(J6="","",VLOOKUP(J6,利用者名簿様式!$P$3:$T$14,2,0))</f>
        <v/>
      </c>
      <c r="L6" s="37" t="str">
        <f>IF(J6="","",VLOOKUP(J6,利用者名簿様式!$P$3:$T$14,3,0))</f>
        <v/>
      </c>
      <c r="M6" s="67"/>
      <c r="O6" s="157"/>
      <c r="P6" s="63">
        <v>104</v>
      </c>
      <c r="Q6" s="64" t="s">
        <v>42</v>
      </c>
      <c r="R6" s="65">
        <v>10108</v>
      </c>
      <c r="S6" s="64">
        <f>COUNTIF(J:J,利用者名簿様式!$P6)</f>
        <v>0</v>
      </c>
      <c r="T6" s="66">
        <f>利用者名簿様式!$R6*利用者名簿様式!$S6</f>
        <v>0</v>
      </c>
    </row>
    <row r="7" spans="1:20" ht="22.5" customHeight="1" x14ac:dyDescent="0.15">
      <c r="A7" s="68">
        <v>5</v>
      </c>
      <c r="B7" s="155"/>
      <c r="C7" s="156"/>
      <c r="D7" s="156"/>
      <c r="E7" s="156"/>
      <c r="F7" s="165"/>
      <c r="G7" s="166"/>
      <c r="H7" s="166"/>
      <c r="I7" s="167"/>
      <c r="J7" s="71"/>
      <c r="K7" s="58" t="str">
        <f>IF(J7="","",VLOOKUP(J7,利用者名簿様式!$P$3:$T$14,2,0))</f>
        <v/>
      </c>
      <c r="L7" s="37" t="str">
        <f>IF(J7="","",VLOOKUP(J7,利用者名簿様式!$P$3:$T$14,3,0))</f>
        <v/>
      </c>
      <c r="M7" s="67"/>
      <c r="O7" s="158" t="s">
        <v>54</v>
      </c>
      <c r="P7" s="59">
        <v>201</v>
      </c>
      <c r="Q7" s="60" t="s">
        <v>43</v>
      </c>
      <c r="R7" s="61">
        <v>4285</v>
      </c>
      <c r="S7" s="60">
        <f>COUNTIF(J:J,利用者名簿様式!$P7)</f>
        <v>0</v>
      </c>
      <c r="T7" s="62">
        <f>利用者名簿様式!$R7*利用者名簿様式!$S7</f>
        <v>0</v>
      </c>
    </row>
    <row r="8" spans="1:20" ht="22.5" customHeight="1" x14ac:dyDescent="0.15">
      <c r="A8" s="68">
        <v>6</v>
      </c>
      <c r="B8" s="155"/>
      <c r="C8" s="156"/>
      <c r="D8" s="156"/>
      <c r="E8" s="156"/>
      <c r="F8" s="165"/>
      <c r="G8" s="166"/>
      <c r="H8" s="166"/>
      <c r="I8" s="167"/>
      <c r="J8" s="71"/>
      <c r="K8" s="58" t="str">
        <f>IF(J8="","",VLOOKUP(J8,利用者名簿様式!$P$3:$T$14,2,0))</f>
        <v/>
      </c>
      <c r="L8" s="37" t="str">
        <f>IF(J8="","",VLOOKUP(J8,利用者名簿様式!$P$3:$T$14,3,0))</f>
        <v/>
      </c>
      <c r="M8" s="67"/>
      <c r="O8" s="158"/>
      <c r="P8" s="42">
        <v>202</v>
      </c>
      <c r="Q8" s="38" t="s">
        <v>44</v>
      </c>
      <c r="R8" s="43">
        <v>7201</v>
      </c>
      <c r="S8" s="38">
        <f>COUNTIF(J:J,利用者名簿様式!$P8)</f>
        <v>0</v>
      </c>
      <c r="T8" s="51">
        <f>利用者名簿様式!$R8*利用者名簿様式!$S8</f>
        <v>0</v>
      </c>
    </row>
    <row r="9" spans="1:20" ht="22.5" customHeight="1" x14ac:dyDescent="0.15">
      <c r="A9" s="68">
        <v>7</v>
      </c>
      <c r="B9" s="155"/>
      <c r="C9" s="156"/>
      <c r="D9" s="156"/>
      <c r="E9" s="156"/>
      <c r="F9" s="165"/>
      <c r="G9" s="166"/>
      <c r="H9" s="166"/>
      <c r="I9" s="167"/>
      <c r="J9" s="71"/>
      <c r="K9" s="58" t="str">
        <f>IF(J9="","",VLOOKUP(J9,利用者名簿様式!$P$3:$T$14,2,0))</f>
        <v/>
      </c>
      <c r="L9" s="37" t="str">
        <f>IF(J9="","",VLOOKUP(J9,利用者名簿様式!$P$3:$T$14,3,0))</f>
        <v/>
      </c>
      <c r="M9" s="67"/>
      <c r="O9" s="158"/>
      <c r="P9" s="44">
        <v>203</v>
      </c>
      <c r="Q9" s="45" t="s">
        <v>45</v>
      </c>
      <c r="R9" s="46">
        <v>7201</v>
      </c>
      <c r="S9" s="45">
        <f>COUNTIF(J:J,利用者名簿様式!$P9)</f>
        <v>0</v>
      </c>
      <c r="T9" s="52">
        <f>利用者名簿様式!$R9*利用者名簿様式!$S9</f>
        <v>0</v>
      </c>
    </row>
    <row r="10" spans="1:20" ht="22.5" customHeight="1" thickBot="1" x14ac:dyDescent="0.2">
      <c r="A10" s="68">
        <v>8</v>
      </c>
      <c r="B10" s="155"/>
      <c r="C10" s="156"/>
      <c r="D10" s="156"/>
      <c r="E10" s="156"/>
      <c r="F10" s="165"/>
      <c r="G10" s="166"/>
      <c r="H10" s="166"/>
      <c r="I10" s="167"/>
      <c r="J10" s="71"/>
      <c r="K10" s="58" t="str">
        <f>IF(J10="","",VLOOKUP(J10,利用者名簿様式!$P$3:$T$14,2,0))</f>
        <v/>
      </c>
      <c r="L10" s="37" t="str">
        <f>IF(J10="","",VLOOKUP(J10,利用者名簿様式!$P$3:$T$14,3,0))</f>
        <v/>
      </c>
      <c r="M10" s="67"/>
      <c r="O10" s="158"/>
      <c r="P10" s="63">
        <v>204</v>
      </c>
      <c r="Q10" s="64" t="s">
        <v>46</v>
      </c>
      <c r="R10" s="65">
        <v>10108</v>
      </c>
      <c r="S10" s="64">
        <f>COUNTIF(J:J,利用者名簿様式!$P10)</f>
        <v>0</v>
      </c>
      <c r="T10" s="66">
        <f>利用者名簿様式!$R10*利用者名簿様式!$S10</f>
        <v>0</v>
      </c>
    </row>
    <row r="11" spans="1:20" ht="22.5" customHeight="1" x14ac:dyDescent="0.15">
      <c r="A11" s="68">
        <v>9</v>
      </c>
      <c r="B11" s="155"/>
      <c r="C11" s="156"/>
      <c r="D11" s="156"/>
      <c r="E11" s="156"/>
      <c r="F11" s="165"/>
      <c r="G11" s="166"/>
      <c r="H11" s="166"/>
      <c r="I11" s="167"/>
      <c r="J11" s="71"/>
      <c r="K11" s="58" t="str">
        <f>IF(J11="","",VLOOKUP(J11,利用者名簿様式!$P$3:$T$14,2,0))</f>
        <v/>
      </c>
      <c r="L11" s="37" t="str">
        <f>IF(J11="","",VLOOKUP(J11,利用者名簿様式!$P$3:$T$14,3,0))</f>
        <v/>
      </c>
      <c r="M11" s="67"/>
      <c r="O11" s="158"/>
      <c r="P11" s="59">
        <v>301</v>
      </c>
      <c r="Q11" s="60" t="s">
        <v>47</v>
      </c>
      <c r="R11" s="61">
        <v>3496</v>
      </c>
      <c r="S11" s="60">
        <f>COUNTIF(J:J,利用者名簿様式!$P11)</f>
        <v>0</v>
      </c>
      <c r="T11" s="62">
        <f>利用者名簿様式!$R11*利用者名簿様式!$S11</f>
        <v>0</v>
      </c>
    </row>
    <row r="12" spans="1:20" ht="22.5" customHeight="1" x14ac:dyDescent="0.15">
      <c r="A12" s="68">
        <v>10</v>
      </c>
      <c r="B12" s="155"/>
      <c r="C12" s="156"/>
      <c r="D12" s="156"/>
      <c r="E12" s="156"/>
      <c r="F12" s="165"/>
      <c r="G12" s="166"/>
      <c r="H12" s="166"/>
      <c r="I12" s="167"/>
      <c r="J12" s="71"/>
      <c r="K12" s="58" t="str">
        <f>IF(J12="","",VLOOKUP(J12,利用者名簿様式!$P$3:$T$14,2,0))</f>
        <v/>
      </c>
      <c r="L12" s="37" t="str">
        <f>IF(J12="","",VLOOKUP(J12,利用者名簿様式!$P$3:$T$14,3,0))</f>
        <v/>
      </c>
      <c r="M12" s="67"/>
      <c r="O12" s="158"/>
      <c r="P12" s="42">
        <v>302</v>
      </c>
      <c r="Q12" s="38" t="s">
        <v>48</v>
      </c>
      <c r="R12" s="43">
        <v>5434</v>
      </c>
      <c r="S12" s="38">
        <f>COUNTIF(J:J,利用者名簿様式!$P12)</f>
        <v>0</v>
      </c>
      <c r="T12" s="51">
        <f>利用者名簿様式!$R12*利用者名簿様式!$S12</f>
        <v>0</v>
      </c>
    </row>
    <row r="13" spans="1:20" ht="22.5" customHeight="1" x14ac:dyDescent="0.15">
      <c r="A13" s="68">
        <v>11</v>
      </c>
      <c r="B13" s="155"/>
      <c r="C13" s="156"/>
      <c r="D13" s="156"/>
      <c r="E13" s="156"/>
      <c r="F13" s="165"/>
      <c r="G13" s="166"/>
      <c r="H13" s="166"/>
      <c r="I13" s="167"/>
      <c r="J13" s="71"/>
      <c r="K13" s="58" t="str">
        <f>IF(J13="","",VLOOKUP(J13,利用者名簿様式!$P$3:$T$14,2,0))</f>
        <v/>
      </c>
      <c r="L13" s="37" t="str">
        <f>IF(J13="","",VLOOKUP(J13,利用者名簿様式!$P$3:$T$14,3,0))</f>
        <v/>
      </c>
      <c r="M13" s="67"/>
      <c r="O13" s="158"/>
      <c r="P13" s="44">
        <v>303</v>
      </c>
      <c r="Q13" s="45" t="s">
        <v>49</v>
      </c>
      <c r="R13" s="46">
        <v>6403</v>
      </c>
      <c r="S13" s="45">
        <f>COUNTIF(J:J,利用者名簿様式!$P13)</f>
        <v>0</v>
      </c>
      <c r="T13" s="52">
        <f>利用者名簿様式!$R13*利用者名簿様式!$S13</f>
        <v>0</v>
      </c>
    </row>
    <row r="14" spans="1:20" ht="22.5" customHeight="1" x14ac:dyDescent="0.15">
      <c r="A14" s="68">
        <v>12</v>
      </c>
      <c r="B14" s="155"/>
      <c r="C14" s="156"/>
      <c r="D14" s="156"/>
      <c r="E14" s="156"/>
      <c r="F14" s="165"/>
      <c r="G14" s="166"/>
      <c r="H14" s="166"/>
      <c r="I14" s="167"/>
      <c r="J14" s="71"/>
      <c r="K14" s="58" t="str">
        <f>IF(J14="","",VLOOKUP(J14,利用者名簿様式!$P$3:$T$14,2,0))</f>
        <v/>
      </c>
      <c r="L14" s="37" t="str">
        <f>IF(J14="","",VLOOKUP(J14,利用者名簿様式!$P$3:$T$14,3,0))</f>
        <v/>
      </c>
      <c r="M14" s="67"/>
      <c r="O14" s="158"/>
      <c r="P14" s="42">
        <v>304</v>
      </c>
      <c r="Q14" s="38" t="s">
        <v>50</v>
      </c>
      <c r="R14" s="43">
        <v>8341</v>
      </c>
      <c r="S14" s="38">
        <f>COUNTIF(J:J,利用者名簿様式!$P14)</f>
        <v>0</v>
      </c>
      <c r="T14" s="51">
        <f>利用者名簿様式!$R14*利用者名簿様式!$S14</f>
        <v>0</v>
      </c>
    </row>
    <row r="15" spans="1:20" ht="22.5" customHeight="1" x14ac:dyDescent="0.15">
      <c r="A15" s="68">
        <v>13</v>
      </c>
      <c r="B15" s="155"/>
      <c r="C15" s="156"/>
      <c r="D15" s="156"/>
      <c r="E15" s="156"/>
      <c r="F15" s="165"/>
      <c r="G15" s="166"/>
      <c r="H15" s="166"/>
      <c r="I15" s="167"/>
      <c r="J15" s="71"/>
      <c r="K15" s="58" t="str">
        <f>IF(J15="","",VLOOKUP(J15,利用者名簿様式!$P$3:$T$14,2,0))</f>
        <v/>
      </c>
      <c r="L15" s="37" t="str">
        <f>IF(J15="","",VLOOKUP(J15,利用者名簿様式!$P$3:$T$14,3,0))</f>
        <v/>
      </c>
      <c r="M15" s="67"/>
    </row>
    <row r="16" spans="1:20" ht="22.5" customHeight="1" x14ac:dyDescent="0.15">
      <c r="A16" s="68">
        <v>14</v>
      </c>
      <c r="B16" s="155"/>
      <c r="C16" s="156"/>
      <c r="D16" s="156"/>
      <c r="E16" s="156"/>
      <c r="F16" s="165"/>
      <c r="G16" s="166"/>
      <c r="H16" s="166"/>
      <c r="I16" s="167"/>
      <c r="J16" s="71"/>
      <c r="K16" s="58" t="str">
        <f>IF(J16="","",VLOOKUP(J16,利用者名簿様式!$P$3:$T$14,2,0))</f>
        <v/>
      </c>
      <c r="L16" s="37" t="str">
        <f>IF(J16="","",VLOOKUP(J16,利用者名簿様式!$P$3:$T$14,3,0))</f>
        <v/>
      </c>
      <c r="M16" s="67"/>
    </row>
    <row r="17" spans="1:13" ht="22.5" customHeight="1" x14ac:dyDescent="0.15">
      <c r="A17" s="68">
        <v>15</v>
      </c>
      <c r="B17" s="155"/>
      <c r="C17" s="156"/>
      <c r="D17" s="156"/>
      <c r="E17" s="156"/>
      <c r="F17" s="165"/>
      <c r="G17" s="166"/>
      <c r="H17" s="166"/>
      <c r="I17" s="167"/>
      <c r="J17" s="71"/>
      <c r="K17" s="58" t="str">
        <f>IF(J17="","",VLOOKUP(J17,利用者名簿様式!$P$3:$T$14,2,0))</f>
        <v/>
      </c>
      <c r="L17" s="37" t="str">
        <f>IF(J17="","",VLOOKUP(J17,利用者名簿様式!$P$3:$T$14,3,0))</f>
        <v/>
      </c>
      <c r="M17" s="67"/>
    </row>
    <row r="18" spans="1:13" ht="22.5" customHeight="1" x14ac:dyDescent="0.15">
      <c r="A18" s="68">
        <v>16</v>
      </c>
      <c r="B18" s="155"/>
      <c r="C18" s="156"/>
      <c r="D18" s="156"/>
      <c r="E18" s="156"/>
      <c r="F18" s="165"/>
      <c r="G18" s="166"/>
      <c r="H18" s="166"/>
      <c r="I18" s="167"/>
      <c r="J18" s="71"/>
      <c r="K18" s="58" t="str">
        <f>IF(J18="","",VLOOKUP(J18,利用者名簿様式!$P$3:$T$14,2,0))</f>
        <v/>
      </c>
      <c r="L18" s="37" t="str">
        <f>IF(J18="","",VLOOKUP(J18,利用者名簿様式!$P$3:$T$14,3,0))</f>
        <v/>
      </c>
      <c r="M18" s="67"/>
    </row>
    <row r="19" spans="1:13" ht="22.5" customHeight="1" x14ac:dyDescent="0.15">
      <c r="A19" s="68">
        <v>17</v>
      </c>
      <c r="B19" s="155"/>
      <c r="C19" s="156"/>
      <c r="D19" s="156"/>
      <c r="E19" s="156"/>
      <c r="F19" s="165"/>
      <c r="G19" s="166"/>
      <c r="H19" s="166"/>
      <c r="I19" s="167"/>
      <c r="J19" s="71"/>
      <c r="K19" s="58" t="str">
        <f>IF(J19="","",VLOOKUP(J19,利用者名簿様式!$P$3:$T$14,2,0))</f>
        <v/>
      </c>
      <c r="L19" s="37" t="str">
        <f>IF(J19="","",VLOOKUP(J19,利用者名簿様式!$P$3:$T$14,3,0))</f>
        <v/>
      </c>
      <c r="M19" s="67"/>
    </row>
    <row r="20" spans="1:13" ht="22.5" customHeight="1" x14ac:dyDescent="0.15">
      <c r="A20" s="68">
        <v>18</v>
      </c>
      <c r="B20" s="155"/>
      <c r="C20" s="156"/>
      <c r="D20" s="156"/>
      <c r="E20" s="156"/>
      <c r="F20" s="165"/>
      <c r="G20" s="166"/>
      <c r="H20" s="166"/>
      <c r="I20" s="167"/>
      <c r="J20" s="71"/>
      <c r="K20" s="58" t="str">
        <f>IF(J20="","",VLOOKUP(J20,利用者名簿様式!$P$3:$T$14,2,0))</f>
        <v/>
      </c>
      <c r="L20" s="37" t="str">
        <f>IF(J20="","",VLOOKUP(J20,利用者名簿様式!$P$3:$T$14,3,0))</f>
        <v/>
      </c>
      <c r="M20" s="67"/>
    </row>
    <row r="21" spans="1:13" ht="22.5" customHeight="1" x14ac:dyDescent="0.15">
      <c r="A21" s="68">
        <v>19</v>
      </c>
      <c r="B21" s="155"/>
      <c r="C21" s="156"/>
      <c r="D21" s="156"/>
      <c r="E21" s="156"/>
      <c r="F21" s="165"/>
      <c r="G21" s="166"/>
      <c r="H21" s="166"/>
      <c r="I21" s="167"/>
      <c r="J21" s="71"/>
      <c r="K21" s="58" t="str">
        <f>IF(J21="","",VLOOKUP(J21,利用者名簿様式!$P$3:$T$14,2,0))</f>
        <v/>
      </c>
      <c r="L21" s="37" t="str">
        <f>IF(J21="","",VLOOKUP(J21,利用者名簿様式!$P$3:$T$14,3,0))</f>
        <v/>
      </c>
      <c r="M21" s="67"/>
    </row>
    <row r="22" spans="1:13" ht="22.5" customHeight="1" x14ac:dyDescent="0.15">
      <c r="A22" s="68">
        <v>20</v>
      </c>
      <c r="B22" s="155"/>
      <c r="C22" s="156"/>
      <c r="D22" s="156"/>
      <c r="E22" s="156"/>
      <c r="F22" s="165"/>
      <c r="G22" s="166"/>
      <c r="H22" s="166"/>
      <c r="I22" s="167"/>
      <c r="J22" s="71"/>
      <c r="K22" s="58" t="str">
        <f>IF(J22="","",VLOOKUP(J22,利用者名簿様式!$P$3:$T$14,2,0))</f>
        <v/>
      </c>
      <c r="L22" s="37" t="str">
        <f>IF(J22="","",VLOOKUP(J22,利用者名簿様式!$P$3:$T$14,3,0))</f>
        <v/>
      </c>
      <c r="M22" s="67"/>
    </row>
    <row r="23" spans="1:13" ht="22.5" customHeight="1" x14ac:dyDescent="0.15">
      <c r="A23" s="68">
        <v>21</v>
      </c>
      <c r="B23" s="155"/>
      <c r="C23" s="156"/>
      <c r="D23" s="156"/>
      <c r="E23" s="156"/>
      <c r="F23" s="165"/>
      <c r="G23" s="166"/>
      <c r="H23" s="166"/>
      <c r="I23" s="167"/>
      <c r="J23" s="71"/>
      <c r="K23" s="58" t="str">
        <f>IF(J23="","",VLOOKUP(J23,利用者名簿様式!$P$3:$T$14,2,0))</f>
        <v/>
      </c>
      <c r="L23" s="37" t="str">
        <f>IF(J23="","",VLOOKUP(J23,利用者名簿様式!$P$3:$T$14,3,0))</f>
        <v/>
      </c>
      <c r="M23" s="67"/>
    </row>
    <row r="24" spans="1:13" ht="22.5" customHeight="1" x14ac:dyDescent="0.15">
      <c r="A24" s="68">
        <v>22</v>
      </c>
      <c r="B24" s="155"/>
      <c r="C24" s="156"/>
      <c r="D24" s="156"/>
      <c r="E24" s="156"/>
      <c r="F24" s="165"/>
      <c r="G24" s="166"/>
      <c r="H24" s="166"/>
      <c r="I24" s="167"/>
      <c r="J24" s="71"/>
      <c r="K24" s="58" t="str">
        <f>IF(J24="","",VLOOKUP(J24,利用者名簿様式!$P$3:$T$14,2,0))</f>
        <v/>
      </c>
      <c r="L24" s="37" t="str">
        <f>IF(J24="","",VLOOKUP(J24,利用者名簿様式!$P$3:$T$14,3,0))</f>
        <v/>
      </c>
      <c r="M24" s="67"/>
    </row>
    <row r="25" spans="1:13" ht="22.5" customHeight="1" x14ac:dyDescent="0.15">
      <c r="A25" s="68">
        <v>23</v>
      </c>
      <c r="B25" s="155"/>
      <c r="C25" s="156"/>
      <c r="D25" s="156"/>
      <c r="E25" s="156"/>
      <c r="F25" s="165"/>
      <c r="G25" s="166"/>
      <c r="H25" s="166"/>
      <c r="I25" s="167"/>
      <c r="J25" s="71"/>
      <c r="K25" s="58" t="str">
        <f>IF(J25="","",VLOOKUP(J25,利用者名簿様式!$P$3:$T$14,2,0))</f>
        <v/>
      </c>
      <c r="L25" s="37" t="str">
        <f>IF(J25="","",VLOOKUP(J25,利用者名簿様式!$P$3:$T$14,3,0))</f>
        <v/>
      </c>
      <c r="M25" s="67"/>
    </row>
    <row r="26" spans="1:13" ht="22.5" customHeight="1" x14ac:dyDescent="0.15">
      <c r="A26" s="68">
        <v>24</v>
      </c>
      <c r="B26" s="155"/>
      <c r="C26" s="156"/>
      <c r="D26" s="156"/>
      <c r="E26" s="156"/>
      <c r="F26" s="165"/>
      <c r="G26" s="166"/>
      <c r="H26" s="166"/>
      <c r="I26" s="167"/>
      <c r="J26" s="71"/>
      <c r="K26" s="58" t="str">
        <f>IF(J26="","",VLOOKUP(J26,利用者名簿様式!$P$3:$T$14,2,0))</f>
        <v/>
      </c>
      <c r="L26" s="37" t="str">
        <f>IF(J26="","",VLOOKUP(J26,利用者名簿様式!$P$3:$T$14,3,0))</f>
        <v/>
      </c>
      <c r="M26" s="67"/>
    </row>
    <row r="27" spans="1:13" ht="22.5" customHeight="1" x14ac:dyDescent="0.15">
      <c r="A27" s="68">
        <v>25</v>
      </c>
      <c r="B27" s="155"/>
      <c r="C27" s="156"/>
      <c r="D27" s="156"/>
      <c r="E27" s="156"/>
      <c r="F27" s="165"/>
      <c r="G27" s="166"/>
      <c r="H27" s="166"/>
      <c r="I27" s="167" t="s">
        <v>62</v>
      </c>
      <c r="J27" s="71"/>
      <c r="K27" s="58" t="str">
        <f>IF(J27="","",VLOOKUP(J27,利用者名簿様式!$P$3:$T$14,2,0))</f>
        <v/>
      </c>
      <c r="L27" s="37" t="str">
        <f>IF(J27="","",VLOOKUP(J27,利用者名簿様式!$P$3:$T$14,3,0))</f>
        <v/>
      </c>
      <c r="M27" s="67"/>
    </row>
    <row r="28" spans="1:13" ht="22.5" customHeight="1" x14ac:dyDescent="0.15">
      <c r="A28" s="68">
        <v>26</v>
      </c>
      <c r="B28" s="155"/>
      <c r="C28" s="156"/>
      <c r="D28" s="156"/>
      <c r="E28" s="156"/>
      <c r="F28" s="165"/>
      <c r="G28" s="166"/>
      <c r="H28" s="166"/>
      <c r="I28" s="167" t="s">
        <v>63</v>
      </c>
      <c r="J28" s="71"/>
      <c r="K28" s="58" t="str">
        <f>IF(J28="","",VLOOKUP(J28,利用者名簿様式!$P$3:$T$14,2,0))</f>
        <v/>
      </c>
      <c r="L28" s="37" t="str">
        <f>IF(J28="","",VLOOKUP(J28,利用者名簿様式!$P$3:$T$14,3,0))</f>
        <v/>
      </c>
      <c r="M28" s="67"/>
    </row>
    <row r="29" spans="1:13" ht="22.5" customHeight="1" x14ac:dyDescent="0.15">
      <c r="A29" s="68">
        <v>27</v>
      </c>
      <c r="B29" s="155"/>
      <c r="C29" s="156"/>
      <c r="D29" s="156"/>
      <c r="E29" s="156"/>
      <c r="F29" s="165"/>
      <c r="G29" s="166"/>
      <c r="H29" s="166"/>
      <c r="I29" s="167" t="s">
        <v>64</v>
      </c>
      <c r="J29" s="71"/>
      <c r="K29" s="58" t="str">
        <f>IF(J29="","",VLOOKUP(J29,利用者名簿様式!$P$3:$T$14,2,0))</f>
        <v/>
      </c>
      <c r="L29" s="37" t="str">
        <f>IF(J29="","",VLOOKUP(J29,利用者名簿様式!$P$3:$T$14,3,0))</f>
        <v/>
      </c>
      <c r="M29" s="67"/>
    </row>
    <row r="30" spans="1:13" ht="22.5" customHeight="1" x14ac:dyDescent="0.15">
      <c r="A30" s="68">
        <v>28</v>
      </c>
      <c r="B30" s="155"/>
      <c r="C30" s="156"/>
      <c r="D30" s="156"/>
      <c r="E30" s="156"/>
      <c r="F30" s="165"/>
      <c r="G30" s="166"/>
      <c r="H30" s="166"/>
      <c r="I30" s="167" t="s">
        <v>65</v>
      </c>
      <c r="J30" s="71"/>
      <c r="K30" s="58" t="str">
        <f>IF(J30="","",VLOOKUP(J30,利用者名簿様式!$P$3:$T$14,2,0))</f>
        <v/>
      </c>
      <c r="L30" s="37" t="str">
        <f>IF(J30="","",VLOOKUP(J30,利用者名簿様式!$P$3:$T$14,3,0))</f>
        <v/>
      </c>
      <c r="M30" s="67"/>
    </row>
    <row r="31" spans="1:13" ht="22.5" customHeight="1" x14ac:dyDescent="0.15">
      <c r="A31" s="68">
        <v>29</v>
      </c>
      <c r="B31" s="155"/>
      <c r="C31" s="156"/>
      <c r="D31" s="156"/>
      <c r="E31" s="156"/>
      <c r="F31" s="165"/>
      <c r="G31" s="166"/>
      <c r="H31" s="166"/>
      <c r="I31" s="167" t="s">
        <v>66</v>
      </c>
      <c r="J31" s="71"/>
      <c r="K31" s="58" t="str">
        <f>IF(J31="","",VLOOKUP(J31,利用者名簿様式!$P$3:$T$14,2,0))</f>
        <v/>
      </c>
      <c r="L31" s="37" t="str">
        <f>IF(J31="","",VLOOKUP(J31,利用者名簿様式!$P$3:$T$14,3,0))</f>
        <v/>
      </c>
      <c r="M31" s="67"/>
    </row>
    <row r="32" spans="1:13" ht="22.5" customHeight="1" thickBot="1" x14ac:dyDescent="0.2">
      <c r="A32" s="68">
        <v>30</v>
      </c>
      <c r="B32" s="160"/>
      <c r="C32" s="161"/>
      <c r="D32" s="161"/>
      <c r="E32" s="161"/>
      <c r="F32" s="168"/>
      <c r="G32" s="169"/>
      <c r="H32" s="169"/>
      <c r="I32" s="170" t="s">
        <v>67</v>
      </c>
      <c r="J32" s="72"/>
      <c r="K32" s="58" t="str">
        <f>IF(J32="","",VLOOKUP(J32,利用者名簿様式!$P$3:$T$14,2,0))</f>
        <v/>
      </c>
      <c r="L32" s="37" t="str">
        <f>IF(J32="","",VLOOKUP(J32,利用者名簿様式!$P$3:$T$14,3,0))</f>
        <v/>
      </c>
      <c r="M32" s="67"/>
    </row>
    <row r="33" spans="2:10" ht="22.5" customHeight="1" thickTop="1" x14ac:dyDescent="0.15">
      <c r="B33" s="159"/>
      <c r="C33" s="159"/>
      <c r="D33" s="159"/>
      <c r="E33" s="159"/>
      <c r="F33" s="30"/>
      <c r="G33" s="30"/>
      <c r="H33" s="30"/>
      <c r="I33" s="30"/>
      <c r="J33" s="30"/>
    </row>
    <row r="34" spans="2:10" ht="21" customHeight="1" x14ac:dyDescent="0.15">
      <c r="B34" s="30"/>
      <c r="C34" s="30"/>
      <c r="D34" s="30"/>
      <c r="E34" s="30"/>
      <c r="F34" s="30"/>
      <c r="G34" s="30"/>
      <c r="H34" s="30"/>
      <c r="I34" s="30"/>
      <c r="J34" s="30"/>
    </row>
  </sheetData>
  <sheetProtection sheet="1" objects="1" scenarios="1"/>
  <mergeCells count="67">
    <mergeCell ref="B22:E22"/>
    <mergeCell ref="B24:E24"/>
    <mergeCell ref="B4:E4"/>
    <mergeCell ref="B33:E33"/>
    <mergeCell ref="B32:E32"/>
    <mergeCell ref="B15:E15"/>
    <mergeCell ref="B16:E16"/>
    <mergeCell ref="B17:E17"/>
    <mergeCell ref="B18:E18"/>
    <mergeCell ref="B20:E20"/>
    <mergeCell ref="B19:E19"/>
    <mergeCell ref="B26:E26"/>
    <mergeCell ref="B25:E25"/>
    <mergeCell ref="B31:E31"/>
    <mergeCell ref="B30:E30"/>
    <mergeCell ref="B29:E29"/>
    <mergeCell ref="B28:E28"/>
    <mergeCell ref="B27:E27"/>
    <mergeCell ref="B21:E21"/>
    <mergeCell ref="O3:O6"/>
    <mergeCell ref="O7:O14"/>
    <mergeCell ref="B23:E2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C1:D1"/>
    <mergeCell ref="F1:G1"/>
    <mergeCell ref="B2:E2"/>
    <mergeCell ref="B3:E3"/>
    <mergeCell ref="F21:I21"/>
    <mergeCell ref="F7:I7"/>
    <mergeCell ref="F8:I8"/>
    <mergeCell ref="F9:I9"/>
    <mergeCell ref="F10:I10"/>
    <mergeCell ref="F2:I2"/>
    <mergeCell ref="F3:I3"/>
    <mergeCell ref="F22:I22"/>
    <mergeCell ref="F23:I23"/>
    <mergeCell ref="F24:I24"/>
    <mergeCell ref="F15:I15"/>
    <mergeCell ref="F16:I16"/>
    <mergeCell ref="F17:I17"/>
    <mergeCell ref="F18:I18"/>
    <mergeCell ref="F19:I19"/>
    <mergeCell ref="F30:I30"/>
    <mergeCell ref="F31:I31"/>
    <mergeCell ref="F32:I32"/>
    <mergeCell ref="F4:I4"/>
    <mergeCell ref="F5:I5"/>
    <mergeCell ref="F6:I6"/>
    <mergeCell ref="F11:I11"/>
    <mergeCell ref="F12:I12"/>
    <mergeCell ref="F13:I13"/>
    <mergeCell ref="F14:I14"/>
    <mergeCell ref="F25:I25"/>
    <mergeCell ref="F26:I26"/>
    <mergeCell ref="F27:I27"/>
    <mergeCell ref="F28:I28"/>
    <mergeCell ref="F29:I29"/>
    <mergeCell ref="F20:I20"/>
  </mergeCells>
  <phoneticPr fontId="3"/>
  <dataValidations count="2">
    <dataValidation imeMode="on" allowBlank="1" showInputMessage="1" showErrorMessage="1" sqref="F3:I32" xr:uid="{ADC36740-38E7-49DA-81FB-9D975B3426DF}"/>
    <dataValidation imeMode="off" allowBlank="1" showInputMessage="1" showErrorMessage="1" sqref="B3:E32 J3:J32" xr:uid="{5E98EFA4-CAE7-4017-8C24-34C270C33941}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利用者名簿様式</vt:lpstr>
      <vt:lpstr>請求書様式!Print_Area</vt:lpstr>
      <vt:lpstr>利用者名簿様式!Print_Area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jun_matsui</cp:lastModifiedBy>
  <cp:lastPrinted>2026-06-02T05:53:27Z</cp:lastPrinted>
  <dcterms:created xsi:type="dcterms:W3CDTF">2007-05-02T03:37:47Z</dcterms:created>
  <dcterms:modified xsi:type="dcterms:W3CDTF">2026-06-03T07:15:06Z</dcterms:modified>
</cp:coreProperties>
</file>