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g_kodomo2\Desktop\ホームページ用\"/>
    </mc:Choice>
  </mc:AlternateContent>
  <bookViews>
    <workbookView xWindow="0" yWindow="0" windowWidth="20490" windowHeight="7770"/>
  </bookViews>
  <sheets>
    <sheet name="１　職員配置確認表" sheetId="5" r:id="rId1"/>
    <sheet name="２　職員一覧" sheetId="2" r:id="rId2"/>
    <sheet name="３　職員数及び平均年数" sheetId="4" r:id="rId3"/>
    <sheet name="リストシート" sheetId="3" state="hidden" r:id="rId4"/>
  </sheets>
  <definedNames>
    <definedName name="_xlnm.Print_Area" localSheetId="0">'１　職員配置確認表'!$A$1:$H$34</definedName>
    <definedName name="_xlnm.Print_Area" localSheetId="1">'２　職員一覧'!$A$1:$L$37</definedName>
    <definedName name="_xlnm.Print_Area" localSheetId="2">'３　職員数及び平均年数'!$A$1:$F$44</definedName>
    <definedName name="_xlnm.Print_Titles" localSheetId="1">'２　職員一覧'!$4:$6</definedName>
    <definedName name="減価償却費加算" localSheetId="0">#REF!</definedName>
    <definedName name="減価償却費加算">#REF!</definedName>
    <definedName name="減価償却費加算適用調書" localSheetId="0">#REF!</definedName>
    <definedName name="減価償却費加算適用調書">#REF!</definedName>
  </definedNames>
  <calcPr calcId="152511"/>
</workbook>
</file>

<file path=xl/calcChain.xml><?xml version="1.0" encoding="utf-8"?>
<calcChain xmlns="http://schemas.openxmlformats.org/spreadsheetml/2006/main">
  <c r="M43" i="2" l="1"/>
  <c r="D30" i="4" s="1"/>
  <c r="A10" i="4"/>
  <c r="A18" i="4"/>
  <c r="A12" i="4"/>
  <c r="A13" i="4"/>
  <c r="A14" i="4"/>
  <c r="A15" i="4"/>
  <c r="A16" i="4"/>
  <c r="A17" i="4"/>
  <c r="C47" i="2"/>
  <c r="B12" i="4" s="1"/>
  <c r="D47" i="2"/>
  <c r="E47" i="2"/>
  <c r="F47" i="2" s="1"/>
  <c r="G47" i="2" s="1"/>
  <c r="D12" i="4" s="1"/>
  <c r="H47" i="2"/>
  <c r="J47" i="2"/>
  <c r="C48" i="2"/>
  <c r="B13" i="4" s="1"/>
  <c r="D48" i="2"/>
  <c r="E48" i="2"/>
  <c r="F48" i="2" s="1"/>
  <c r="G48" i="2" s="1"/>
  <c r="D13" i="4" s="1"/>
  <c r="H48" i="2"/>
  <c r="J48" i="2"/>
  <c r="C49" i="2"/>
  <c r="B14" i="4" s="1"/>
  <c r="D49" i="2"/>
  <c r="E49" i="2"/>
  <c r="F49" i="2" s="1"/>
  <c r="G49" i="2" s="1"/>
  <c r="D14" i="4" s="1"/>
  <c r="H49" i="2"/>
  <c r="J49" i="2"/>
  <c r="C50" i="2"/>
  <c r="B15" i="4" s="1"/>
  <c r="D50" i="2"/>
  <c r="C15" i="4" s="1"/>
  <c r="E50" i="2"/>
  <c r="F50" i="2" s="1"/>
  <c r="G50" i="2" s="1"/>
  <c r="D15" i="4" s="1"/>
  <c r="H50" i="2"/>
  <c r="J50" i="2"/>
  <c r="C51" i="2"/>
  <c r="B16" i="4" s="1"/>
  <c r="D51" i="2"/>
  <c r="E51" i="2"/>
  <c r="F51" i="2" s="1"/>
  <c r="G51" i="2" s="1"/>
  <c r="D16" i="4" s="1"/>
  <c r="H51" i="2"/>
  <c r="J51" i="2"/>
  <c r="C52" i="2"/>
  <c r="B17" i="4" s="1"/>
  <c r="D52" i="2"/>
  <c r="E52" i="2"/>
  <c r="F52" i="2" s="1"/>
  <c r="G52" i="2" s="1"/>
  <c r="D17" i="4" s="1"/>
  <c r="H52" i="2"/>
  <c r="J52" i="2"/>
  <c r="B51" i="2"/>
  <c r="B52" i="2"/>
  <c r="B47" i="2"/>
  <c r="B48" i="2"/>
  <c r="B49" i="2"/>
  <c r="B50" i="2"/>
  <c r="B45" i="2"/>
  <c r="H45" i="2" s="1"/>
  <c r="I51" i="2" l="1"/>
  <c r="E16" i="4" s="1"/>
  <c r="K50" i="2"/>
  <c r="F15" i="4" s="1"/>
  <c r="I50" i="2"/>
  <c r="E15" i="4" s="1"/>
  <c r="I47" i="2"/>
  <c r="E12" i="4" s="1"/>
  <c r="I48" i="2"/>
  <c r="E13" i="4" s="1"/>
  <c r="I52" i="2"/>
  <c r="E17" i="4" s="1"/>
  <c r="C17" i="4"/>
  <c r="C13" i="4"/>
  <c r="K52" i="2"/>
  <c r="F17" i="4" s="1"/>
  <c r="I49" i="2"/>
  <c r="E14" i="4" s="1"/>
  <c r="K48" i="2"/>
  <c r="F13" i="4" s="1"/>
  <c r="C16" i="4"/>
  <c r="C14" i="4"/>
  <c r="C12" i="4"/>
  <c r="K51" i="2"/>
  <c r="F16" i="4" s="1"/>
  <c r="K49" i="2"/>
  <c r="F14" i="4" s="1"/>
  <c r="K47" i="2"/>
  <c r="F12" i="4" s="1"/>
  <c r="E45" i="2"/>
  <c r="F45" i="2" s="1"/>
  <c r="C45" i="2"/>
  <c r="B10" i="4" s="1"/>
  <c r="J45" i="2"/>
  <c r="D45" i="2"/>
  <c r="C10" i="4" s="1"/>
  <c r="G45" i="2" l="1"/>
  <c r="D10" i="4" s="1"/>
  <c r="K45" i="2"/>
  <c r="F10" i="4" s="1"/>
  <c r="I45" i="2"/>
  <c r="E10" i="4" s="1"/>
  <c r="E19" i="5" l="1"/>
  <c r="B39" i="4" l="1"/>
  <c r="B40" i="4"/>
  <c r="B41" i="4"/>
  <c r="B42" i="4"/>
  <c r="B43" i="4"/>
  <c r="B44" i="4"/>
  <c r="B38" i="4"/>
  <c r="B31" i="4"/>
  <c r="B32" i="4"/>
  <c r="B33" i="4"/>
  <c r="B34" i="4"/>
  <c r="B35" i="4"/>
  <c r="B36" i="4"/>
  <c r="B30" i="4"/>
  <c r="A9" i="4"/>
  <c r="A11" i="4"/>
  <c r="A19" i="4"/>
  <c r="A20" i="4"/>
  <c r="A21" i="4"/>
  <c r="A22" i="4"/>
  <c r="A23" i="4"/>
  <c r="A24" i="4"/>
  <c r="A25" i="4"/>
  <c r="A26" i="4"/>
  <c r="A27" i="4"/>
  <c r="A28" i="4"/>
  <c r="L53" i="2"/>
  <c r="M53" i="2" s="1"/>
  <c r="D39" i="4" s="1"/>
  <c r="L54" i="2"/>
  <c r="M54" i="2" s="1"/>
  <c r="D40" i="4" s="1"/>
  <c r="L55" i="2"/>
  <c r="M55" i="2" s="1"/>
  <c r="D41" i="4" s="1"/>
  <c r="L56" i="2"/>
  <c r="M56" i="2" s="1"/>
  <c r="D42" i="4" s="1"/>
  <c r="L57" i="2"/>
  <c r="M57" i="2" s="1"/>
  <c r="D43" i="4" s="1"/>
  <c r="L58" i="2"/>
  <c r="M58" i="2" s="1"/>
  <c r="D44" i="4" s="1"/>
  <c r="L52" i="2"/>
  <c r="M52" i="2" s="1"/>
  <c r="D38" i="4" s="1"/>
  <c r="L49" i="2"/>
  <c r="M49" i="2" s="1"/>
  <c r="D36" i="4" s="1"/>
  <c r="L44" i="2"/>
  <c r="M44" i="2" s="1"/>
  <c r="L45" i="2"/>
  <c r="L46" i="2"/>
  <c r="M46" i="2" s="1"/>
  <c r="D33" i="4" s="1"/>
  <c r="L47" i="2"/>
  <c r="M47" i="2" s="1"/>
  <c r="D34" i="4" s="1"/>
  <c r="L48" i="2"/>
  <c r="M48" i="2" s="1"/>
  <c r="D35" i="4" s="1"/>
  <c r="L43" i="2"/>
  <c r="B44" i="2"/>
  <c r="B46" i="2"/>
  <c r="C46" i="2" s="1"/>
  <c r="B53" i="2"/>
  <c r="H53" i="2" s="1"/>
  <c r="B54" i="2"/>
  <c r="B55" i="2"/>
  <c r="B56" i="2"/>
  <c r="B57" i="2"/>
  <c r="B58" i="2"/>
  <c r="B59" i="2"/>
  <c r="D59" i="2" s="1"/>
  <c r="C24" i="4" s="1"/>
  <c r="B60" i="2"/>
  <c r="J60" i="2" s="1"/>
  <c r="B61" i="2"/>
  <c r="D61" i="2" s="1"/>
  <c r="C26" i="4" s="1"/>
  <c r="B62" i="2"/>
  <c r="C62" i="2" s="1"/>
  <c r="B63" i="2"/>
  <c r="H4" i="2"/>
  <c r="R26" i="2"/>
  <c r="S26" i="2" s="1"/>
  <c r="R8" i="2"/>
  <c r="S8" i="2" s="1"/>
  <c r="R9" i="2"/>
  <c r="S9" i="2" s="1"/>
  <c r="R10" i="2"/>
  <c r="S10" i="2" s="1"/>
  <c r="R11" i="2"/>
  <c r="S11" i="2" s="1"/>
  <c r="R12" i="2"/>
  <c r="S12" i="2" s="1"/>
  <c r="R13" i="2"/>
  <c r="S13" i="2" s="1"/>
  <c r="R14" i="2"/>
  <c r="S14" i="2" s="1"/>
  <c r="R15" i="2"/>
  <c r="S15" i="2" s="1"/>
  <c r="R16" i="2"/>
  <c r="S16" i="2" s="1"/>
  <c r="R17" i="2"/>
  <c r="S17" i="2" s="1"/>
  <c r="R18" i="2"/>
  <c r="S18" i="2" s="1"/>
  <c r="R19" i="2"/>
  <c r="S19" i="2" s="1"/>
  <c r="R20" i="2"/>
  <c r="S20" i="2" s="1"/>
  <c r="R21" i="2"/>
  <c r="S21" i="2" s="1"/>
  <c r="R22" i="2"/>
  <c r="S22" i="2" s="1"/>
  <c r="R23" i="2"/>
  <c r="S23" i="2" s="1"/>
  <c r="R24" i="2"/>
  <c r="S24" i="2" s="1"/>
  <c r="R25" i="2"/>
  <c r="S25" i="2" s="1"/>
  <c r="R7" i="2"/>
  <c r="S7" i="2" s="1"/>
  <c r="N7" i="2"/>
  <c r="O7" i="2" s="1"/>
  <c r="Q8" i="2"/>
  <c r="Q9" i="2"/>
  <c r="Q10" i="2"/>
  <c r="Q11" i="2"/>
  <c r="Q12" i="2"/>
  <c r="Q13" i="2"/>
  <c r="Q14" i="2"/>
  <c r="Q15" i="2"/>
  <c r="Q16" i="2"/>
  <c r="Q17" i="2"/>
  <c r="Q18" i="2"/>
  <c r="Q19" i="2"/>
  <c r="Q20" i="2"/>
  <c r="Q21" i="2"/>
  <c r="Q22" i="2"/>
  <c r="Q23" i="2"/>
  <c r="Q24" i="2"/>
  <c r="Q25" i="2"/>
  <c r="Q26" i="2"/>
  <c r="Q7" i="2"/>
  <c r="M7" i="2"/>
  <c r="E21" i="5"/>
  <c r="E44" i="4" l="1"/>
  <c r="C61" i="2"/>
  <c r="C59" i="2"/>
  <c r="D60" i="2"/>
  <c r="C25" i="4" s="1"/>
  <c r="E61" i="2"/>
  <c r="F61" i="2" s="1"/>
  <c r="E59" i="2"/>
  <c r="F59" i="2" s="1"/>
  <c r="H61" i="2"/>
  <c r="H59" i="2"/>
  <c r="J61" i="2"/>
  <c r="J59" i="2"/>
  <c r="C60" i="2"/>
  <c r="E60" i="2"/>
  <c r="F60" i="2" s="1"/>
  <c r="H60" i="2"/>
  <c r="C53" i="2"/>
  <c r="E53" i="2"/>
  <c r="F53" i="2" s="1"/>
  <c r="J53" i="2"/>
  <c r="D53" i="2"/>
  <c r="C18" i="4" s="1"/>
  <c r="Q27" i="2"/>
  <c r="S27" i="2"/>
  <c r="B25" i="4" l="1"/>
  <c r="K60" i="2"/>
  <c r="F25" i="4" s="1"/>
  <c r="I60" i="2"/>
  <c r="E25" i="4" s="1"/>
  <c r="G60" i="2"/>
  <c r="D25" i="4" s="1"/>
  <c r="B26" i="4"/>
  <c r="K61" i="2"/>
  <c r="F26" i="4" s="1"/>
  <c r="I61" i="2"/>
  <c r="E26" i="4" s="1"/>
  <c r="G61" i="2"/>
  <c r="D26" i="4" s="1"/>
  <c r="B24" i="4"/>
  <c r="K59" i="2"/>
  <c r="F24" i="4" s="1"/>
  <c r="I59" i="2"/>
  <c r="E24" i="4" s="1"/>
  <c r="G59" i="2"/>
  <c r="D24" i="4" s="1"/>
  <c r="G53" i="2"/>
  <c r="D18" i="4" s="1"/>
  <c r="K53" i="2"/>
  <c r="F18" i="4" s="1"/>
  <c r="I53" i="2"/>
  <c r="E18" i="4" s="1"/>
  <c r="B18" i="4"/>
  <c r="L27" i="2"/>
  <c r="H22" i="5" s="1"/>
  <c r="C14" i="5" l="1"/>
  <c r="C8" i="5"/>
  <c r="C13" i="5" l="1"/>
  <c r="C63" i="2" l="1"/>
  <c r="C44" i="2"/>
  <c r="B9" i="4" s="1"/>
  <c r="D44" i="2"/>
  <c r="C9" i="4" s="1"/>
  <c r="H44" i="2"/>
  <c r="J44" i="2"/>
  <c r="D31" i="4"/>
  <c r="J46" i="2"/>
  <c r="M45" i="2"/>
  <c r="D32" i="4" s="1"/>
  <c r="C54" i="2"/>
  <c r="J55" i="2"/>
  <c r="C56" i="2"/>
  <c r="B21" i="4" s="1"/>
  <c r="C57" i="2"/>
  <c r="B22" i="4" s="1"/>
  <c r="C58" i="2"/>
  <c r="B23" i="4" s="1"/>
  <c r="B27" i="4"/>
  <c r="B43" i="2"/>
  <c r="C43" i="2" s="1"/>
  <c r="M13" i="2"/>
  <c r="M14" i="2"/>
  <c r="M15" i="2"/>
  <c r="M12" i="2"/>
  <c r="M8" i="2"/>
  <c r="M9" i="2"/>
  <c r="M10" i="2"/>
  <c r="M11" i="2"/>
  <c r="M16" i="2"/>
  <c r="M17" i="2"/>
  <c r="M18" i="2"/>
  <c r="M19" i="2"/>
  <c r="M20" i="2"/>
  <c r="M21" i="2"/>
  <c r="M22" i="2"/>
  <c r="M23" i="2"/>
  <c r="M24" i="2"/>
  <c r="M25" i="2"/>
  <c r="M26" i="2"/>
  <c r="N13" i="2"/>
  <c r="O13" i="2" s="1"/>
  <c r="N14" i="2"/>
  <c r="O14" i="2" s="1"/>
  <c r="N15" i="2"/>
  <c r="O15" i="2" s="1"/>
  <c r="N12" i="2"/>
  <c r="O12" i="2" s="1"/>
  <c r="N8" i="2"/>
  <c r="O8" i="2" s="1"/>
  <c r="N9" i="2"/>
  <c r="O9" i="2" s="1"/>
  <c r="N10" i="2"/>
  <c r="O10" i="2" s="1"/>
  <c r="N11" i="2"/>
  <c r="O11" i="2" s="1"/>
  <c r="N16" i="2"/>
  <c r="O16" i="2" s="1"/>
  <c r="N17" i="2"/>
  <c r="O17" i="2" s="1"/>
  <c r="N18" i="2"/>
  <c r="O18" i="2" s="1"/>
  <c r="N19" i="2"/>
  <c r="O19" i="2" s="1"/>
  <c r="N20" i="2"/>
  <c r="O20" i="2" s="1"/>
  <c r="N21" i="2"/>
  <c r="O21" i="2" s="1"/>
  <c r="N22" i="2"/>
  <c r="O22" i="2" s="1"/>
  <c r="N23" i="2"/>
  <c r="O23" i="2" s="1"/>
  <c r="N24" i="2"/>
  <c r="O24" i="2" s="1"/>
  <c r="N25" i="2"/>
  <c r="O25" i="2" s="1"/>
  <c r="N26" i="2"/>
  <c r="O26" i="2" s="1"/>
  <c r="D5" i="4"/>
  <c r="F1" i="4"/>
  <c r="L1" i="2"/>
  <c r="A8" i="4"/>
  <c r="B16" i="5"/>
  <c r="E14" i="5"/>
  <c r="E13" i="5"/>
  <c r="E36" i="4" l="1"/>
  <c r="B19" i="4"/>
  <c r="O27" i="2"/>
  <c r="M27" i="2"/>
  <c r="H27" i="2" s="1"/>
  <c r="H57" i="2"/>
  <c r="H56" i="2"/>
  <c r="H55" i="2"/>
  <c r="H54" i="2"/>
  <c r="H46" i="2"/>
  <c r="H58" i="2"/>
  <c r="J43" i="2"/>
  <c r="D55" i="2"/>
  <c r="C20" i="4" s="1"/>
  <c r="J54" i="2"/>
  <c r="D54" i="2"/>
  <c r="C19" i="4" s="1"/>
  <c r="D46" i="2"/>
  <c r="C11" i="4" s="1"/>
  <c r="J62" i="2"/>
  <c r="J58" i="2"/>
  <c r="D58" i="2"/>
  <c r="C23" i="4" s="1"/>
  <c r="J57" i="2"/>
  <c r="D57" i="2"/>
  <c r="C22" i="4" s="1"/>
  <c r="J56" i="2"/>
  <c r="D56" i="2"/>
  <c r="C21" i="4" s="1"/>
  <c r="I44" i="2"/>
  <c r="E9" i="4" s="1"/>
  <c r="K44" i="2"/>
  <c r="F9" i="4" s="1"/>
  <c r="H62" i="2"/>
  <c r="E58" i="2"/>
  <c r="F58" i="2" s="1"/>
  <c r="G58" i="2" s="1"/>
  <c r="D23" i="4" s="1"/>
  <c r="E57" i="2"/>
  <c r="F57" i="2" s="1"/>
  <c r="G57" i="2" s="1"/>
  <c r="D22" i="4" s="1"/>
  <c r="E56" i="2"/>
  <c r="F56" i="2" s="1"/>
  <c r="G56" i="2" s="1"/>
  <c r="D21" i="4" s="1"/>
  <c r="E44" i="2"/>
  <c r="F44" i="2" s="1"/>
  <c r="G44" i="2" s="1"/>
  <c r="D9" i="4" s="1"/>
  <c r="J63" i="2"/>
  <c r="B8" i="4"/>
  <c r="B28" i="4"/>
  <c r="E43" i="2"/>
  <c r="H43" i="2"/>
  <c r="D43" i="2"/>
  <c r="E55" i="2"/>
  <c r="F55" i="2" s="1"/>
  <c r="C55" i="2"/>
  <c r="B20" i="4" s="1"/>
  <c r="E54" i="2"/>
  <c r="E46" i="2"/>
  <c r="F46" i="2" s="1"/>
  <c r="B11" i="4"/>
  <c r="H63" i="2"/>
  <c r="E63" i="2"/>
  <c r="F63" i="2" s="1"/>
  <c r="G63" i="2" s="1"/>
  <c r="D28" i="4" s="1"/>
  <c r="D63" i="2"/>
  <c r="C28" i="4" s="1"/>
  <c r="E62" i="2"/>
  <c r="D62" i="2"/>
  <c r="C27" i="4" s="1"/>
  <c r="E16" i="5"/>
  <c r="E18" i="5" s="1"/>
  <c r="E20" i="5" s="1"/>
  <c r="H64" i="2" l="1"/>
  <c r="J64" i="2"/>
  <c r="I54" i="2"/>
  <c r="E19" i="4" s="1"/>
  <c r="F62" i="2"/>
  <c r="G62" i="2" s="1"/>
  <c r="D27" i="4" s="1"/>
  <c r="K43" i="2"/>
  <c r="D64" i="2"/>
  <c r="F43" i="2"/>
  <c r="G43" i="2" s="1"/>
  <c r="D8" i="4" s="1"/>
  <c r="E64" i="2"/>
  <c r="I58" i="2"/>
  <c r="E23" i="4" s="1"/>
  <c r="K54" i="2"/>
  <c r="F19" i="4" s="1"/>
  <c r="F54" i="2"/>
  <c r="G54" i="2" s="1"/>
  <c r="D19" i="4" s="1"/>
  <c r="C64" i="2"/>
  <c r="H20" i="5"/>
  <c r="K56" i="2"/>
  <c r="F21" i="4" s="1"/>
  <c r="I57" i="2"/>
  <c r="E22" i="4" s="1"/>
  <c r="I56" i="2"/>
  <c r="E21" i="4" s="1"/>
  <c r="K57" i="2"/>
  <c r="F22" i="4" s="1"/>
  <c r="K58" i="2"/>
  <c r="F23" i="4" s="1"/>
  <c r="F8" i="4"/>
  <c r="K46" i="2"/>
  <c r="F11" i="4" s="1"/>
  <c r="G46" i="2"/>
  <c r="D11" i="4" s="1"/>
  <c r="I46" i="2"/>
  <c r="E11" i="4" s="1"/>
  <c r="K63" i="2"/>
  <c r="K62" i="2"/>
  <c r="G55" i="2"/>
  <c r="D20" i="4" s="1"/>
  <c r="I55" i="2"/>
  <c r="E20" i="4" s="1"/>
  <c r="K55" i="2"/>
  <c r="F20" i="4" s="1"/>
  <c r="C8" i="4"/>
  <c r="I63" i="2"/>
  <c r="I62" i="2"/>
  <c r="I43" i="2"/>
  <c r="E8" i="4" s="1"/>
  <c r="E22" i="5"/>
  <c r="I64" i="2" l="1"/>
  <c r="K64" i="2"/>
</calcChain>
</file>

<file path=xl/comments1.xml><?xml version="1.0" encoding="utf-8"?>
<comments xmlns="http://schemas.openxmlformats.org/spreadsheetml/2006/main">
  <authors>
    <author>Administrator</author>
  </authors>
  <commentList>
    <comment ref="D27" authorId="0" shapeId="0">
      <text>
        <r>
          <rPr>
            <b/>
            <sz val="11"/>
            <color indexed="10"/>
            <rFont val="ＭＳ Ｐゴシック"/>
            <family val="3"/>
            <charset val="128"/>
          </rPr>
          <t>所定労働時間入力</t>
        </r>
      </text>
    </comment>
  </commentList>
</comments>
</file>

<file path=xl/sharedStrings.xml><?xml version="1.0" encoding="utf-8"?>
<sst xmlns="http://schemas.openxmlformats.org/spreadsheetml/2006/main" count="234" uniqueCount="148">
  <si>
    <t>計</t>
    <rPh sb="0" eb="1">
      <t>ケイ</t>
    </rPh>
    <phoneticPr fontId="1"/>
  </si>
  <si>
    <t>児童数</t>
    <rPh sb="0" eb="2">
      <t>ジドウ</t>
    </rPh>
    <rPh sb="2" eb="3">
      <t>スウ</t>
    </rPh>
    <phoneticPr fontId="1"/>
  </si>
  <si>
    <t>児童数</t>
    <rPh sb="0" eb="2">
      <t>ジドウ</t>
    </rPh>
    <rPh sb="2" eb="3">
      <t>スウ</t>
    </rPh>
    <phoneticPr fontId="3"/>
  </si>
  <si>
    <t>必要職員</t>
    <rPh sb="0" eb="2">
      <t>ヒツヨウ</t>
    </rPh>
    <rPh sb="2" eb="4">
      <t>ショクイン</t>
    </rPh>
    <phoneticPr fontId="3"/>
  </si>
  <si>
    <t>実配置職員</t>
    <rPh sb="0" eb="1">
      <t>ジツ</t>
    </rPh>
    <rPh sb="1" eb="3">
      <t>ハイチ</t>
    </rPh>
    <rPh sb="3" eb="5">
      <t>ショクイン</t>
    </rPh>
    <phoneticPr fontId="3"/>
  </si>
  <si>
    <t>年齢</t>
    <rPh sb="0" eb="2">
      <t>ネンレイ</t>
    </rPh>
    <phoneticPr fontId="1"/>
  </si>
  <si>
    <t>配置基準</t>
    <rPh sb="0" eb="2">
      <t>ハイチ</t>
    </rPh>
    <rPh sb="2" eb="4">
      <t>キジュン</t>
    </rPh>
    <phoneticPr fontId="1"/>
  </si>
  <si>
    <t>必要数</t>
    <rPh sb="0" eb="2">
      <t>ヒツヨウ</t>
    </rPh>
    <rPh sb="2" eb="3">
      <t>スウ</t>
    </rPh>
    <phoneticPr fontId="1"/>
  </si>
  <si>
    <t>０歳児</t>
    <rPh sb="1" eb="3">
      <t>サイジ</t>
    </rPh>
    <phoneticPr fontId="3"/>
  </si>
  <si>
    <t>× 1/ 3 ＝</t>
    <phoneticPr fontId="3"/>
  </si>
  <si>
    <t>１歳児</t>
    <rPh sb="1" eb="2">
      <t>サイ</t>
    </rPh>
    <rPh sb="2" eb="3">
      <t>ジ</t>
    </rPh>
    <phoneticPr fontId="3"/>
  </si>
  <si>
    <t>× 1/ 6 ＝</t>
    <phoneticPr fontId="3"/>
  </si>
  <si>
    <t>２歳児</t>
    <rPh sb="1" eb="2">
      <t>サイ</t>
    </rPh>
    <rPh sb="2" eb="3">
      <t>ジ</t>
    </rPh>
    <phoneticPr fontId="3"/>
  </si>
  <si>
    <t>計</t>
    <rPh sb="0" eb="1">
      <t>ケイ</t>
    </rPh>
    <phoneticPr fontId="3"/>
  </si>
  <si>
    <t>利用定員</t>
    <rPh sb="0" eb="2">
      <t>リヨウ</t>
    </rPh>
    <phoneticPr fontId="3"/>
  </si>
  <si>
    <t>（２）その他の職員</t>
    <rPh sb="5" eb="6">
      <t>ホカ</t>
    </rPh>
    <rPh sb="7" eb="9">
      <t>ショクイン</t>
    </rPh>
    <phoneticPr fontId="5"/>
  </si>
  <si>
    <t>実配置職員</t>
    <rPh sb="0" eb="1">
      <t>ジツ</t>
    </rPh>
    <rPh sb="1" eb="3">
      <t>ハイチ</t>
    </rPh>
    <rPh sb="3" eb="5">
      <t>ショクイン</t>
    </rPh>
    <phoneticPr fontId="1"/>
  </si>
  <si>
    <t>事務職員</t>
    <rPh sb="0" eb="2">
      <t>ジム</t>
    </rPh>
    <rPh sb="2" eb="4">
      <t>ショクイン</t>
    </rPh>
    <phoneticPr fontId="1"/>
  </si>
  <si>
    <t>常勤</t>
    <rPh sb="0" eb="2">
      <t>ジョウキン</t>
    </rPh>
    <phoneticPr fontId="1"/>
  </si>
  <si>
    <t>非常勤</t>
    <rPh sb="0" eb="3">
      <t>ヒジョウキン</t>
    </rPh>
    <phoneticPr fontId="1"/>
  </si>
  <si>
    <t>非常勤(実人数）</t>
    <rPh sb="0" eb="3">
      <t>ヒジョウキン</t>
    </rPh>
    <rPh sb="4" eb="5">
      <t>ジツ</t>
    </rPh>
    <rPh sb="5" eb="7">
      <t>ニンズウ</t>
    </rPh>
    <phoneticPr fontId="1"/>
  </si>
  <si>
    <t>調理員</t>
    <rPh sb="0" eb="3">
      <t>チョウリイン</t>
    </rPh>
    <phoneticPr fontId="1"/>
  </si>
  <si>
    <t>（うち栄養士）</t>
    <rPh sb="3" eb="6">
      <t>エイヨウシ</t>
    </rPh>
    <phoneticPr fontId="1"/>
  </si>
  <si>
    <t>１　職員配置確認表</t>
    <rPh sb="2" eb="4">
      <t>ショクイン</t>
    </rPh>
    <rPh sb="4" eb="6">
      <t>ハイチ</t>
    </rPh>
    <rPh sb="6" eb="8">
      <t>カクニン</t>
    </rPh>
    <rPh sb="8" eb="9">
      <t>ヒョウ</t>
    </rPh>
    <phoneticPr fontId="3"/>
  </si>
  <si>
    <t>資格・免許</t>
    <rPh sb="0" eb="2">
      <t>シカク</t>
    </rPh>
    <rPh sb="3" eb="5">
      <t>メンキョ</t>
    </rPh>
    <phoneticPr fontId="2"/>
  </si>
  <si>
    <t>調理員</t>
  </si>
  <si>
    <t>事務職員</t>
  </si>
  <si>
    <t>時間</t>
    <rPh sb="0" eb="2">
      <t>ジカン</t>
    </rPh>
    <phoneticPr fontId="1"/>
  </si>
  <si>
    <t>職 名</t>
    <rPh sb="0" eb="1">
      <t>ショク</t>
    </rPh>
    <rPh sb="2" eb="3">
      <t>メイ</t>
    </rPh>
    <phoneticPr fontId="2"/>
  </si>
  <si>
    <t>氏 名</t>
    <rPh sb="0" eb="1">
      <t>シ</t>
    </rPh>
    <rPh sb="2" eb="3">
      <t>メイ</t>
    </rPh>
    <phoneticPr fontId="2"/>
  </si>
  <si>
    <t>非常勤時間</t>
    <rPh sb="0" eb="3">
      <t>ヒジョウキン</t>
    </rPh>
    <rPh sb="3" eb="5">
      <t>ジカン</t>
    </rPh>
    <phoneticPr fontId="1"/>
  </si>
  <si>
    <t>非常勤（常勤換算）</t>
    <rPh sb="0" eb="3">
      <t>ヒジョウキン</t>
    </rPh>
    <rPh sb="4" eb="6">
      <t>ジョウキン</t>
    </rPh>
    <rPh sb="6" eb="8">
      <t>カンザン</t>
    </rPh>
    <phoneticPr fontId="1"/>
  </si>
  <si>
    <t>計</t>
    <rPh sb="0" eb="1">
      <t>ケイ</t>
    </rPh>
    <phoneticPr fontId="1"/>
  </si>
  <si>
    <t>人数計（常勤換算）</t>
    <rPh sb="0" eb="2">
      <t>ニンズウ</t>
    </rPh>
    <rPh sb="2" eb="3">
      <t>ケイ</t>
    </rPh>
    <rPh sb="4" eb="6">
      <t>ジョウキン</t>
    </rPh>
    <rPh sb="6" eb="8">
      <t>カンザン</t>
    </rPh>
    <phoneticPr fontId="1"/>
  </si>
  <si>
    <t>平均経験年数</t>
    <rPh sb="0" eb="2">
      <t>ヘイキン</t>
    </rPh>
    <rPh sb="2" eb="4">
      <t>ケイケン</t>
    </rPh>
    <rPh sb="4" eb="6">
      <t>ネンスウ</t>
    </rPh>
    <phoneticPr fontId="1"/>
  </si>
  <si>
    <t>合計経験年数</t>
    <rPh sb="0" eb="2">
      <t>ゴウケイ</t>
    </rPh>
    <rPh sb="2" eb="4">
      <t>ケイケン</t>
    </rPh>
    <rPh sb="4" eb="6">
      <t>ネンスウ</t>
    </rPh>
    <rPh sb="5" eb="6">
      <t>ケイネン</t>
    </rPh>
    <phoneticPr fontId="1"/>
  </si>
  <si>
    <t>合計勤続年数</t>
    <rPh sb="0" eb="2">
      <t>ゴウケイ</t>
    </rPh>
    <rPh sb="2" eb="4">
      <t>キンゾク</t>
    </rPh>
    <rPh sb="4" eb="6">
      <t>ネンスウ</t>
    </rPh>
    <phoneticPr fontId="1"/>
  </si>
  <si>
    <t>平均勤続年数</t>
    <rPh sb="0" eb="2">
      <t>ヘイキン</t>
    </rPh>
    <rPh sb="2" eb="4">
      <t>キンゾク</t>
    </rPh>
    <rPh sb="4" eb="6">
      <t>ネンスウ</t>
    </rPh>
    <phoneticPr fontId="1"/>
  </si>
  <si>
    <t>（様式１） 職員に関する調書 （3/3）</t>
    <rPh sb="1" eb="3">
      <t>ヨウシキ</t>
    </rPh>
    <rPh sb="6" eb="8">
      <t>ショクイン</t>
    </rPh>
    <rPh sb="9" eb="10">
      <t>カン</t>
    </rPh>
    <rPh sb="12" eb="14">
      <t>チョウショ</t>
    </rPh>
    <phoneticPr fontId="1"/>
  </si>
  <si>
    <t>（様式１） 職員に関する調書 （1/3）</t>
    <rPh sb="1" eb="3">
      <t>ヨウシキ</t>
    </rPh>
    <rPh sb="6" eb="8">
      <t>ショクイン</t>
    </rPh>
    <rPh sb="9" eb="10">
      <t>カン</t>
    </rPh>
    <rPh sb="12" eb="14">
      <t>チョウショ</t>
    </rPh>
    <phoneticPr fontId="1"/>
  </si>
  <si>
    <t>（様式１） 職員に関する調書 （2/3）</t>
    <rPh sb="1" eb="3">
      <t>ヨウシキ</t>
    </rPh>
    <rPh sb="6" eb="8">
      <t>ショクイン</t>
    </rPh>
    <rPh sb="9" eb="10">
      <t>カン</t>
    </rPh>
    <rPh sb="12" eb="14">
      <t>チョウショ</t>
    </rPh>
    <phoneticPr fontId="1"/>
  </si>
  <si>
    <t>常勤換算人数</t>
    <rPh sb="0" eb="2">
      <t>ジョウキン</t>
    </rPh>
    <rPh sb="2" eb="4">
      <t>カンザン</t>
    </rPh>
    <rPh sb="4" eb="6">
      <t>ニンズウ</t>
    </rPh>
    <phoneticPr fontId="1"/>
  </si>
  <si>
    <t>平均経験年数</t>
    <rPh sb="0" eb="2">
      <t>ヘイキン</t>
    </rPh>
    <rPh sb="2" eb="4">
      <t>ケイケン</t>
    </rPh>
    <rPh sb="4" eb="6">
      <t>ネンスウ</t>
    </rPh>
    <phoneticPr fontId="1"/>
  </si>
  <si>
    <t>平均勤続年数</t>
    <rPh sb="0" eb="2">
      <t>ヘイキン</t>
    </rPh>
    <rPh sb="2" eb="4">
      <t>キンゾク</t>
    </rPh>
    <rPh sb="4" eb="6">
      <t>ネンスウ</t>
    </rPh>
    <phoneticPr fontId="1"/>
  </si>
  <si>
    <t>勤務形態</t>
    <rPh sb="0" eb="2">
      <t>キンム</t>
    </rPh>
    <rPh sb="2" eb="4">
      <t>ケイタイ</t>
    </rPh>
    <phoneticPr fontId="2"/>
  </si>
  <si>
    <t>経験年数</t>
    <rPh sb="0" eb="2">
      <t>ケイケン</t>
    </rPh>
    <rPh sb="2" eb="4">
      <t>ネンスウ</t>
    </rPh>
    <phoneticPr fontId="2"/>
  </si>
  <si>
    <t>勤続年数</t>
    <rPh sb="0" eb="2">
      <t>キンゾク</t>
    </rPh>
    <rPh sb="2" eb="4">
      <t>ネンスウ</t>
    </rPh>
    <phoneticPr fontId="2"/>
  </si>
  <si>
    <t>雇用形態</t>
    <rPh sb="0" eb="2">
      <t>コヨウ</t>
    </rPh>
    <rPh sb="2" eb="4">
      <t>ケイタイ</t>
    </rPh>
    <phoneticPr fontId="2"/>
  </si>
  <si>
    <t>（注）</t>
    <rPh sb="1" eb="2">
      <t>チュウ</t>
    </rPh>
    <phoneticPr fontId="1"/>
  </si>
  <si>
    <t>①　勤務形態・・・常勤（所定労働時間勤務）、非常勤（所定労働時間より短い勤務）の別を記入。</t>
    <rPh sb="2" eb="4">
      <t>キンム</t>
    </rPh>
    <rPh sb="4" eb="6">
      <t>ケイタイ</t>
    </rPh>
    <rPh sb="9" eb="11">
      <t>ジョウキン</t>
    </rPh>
    <rPh sb="12" eb="14">
      <t>ショテイ</t>
    </rPh>
    <rPh sb="14" eb="16">
      <t>ロウドウ</t>
    </rPh>
    <rPh sb="16" eb="18">
      <t>ジカン</t>
    </rPh>
    <rPh sb="18" eb="20">
      <t>キンム</t>
    </rPh>
    <rPh sb="22" eb="25">
      <t>ヒジョウキン</t>
    </rPh>
    <rPh sb="26" eb="28">
      <t>ショテイ</t>
    </rPh>
    <rPh sb="28" eb="30">
      <t>ロウドウ</t>
    </rPh>
    <rPh sb="30" eb="32">
      <t>ジカン</t>
    </rPh>
    <rPh sb="34" eb="35">
      <t>ミジカ</t>
    </rPh>
    <rPh sb="36" eb="38">
      <t>キンム</t>
    </rPh>
    <rPh sb="40" eb="41">
      <t>ベツ</t>
    </rPh>
    <rPh sb="42" eb="44">
      <t>キニュウ</t>
    </rPh>
    <phoneticPr fontId="1"/>
  </si>
  <si>
    <t>②　勤務時間・・・非常勤の場合は、ひと月の勤務時間数を記入。</t>
    <rPh sb="2" eb="4">
      <t>キンム</t>
    </rPh>
    <rPh sb="4" eb="6">
      <t>ジカン</t>
    </rPh>
    <rPh sb="9" eb="12">
      <t>ヒジョウキン</t>
    </rPh>
    <rPh sb="13" eb="15">
      <t>バアイ</t>
    </rPh>
    <rPh sb="19" eb="20">
      <t>ツキ</t>
    </rPh>
    <rPh sb="21" eb="23">
      <t>キンム</t>
    </rPh>
    <rPh sb="23" eb="25">
      <t>ジカン</t>
    </rPh>
    <rPh sb="25" eb="26">
      <t>スウ</t>
    </rPh>
    <rPh sb="27" eb="29">
      <t>キニュウ</t>
    </rPh>
    <phoneticPr fontId="1"/>
  </si>
  <si>
    <t>（１）保育に従事する職員</t>
    <rPh sb="3" eb="5">
      <t>ホイク</t>
    </rPh>
    <rPh sb="6" eb="8">
      <t>ジュウジ</t>
    </rPh>
    <rPh sb="10" eb="12">
      <t>ショクイン</t>
    </rPh>
    <phoneticPr fontId="5"/>
  </si>
  <si>
    <t>嘱託医</t>
    <rPh sb="0" eb="2">
      <t>ショクタク</t>
    </rPh>
    <rPh sb="2" eb="3">
      <t>イ</t>
    </rPh>
    <phoneticPr fontId="1"/>
  </si>
  <si>
    <t>嘱託歯科医</t>
    <rPh sb="0" eb="2">
      <t>ショクタク</t>
    </rPh>
    <rPh sb="2" eb="4">
      <t>シカ</t>
    </rPh>
    <rPh sb="4" eb="5">
      <t>イ</t>
    </rPh>
    <phoneticPr fontId="1"/>
  </si>
  <si>
    <t>保育士</t>
    <rPh sb="0" eb="2">
      <t>ホイク</t>
    </rPh>
    <rPh sb="2" eb="3">
      <t>シ</t>
    </rPh>
    <phoneticPr fontId="1"/>
  </si>
  <si>
    <t>保育補助者</t>
    <rPh sb="0" eb="2">
      <t>ホイク</t>
    </rPh>
    <rPh sb="2" eb="4">
      <t>ホジョ</t>
    </rPh>
    <rPh sb="4" eb="5">
      <t>シャ</t>
    </rPh>
    <phoneticPr fontId="1"/>
  </si>
  <si>
    <t>嘱託医</t>
    <rPh sb="0" eb="2">
      <t>ショクタク</t>
    </rPh>
    <rPh sb="2" eb="3">
      <t>イ</t>
    </rPh>
    <phoneticPr fontId="1"/>
  </si>
  <si>
    <t>嘱託歯科医</t>
    <rPh sb="0" eb="2">
      <t>ショクタク</t>
    </rPh>
    <rPh sb="2" eb="4">
      <t>シカ</t>
    </rPh>
    <rPh sb="4" eb="5">
      <t>イ</t>
    </rPh>
    <phoneticPr fontId="1"/>
  </si>
  <si>
    <t>その他職員</t>
    <rPh sb="2" eb="3">
      <t>タ</t>
    </rPh>
    <rPh sb="3" eb="5">
      <t>ショクイン</t>
    </rPh>
    <phoneticPr fontId="1"/>
  </si>
  <si>
    <t>保育士数算定</t>
    <rPh sb="0" eb="2">
      <t>ホイク</t>
    </rPh>
    <rPh sb="2" eb="3">
      <t>シ</t>
    </rPh>
    <rPh sb="3" eb="4">
      <t>スウ</t>
    </rPh>
    <rPh sb="4" eb="6">
      <t>サンテイ</t>
    </rPh>
    <phoneticPr fontId="1"/>
  </si>
  <si>
    <t>　　　　　　　　　　　６か月以上の端数は切り上げ。嘱託医等は記入不要。</t>
    <rPh sb="13" eb="14">
      <t>ゲツ</t>
    </rPh>
    <rPh sb="14" eb="16">
      <t>イジョウ</t>
    </rPh>
    <rPh sb="17" eb="19">
      <t>ハスウ</t>
    </rPh>
    <rPh sb="20" eb="21">
      <t>キ</t>
    </rPh>
    <rPh sb="22" eb="23">
      <t>ア</t>
    </rPh>
    <rPh sb="25" eb="27">
      <t>ショクタク</t>
    </rPh>
    <rPh sb="27" eb="28">
      <t>イ</t>
    </rPh>
    <rPh sb="28" eb="29">
      <t>トウ</t>
    </rPh>
    <rPh sb="30" eb="32">
      <t>キニュウ</t>
    </rPh>
    <rPh sb="32" eb="34">
      <t>フヨウ</t>
    </rPh>
    <phoneticPr fontId="1"/>
  </si>
  <si>
    <t>雇用形態（保育士数算定者）</t>
    <rPh sb="0" eb="2">
      <t>コヨウ</t>
    </rPh>
    <rPh sb="2" eb="4">
      <t>ケイタイ</t>
    </rPh>
    <rPh sb="5" eb="7">
      <t>ホイク</t>
    </rPh>
    <rPh sb="7" eb="8">
      <t>シ</t>
    </rPh>
    <rPh sb="8" eb="9">
      <t>スウ</t>
    </rPh>
    <rPh sb="9" eb="11">
      <t>サンテイ</t>
    </rPh>
    <rPh sb="11" eb="12">
      <t>シャ</t>
    </rPh>
    <phoneticPr fontId="1"/>
  </si>
  <si>
    <t>職 名</t>
    <rPh sb="0" eb="1">
      <t>ショク</t>
    </rPh>
    <rPh sb="2" eb="3">
      <t>メイ</t>
    </rPh>
    <phoneticPr fontId="1"/>
  </si>
  <si>
    <t>常 勤</t>
    <rPh sb="0" eb="1">
      <t>ツネ</t>
    </rPh>
    <rPh sb="2" eb="3">
      <t>ツトム</t>
    </rPh>
    <phoneticPr fontId="1"/>
  </si>
  <si>
    <t>２　職員一覧</t>
    <rPh sb="2" eb="4">
      <t>ショクイン</t>
    </rPh>
    <rPh sb="4" eb="6">
      <t>イチラン</t>
    </rPh>
    <phoneticPr fontId="3"/>
  </si>
  <si>
    <t>３　職員数及び平均年数</t>
    <rPh sb="2" eb="4">
      <t>ショクイン</t>
    </rPh>
    <rPh sb="4" eb="5">
      <t>スウ</t>
    </rPh>
    <rPh sb="5" eb="6">
      <t>オヨ</t>
    </rPh>
    <rPh sb="7" eb="9">
      <t>ヘイキン</t>
    </rPh>
    <rPh sb="9" eb="11">
      <t>ネンスウ</t>
    </rPh>
    <phoneticPr fontId="3"/>
  </si>
  <si>
    <t>勤務時間
（月）</t>
    <rPh sb="0" eb="2">
      <t>キンム</t>
    </rPh>
    <rPh sb="2" eb="4">
      <t>ジカン</t>
    </rPh>
    <rPh sb="6" eb="7">
      <t>ツキ</t>
    </rPh>
    <phoneticPr fontId="2"/>
  </si>
  <si>
    <t>就業規則等で定めた常勤職員の勤務時間（月）</t>
    <rPh sb="0" eb="2">
      <t>シュウギョウ</t>
    </rPh>
    <rPh sb="2" eb="4">
      <t>キソク</t>
    </rPh>
    <rPh sb="4" eb="5">
      <t>トウ</t>
    </rPh>
    <rPh sb="6" eb="7">
      <t>サダ</t>
    </rPh>
    <rPh sb="9" eb="11">
      <t>ジョウキン</t>
    </rPh>
    <rPh sb="11" eb="13">
      <t>ショクイン</t>
    </rPh>
    <rPh sb="14" eb="16">
      <t>キンム</t>
    </rPh>
    <rPh sb="16" eb="18">
      <t>ジカン</t>
    </rPh>
    <rPh sb="19" eb="20">
      <t>ツキ</t>
    </rPh>
    <phoneticPr fontId="1"/>
  </si>
  <si>
    <t>保育士数（常勤換算）</t>
    <rPh sb="0" eb="2">
      <t>ホイク</t>
    </rPh>
    <rPh sb="2" eb="3">
      <t>シ</t>
    </rPh>
    <rPh sb="3" eb="4">
      <t>スウ</t>
    </rPh>
    <rPh sb="5" eb="7">
      <t>ジョウキン</t>
    </rPh>
    <rPh sb="7" eb="9">
      <t>カンザン</t>
    </rPh>
    <phoneticPr fontId="1"/>
  </si>
  <si>
    <t>水色セルに入力</t>
    <rPh sb="0" eb="2">
      <t>ミズイロ</t>
    </rPh>
    <rPh sb="5" eb="7">
      <t>ニュウリョク</t>
    </rPh>
    <phoneticPr fontId="5"/>
  </si>
  <si>
    <t>担当業務・クラス等</t>
    <rPh sb="0" eb="2">
      <t>タントウ</t>
    </rPh>
    <rPh sb="2" eb="4">
      <t>ギョウム</t>
    </rPh>
    <rPh sb="8" eb="9">
      <t>トウ</t>
    </rPh>
    <phoneticPr fontId="2"/>
  </si>
  <si>
    <t>※ 小数点第１位四捨五入</t>
    <phoneticPr fontId="3"/>
  </si>
  <si>
    <t>（表は自動計算）</t>
    <rPh sb="1" eb="2">
      <t>ヒョウ</t>
    </rPh>
    <rPh sb="3" eb="5">
      <t>ジドウ</t>
    </rPh>
    <rPh sb="5" eb="7">
      <t>ケイサン</t>
    </rPh>
    <phoneticPr fontId="1"/>
  </si>
  <si>
    <t xml:space="preserve">事業類型 ： </t>
    <rPh sb="0" eb="2">
      <t>ジギョウ</t>
    </rPh>
    <rPh sb="2" eb="4">
      <t>ルイケイ</t>
    </rPh>
    <phoneticPr fontId="5"/>
  </si>
  <si>
    <t>３号</t>
    <rPh sb="1" eb="2">
      <t>ゴウ</t>
    </rPh>
    <phoneticPr fontId="1"/>
  </si>
  <si>
    <t>家庭的保育補助者</t>
    <rPh sb="0" eb="3">
      <t>カテイテキ</t>
    </rPh>
    <rPh sb="3" eb="5">
      <t>ホイク</t>
    </rPh>
    <rPh sb="5" eb="8">
      <t>ホジョシャ</t>
    </rPh>
    <phoneticPr fontId="1"/>
  </si>
  <si>
    <t>小規模保育事業</t>
    <rPh sb="0" eb="3">
      <t>ショウキボ</t>
    </rPh>
    <rPh sb="3" eb="5">
      <t>ホイク</t>
    </rPh>
    <rPh sb="5" eb="7">
      <t>ジギョウ</t>
    </rPh>
    <phoneticPr fontId="1"/>
  </si>
  <si>
    <t>上記に加えて１人</t>
    <rPh sb="0" eb="2">
      <t>ジョウキ</t>
    </rPh>
    <rPh sb="3" eb="4">
      <t>クワ</t>
    </rPh>
    <rPh sb="6" eb="8">
      <t>ヒトリ</t>
    </rPh>
    <phoneticPr fontId="3"/>
  </si>
  <si>
    <t>※ 調理業務の全部を委託する場合、または搬入施設</t>
    <rPh sb="2" eb="4">
      <t>チョウリ</t>
    </rPh>
    <rPh sb="4" eb="6">
      <t>ギョウム</t>
    </rPh>
    <rPh sb="7" eb="9">
      <t>ゼンブ</t>
    </rPh>
    <rPh sb="10" eb="12">
      <t>イタク</t>
    </rPh>
    <rPh sb="14" eb="16">
      <t>バアイ</t>
    </rPh>
    <rPh sb="20" eb="22">
      <t>ハンニュウ</t>
    </rPh>
    <rPh sb="22" eb="24">
      <t>シセツ</t>
    </rPh>
    <phoneticPr fontId="5"/>
  </si>
  <si>
    <t>　 から食事を搬入する場合は、配置不要</t>
    <phoneticPr fontId="1"/>
  </si>
  <si>
    <t>（管理者等の兼務）</t>
    <rPh sb="1" eb="4">
      <t>カンリシャ</t>
    </rPh>
    <rPh sb="4" eb="5">
      <t>トウ</t>
    </rPh>
    <rPh sb="6" eb="8">
      <t>ケンム</t>
    </rPh>
    <phoneticPr fontId="1"/>
  </si>
  <si>
    <t>必要配置職員</t>
    <rPh sb="0" eb="2">
      <t>ヒツヨウ</t>
    </rPh>
    <rPh sb="2" eb="4">
      <t>ハイチ</t>
    </rPh>
    <rPh sb="4" eb="6">
      <t>ショクイン</t>
    </rPh>
    <phoneticPr fontId="1"/>
  </si>
  <si>
    <t>※ 看護師・准看護師又は保健師を、１人に限り、保育士として算定可（ただし保育従事者に限る）</t>
    <phoneticPr fontId="1"/>
  </si>
  <si>
    <t>小　計　①</t>
    <rPh sb="0" eb="1">
      <t>ショウ</t>
    </rPh>
    <rPh sb="2" eb="3">
      <t>ケイ</t>
    </rPh>
    <phoneticPr fontId="3"/>
  </si>
  <si>
    <t>①の人数</t>
    <phoneticPr fontId="1"/>
  </si>
  <si>
    <t>①×1/2（小数点第１位四捨五入）</t>
    <phoneticPr fontId="1"/>
  </si>
  <si>
    <t>小規模Ａ：</t>
    <phoneticPr fontId="1"/>
  </si>
  <si>
    <t>小規模Ｂ：</t>
    <phoneticPr fontId="1"/>
  </si>
  <si>
    <t>必要
保育士数
②</t>
    <rPh sb="0" eb="2">
      <t>ヒツヨウ</t>
    </rPh>
    <rPh sb="3" eb="6">
      <t>ホイクシ</t>
    </rPh>
    <rPh sb="6" eb="7">
      <t>スウ</t>
    </rPh>
    <phoneticPr fontId="1"/>
  </si>
  <si>
    <t>保育標準時間認定を受けた子どもの利用　③</t>
    <rPh sb="9" eb="10">
      <t>ウ</t>
    </rPh>
    <rPh sb="16" eb="18">
      <t>リヨウ</t>
    </rPh>
    <phoneticPr fontId="1"/>
  </si>
  <si>
    <t>必要保育従事者数（①+③）　④</t>
    <rPh sb="4" eb="7">
      <t>ジュウジシャ</t>
    </rPh>
    <rPh sb="7" eb="8">
      <t>スウ</t>
    </rPh>
    <phoneticPr fontId="1"/>
  </si>
  <si>
    <t>保育士数
算定</t>
    <rPh sb="0" eb="2">
      <t>ホイク</t>
    </rPh>
    <rPh sb="2" eb="3">
      <t>シ</t>
    </rPh>
    <rPh sb="3" eb="4">
      <t>スウ</t>
    </rPh>
    <rPh sb="5" eb="7">
      <t>サンテイ</t>
    </rPh>
    <phoneticPr fontId="2"/>
  </si>
  <si>
    <t>保育従事者数算定</t>
    <rPh sb="0" eb="2">
      <t>ホイク</t>
    </rPh>
    <rPh sb="2" eb="5">
      <t>ジュウジシャ</t>
    </rPh>
    <rPh sb="5" eb="6">
      <t>スウ</t>
    </rPh>
    <rPh sb="6" eb="8">
      <t>サンテイ</t>
    </rPh>
    <phoneticPr fontId="1"/>
  </si>
  <si>
    <t>保育従事者数
算定</t>
    <rPh sb="0" eb="2">
      <t>ホイク</t>
    </rPh>
    <rPh sb="2" eb="5">
      <t>ジュウジシャ</t>
    </rPh>
    <rPh sb="5" eb="6">
      <t>スウ</t>
    </rPh>
    <rPh sb="7" eb="9">
      <t>サンテイ</t>
    </rPh>
    <phoneticPr fontId="1"/>
  </si>
  <si>
    <t>保育従事者数（常勤換算）</t>
    <rPh sb="0" eb="2">
      <t>ホイク</t>
    </rPh>
    <rPh sb="2" eb="5">
      <t>ジュウジシャ</t>
    </rPh>
    <rPh sb="5" eb="6">
      <t>スウ</t>
    </rPh>
    <rPh sb="7" eb="9">
      <t>ジョウキン</t>
    </rPh>
    <rPh sb="9" eb="11">
      <t>カンザン</t>
    </rPh>
    <phoneticPr fontId="1"/>
  </si>
  <si>
    <t>⑤　経験年数・・・事業開始時点の当該業務の経験年数を記入。園長は保育士の経験年数を含める。</t>
    <rPh sb="2" eb="4">
      <t>ケイケン</t>
    </rPh>
    <rPh sb="4" eb="6">
      <t>ネンスウ</t>
    </rPh>
    <rPh sb="9" eb="11">
      <t>ジギョウ</t>
    </rPh>
    <rPh sb="11" eb="13">
      <t>カイシ</t>
    </rPh>
    <rPh sb="13" eb="15">
      <t>ジテン</t>
    </rPh>
    <rPh sb="16" eb="18">
      <t>トウガイ</t>
    </rPh>
    <rPh sb="18" eb="20">
      <t>ギョウム</t>
    </rPh>
    <rPh sb="21" eb="23">
      <t>ケイケン</t>
    </rPh>
    <rPh sb="23" eb="25">
      <t>ネンスウ</t>
    </rPh>
    <rPh sb="26" eb="28">
      <t>キニュウ</t>
    </rPh>
    <rPh sb="29" eb="31">
      <t>エンチョウ</t>
    </rPh>
    <rPh sb="32" eb="34">
      <t>ホイク</t>
    </rPh>
    <rPh sb="33" eb="34">
      <t>ヨウホ</t>
    </rPh>
    <rPh sb="34" eb="35">
      <t>シ</t>
    </rPh>
    <rPh sb="36" eb="38">
      <t>ケイケン</t>
    </rPh>
    <rPh sb="38" eb="40">
      <t>ネンスウ</t>
    </rPh>
    <rPh sb="41" eb="42">
      <t>フク</t>
    </rPh>
    <phoneticPr fontId="1"/>
  </si>
  <si>
    <t>⑥　勤続年数・・・現施設での勤続年数を記入。６か月以上の端数は切り上げ。嘱託医等は記入不要。</t>
    <rPh sb="2" eb="4">
      <t>キンゾク</t>
    </rPh>
    <rPh sb="4" eb="6">
      <t>ネンスウ</t>
    </rPh>
    <rPh sb="9" eb="10">
      <t>ウツツ</t>
    </rPh>
    <rPh sb="10" eb="12">
      <t>シセツ</t>
    </rPh>
    <rPh sb="14" eb="16">
      <t>キンゾク</t>
    </rPh>
    <rPh sb="16" eb="18">
      <t>ネンスウ</t>
    </rPh>
    <rPh sb="19" eb="21">
      <t>キニュウ</t>
    </rPh>
    <rPh sb="36" eb="38">
      <t>ショクタク</t>
    </rPh>
    <phoneticPr fontId="1"/>
  </si>
  <si>
    <r>
      <rPr>
        <b/>
        <sz val="11"/>
        <rFont val="ＭＳ Ｐゴシック"/>
        <family val="3"/>
        <charset val="128"/>
        <scheme val="minor"/>
      </rPr>
      <t>保育士数</t>
    </r>
    <r>
      <rPr>
        <b/>
        <sz val="9"/>
        <rFont val="ＭＳ Ｐゴシック"/>
        <family val="3"/>
        <charset val="128"/>
        <scheme val="minor"/>
      </rPr>
      <t xml:space="preserve">（常勤換算） </t>
    </r>
    <r>
      <rPr>
        <b/>
        <sz val="11"/>
        <rFont val="ＭＳ Ｐゴシック"/>
        <family val="3"/>
        <charset val="128"/>
        <scheme val="minor"/>
      </rPr>
      <t>⑤</t>
    </r>
    <r>
      <rPr>
        <sz val="11"/>
        <rFont val="ＭＳ Ｐゴシック"/>
        <family val="3"/>
        <charset val="128"/>
        <scheme val="minor"/>
      </rPr>
      <t xml:space="preserve">
</t>
    </r>
    <r>
      <rPr>
        <sz val="10"/>
        <rFont val="ＭＳ Ｐゴシック"/>
        <family val="3"/>
        <charset val="128"/>
        <scheme val="minor"/>
      </rPr>
      <t>（②＜⑤）
（小規模Ａ：④＜⑤）</t>
    </r>
    <rPh sb="0" eb="2">
      <t>ホイク</t>
    </rPh>
    <rPh sb="2" eb="3">
      <t>シ</t>
    </rPh>
    <rPh sb="3" eb="4">
      <t>スウ</t>
    </rPh>
    <rPh sb="5" eb="7">
      <t>ジョウキン</t>
    </rPh>
    <rPh sb="7" eb="9">
      <t>カンザン</t>
    </rPh>
    <rPh sb="20" eb="23">
      <t>ショウキボ</t>
    </rPh>
    <phoneticPr fontId="5"/>
  </si>
  <si>
    <r>
      <rPr>
        <b/>
        <sz val="10"/>
        <rFont val="ＭＳ Ｐゴシック"/>
        <family val="3"/>
        <charset val="128"/>
        <scheme val="minor"/>
      </rPr>
      <t>保育従事者数</t>
    </r>
    <r>
      <rPr>
        <b/>
        <sz val="9"/>
        <rFont val="ＭＳ Ｐゴシック"/>
        <family val="3"/>
        <charset val="128"/>
        <scheme val="minor"/>
      </rPr>
      <t>（常勤換算）</t>
    </r>
    <r>
      <rPr>
        <b/>
        <sz val="10"/>
        <rFont val="ＭＳ Ｐゴシック"/>
        <family val="3"/>
        <charset val="128"/>
        <scheme val="minor"/>
      </rPr>
      <t>⑥</t>
    </r>
    <r>
      <rPr>
        <sz val="10"/>
        <rFont val="ＭＳ Ｐゴシック"/>
        <family val="3"/>
        <charset val="128"/>
        <scheme val="minor"/>
      </rPr>
      <t xml:space="preserve">
（小規模Ｂ：④＜⑥）</t>
    </r>
    <rPh sb="0" eb="2">
      <t>ホイク</t>
    </rPh>
    <rPh sb="2" eb="5">
      <t>ジュウジシャ</t>
    </rPh>
    <rPh sb="5" eb="6">
      <t>スウ</t>
    </rPh>
    <phoneticPr fontId="1"/>
  </si>
  <si>
    <t>正職員</t>
    <rPh sb="0" eb="3">
      <t>セイショクイン</t>
    </rPh>
    <phoneticPr fontId="1"/>
  </si>
  <si>
    <t>嘱託職員</t>
    <rPh sb="0" eb="2">
      <t>ショクタク</t>
    </rPh>
    <rPh sb="2" eb="4">
      <t>ショクイン</t>
    </rPh>
    <phoneticPr fontId="1"/>
  </si>
  <si>
    <t>その他職員</t>
    <rPh sb="2" eb="3">
      <t>タ</t>
    </rPh>
    <rPh sb="3" eb="5">
      <t>ショクイン</t>
    </rPh>
    <phoneticPr fontId="1"/>
  </si>
  <si>
    <t>準職員（有期）</t>
    <rPh sb="0" eb="1">
      <t>ジュン</t>
    </rPh>
    <rPh sb="1" eb="2">
      <t>ショク</t>
    </rPh>
    <rPh sb="2" eb="3">
      <t>イン</t>
    </rPh>
    <rPh sb="4" eb="6">
      <t>ユウキ</t>
    </rPh>
    <phoneticPr fontId="1"/>
  </si>
  <si>
    <t>栄養士</t>
    <rPh sb="0" eb="3">
      <t>エイヨウシ</t>
    </rPh>
    <phoneticPr fontId="1"/>
  </si>
  <si>
    <t>用務員</t>
    <rPh sb="0" eb="3">
      <t>ヨウムイン</t>
    </rPh>
    <phoneticPr fontId="1"/>
  </si>
  <si>
    <t>パートタイム職員（有期）</t>
    <rPh sb="6" eb="8">
      <t>ショクイン</t>
    </rPh>
    <rPh sb="9" eb="11">
      <t>ユウキ</t>
    </rPh>
    <phoneticPr fontId="1"/>
  </si>
  <si>
    <t>パートタイム職員（無期）</t>
    <rPh sb="6" eb="8">
      <t>ショクイン</t>
    </rPh>
    <rPh sb="9" eb="11">
      <t>ムキ</t>
    </rPh>
    <phoneticPr fontId="1"/>
  </si>
  <si>
    <t>準職員（無期）</t>
    <rPh sb="0" eb="1">
      <t>ジュン</t>
    </rPh>
    <rPh sb="1" eb="2">
      <t>ショク</t>
    </rPh>
    <rPh sb="2" eb="3">
      <t>イン</t>
    </rPh>
    <rPh sb="4" eb="6">
      <t>ムキ</t>
    </rPh>
    <phoneticPr fontId="1"/>
  </si>
  <si>
    <t>雇用形態（保育従事者数算定者）</t>
    <rPh sb="0" eb="2">
      <t>コヨウ</t>
    </rPh>
    <rPh sb="2" eb="4">
      <t>ケイタイ</t>
    </rPh>
    <rPh sb="5" eb="7">
      <t>ホイク</t>
    </rPh>
    <rPh sb="7" eb="9">
      <t>ジュウジ</t>
    </rPh>
    <rPh sb="9" eb="10">
      <t>シャ</t>
    </rPh>
    <rPh sb="10" eb="11">
      <t>スウ</t>
    </rPh>
    <rPh sb="11" eb="13">
      <t>サンテイ</t>
    </rPh>
    <rPh sb="13" eb="14">
      <t>シャ</t>
    </rPh>
    <phoneticPr fontId="1"/>
  </si>
  <si>
    <t>雇用形態
（保育士数算定者
：実人数）</t>
    <rPh sb="0" eb="2">
      <t>コヨウ</t>
    </rPh>
    <rPh sb="2" eb="4">
      <t>ケイタイ</t>
    </rPh>
    <rPh sb="6" eb="8">
      <t>ホイク</t>
    </rPh>
    <rPh sb="8" eb="9">
      <t>シ</t>
    </rPh>
    <rPh sb="9" eb="10">
      <t>スウ</t>
    </rPh>
    <rPh sb="10" eb="12">
      <t>サンテイ</t>
    </rPh>
    <rPh sb="12" eb="13">
      <t>シャ</t>
    </rPh>
    <rPh sb="15" eb="16">
      <t>ジツ</t>
    </rPh>
    <rPh sb="16" eb="18">
      <t>ニンズウ</t>
    </rPh>
    <phoneticPr fontId="1"/>
  </si>
  <si>
    <t>雇用形態
（保育従事者数算定者
：実人数）</t>
    <rPh sb="0" eb="2">
      <t>コヨウ</t>
    </rPh>
    <rPh sb="2" eb="4">
      <t>ケイタイ</t>
    </rPh>
    <rPh sb="6" eb="8">
      <t>ホイク</t>
    </rPh>
    <rPh sb="8" eb="11">
      <t>ジュウジシャ</t>
    </rPh>
    <rPh sb="11" eb="12">
      <t>スウ</t>
    </rPh>
    <rPh sb="12" eb="14">
      <t>サンテイ</t>
    </rPh>
    <rPh sb="14" eb="15">
      <t>シャ</t>
    </rPh>
    <rPh sb="17" eb="18">
      <t>ジツ</t>
    </rPh>
    <rPh sb="18" eb="20">
      <t>ニンズウ</t>
    </rPh>
    <phoneticPr fontId="1"/>
  </si>
  <si>
    <t>計</t>
    <rPh sb="0" eb="1">
      <t>ケイ</t>
    </rPh>
    <phoneticPr fontId="1"/>
  </si>
  <si>
    <t>　　　　　　　　　　　　　　　　　一時預かり等の専任者は算定不可。</t>
    <phoneticPr fontId="1"/>
  </si>
  <si>
    <r>
      <t>③　</t>
    </r>
    <r>
      <rPr>
        <u/>
        <sz val="11"/>
        <color theme="1"/>
        <rFont val="ＭＳ Ｐゴシック"/>
        <family val="3"/>
        <charset val="128"/>
        <scheme val="minor"/>
      </rPr>
      <t>保育士数算定</t>
    </r>
    <r>
      <rPr>
        <sz val="11"/>
        <color theme="1"/>
        <rFont val="ＭＳ Ｐゴシック"/>
        <family val="3"/>
        <charset val="128"/>
        <scheme val="minor"/>
      </rPr>
      <t>・・・保育士として算定する者（「</t>
    </r>
    <r>
      <rPr>
        <u/>
        <sz val="11"/>
        <color theme="1"/>
        <rFont val="ＭＳ Ｐゴシック"/>
        <family val="3"/>
        <charset val="128"/>
        <scheme val="minor"/>
      </rPr>
      <t>子育て支援員・家庭的保育者・家庭的保育補助者・保育補助者</t>
    </r>
    <r>
      <rPr>
        <sz val="11"/>
        <color theme="1"/>
        <rFont val="ＭＳ Ｐゴシック"/>
        <family val="3"/>
        <charset val="128"/>
        <scheme val="minor"/>
      </rPr>
      <t>」等</t>
    </r>
    <r>
      <rPr>
        <u/>
        <sz val="11"/>
        <color theme="1"/>
        <rFont val="ＭＳ Ｐゴシック"/>
        <family val="3"/>
        <charset val="128"/>
        <scheme val="minor"/>
      </rPr>
      <t>除く</t>
    </r>
    <r>
      <rPr>
        <sz val="11"/>
        <color theme="1"/>
        <rFont val="ＭＳ Ｐゴシック"/>
        <family val="3"/>
        <charset val="128"/>
        <scheme val="minor"/>
      </rPr>
      <t>。）に○を記入。一時預かり等の専任者は算定不可。</t>
    </r>
    <rPh sb="2" eb="4">
      <t>ホイク</t>
    </rPh>
    <rPh sb="4" eb="5">
      <t>シ</t>
    </rPh>
    <rPh sb="5" eb="6">
      <t>スウ</t>
    </rPh>
    <rPh sb="6" eb="8">
      <t>サンテイ</t>
    </rPh>
    <rPh sb="11" eb="13">
      <t>ホイク</t>
    </rPh>
    <rPh sb="13" eb="14">
      <t>シ</t>
    </rPh>
    <rPh sb="17" eb="19">
      <t>サンテイ</t>
    </rPh>
    <rPh sb="21" eb="22">
      <t>モノ</t>
    </rPh>
    <rPh sb="24" eb="26">
      <t>コソダ</t>
    </rPh>
    <rPh sb="27" eb="29">
      <t>シエン</t>
    </rPh>
    <rPh sb="29" eb="30">
      <t>イン</t>
    </rPh>
    <rPh sb="38" eb="41">
      <t>カテイテキ</t>
    </rPh>
    <rPh sb="41" eb="43">
      <t>ホイク</t>
    </rPh>
    <rPh sb="43" eb="46">
      <t>ホジョシャ</t>
    </rPh>
    <rPh sb="47" eb="49">
      <t>ホイク</t>
    </rPh>
    <rPh sb="49" eb="51">
      <t>ホジョ</t>
    </rPh>
    <rPh sb="51" eb="52">
      <t>シャ</t>
    </rPh>
    <rPh sb="53" eb="54">
      <t>トウ</t>
    </rPh>
    <rPh sb="61" eb="63">
      <t>キニュウ</t>
    </rPh>
    <rPh sb="64" eb="66">
      <t>イチジ</t>
    </rPh>
    <rPh sb="66" eb="67">
      <t>アズ</t>
    </rPh>
    <rPh sb="69" eb="70">
      <t>トウ</t>
    </rPh>
    <rPh sb="71" eb="74">
      <t>センニンシャ</t>
    </rPh>
    <rPh sb="75" eb="77">
      <t>サンテイ</t>
    </rPh>
    <rPh sb="77" eb="79">
      <t>フカ</t>
    </rPh>
    <phoneticPr fontId="1"/>
  </si>
  <si>
    <r>
      <t>④　</t>
    </r>
    <r>
      <rPr>
        <u/>
        <sz val="11"/>
        <color theme="1"/>
        <rFont val="ＭＳ Ｐゴシック"/>
        <family val="3"/>
        <charset val="128"/>
        <scheme val="minor"/>
      </rPr>
      <t>保育従事者数算定</t>
    </r>
    <r>
      <rPr>
        <sz val="11"/>
        <color theme="1"/>
        <rFont val="ＭＳ Ｐゴシック"/>
        <family val="3"/>
        <charset val="128"/>
        <scheme val="minor"/>
      </rPr>
      <t>・・・保育従事者として算定する者（「</t>
    </r>
    <r>
      <rPr>
        <u/>
        <sz val="11"/>
        <color theme="1"/>
        <rFont val="ＭＳ Ｐゴシック"/>
        <family val="3"/>
        <charset val="128"/>
        <scheme val="minor"/>
      </rPr>
      <t>保育士・子育て支援員</t>
    </r>
    <r>
      <rPr>
        <sz val="11"/>
        <color theme="1"/>
        <rFont val="ＭＳ Ｐゴシック"/>
        <family val="3"/>
        <charset val="128"/>
        <scheme val="minor"/>
      </rPr>
      <t>」</t>
    </r>
    <r>
      <rPr>
        <u/>
        <sz val="11"/>
        <color theme="1"/>
        <rFont val="ＭＳ Ｐゴシック"/>
        <family val="3"/>
        <charset val="128"/>
        <scheme val="minor"/>
      </rPr>
      <t>含む</t>
    </r>
    <r>
      <rPr>
        <sz val="11"/>
        <color theme="1"/>
        <rFont val="ＭＳ Ｐゴシック"/>
        <family val="3"/>
        <charset val="128"/>
        <scheme val="minor"/>
      </rPr>
      <t>。「</t>
    </r>
    <r>
      <rPr>
        <u/>
        <sz val="11"/>
        <color theme="1"/>
        <rFont val="ＭＳ Ｐゴシック"/>
        <family val="3"/>
        <charset val="128"/>
        <scheme val="minor"/>
      </rPr>
      <t>家庭的保育者・家庭的保育補助者・保育補助者</t>
    </r>
    <r>
      <rPr>
        <sz val="11"/>
        <color theme="1"/>
        <rFont val="ＭＳ Ｐゴシック"/>
        <family val="3"/>
        <charset val="128"/>
        <scheme val="minor"/>
      </rPr>
      <t>」等</t>
    </r>
    <r>
      <rPr>
        <u/>
        <sz val="11"/>
        <color theme="1"/>
        <rFont val="ＭＳ Ｐゴシック"/>
        <family val="3"/>
        <charset val="128"/>
        <scheme val="minor"/>
      </rPr>
      <t>除く</t>
    </r>
    <r>
      <rPr>
        <sz val="11"/>
        <color theme="1"/>
        <rFont val="ＭＳ Ｐゴシック"/>
        <family val="3"/>
        <charset val="128"/>
        <scheme val="minor"/>
      </rPr>
      <t>。）に○を記入。</t>
    </r>
    <rPh sb="2" eb="4">
      <t>ホイク</t>
    </rPh>
    <rPh sb="4" eb="7">
      <t>ジュウジシャ</t>
    </rPh>
    <rPh sb="7" eb="8">
      <t>スウ</t>
    </rPh>
    <rPh sb="8" eb="10">
      <t>サンテイ</t>
    </rPh>
    <rPh sb="13" eb="15">
      <t>ホイク</t>
    </rPh>
    <rPh sb="15" eb="18">
      <t>ジュウジシャ</t>
    </rPh>
    <rPh sb="21" eb="23">
      <t>サンテイ</t>
    </rPh>
    <rPh sb="25" eb="26">
      <t>モノ</t>
    </rPh>
    <rPh sb="28" eb="31">
      <t>ホイクシ</t>
    </rPh>
    <rPh sb="32" eb="34">
      <t>コソダ</t>
    </rPh>
    <rPh sb="35" eb="37">
      <t>シエン</t>
    </rPh>
    <rPh sb="37" eb="38">
      <t>イン</t>
    </rPh>
    <rPh sb="39" eb="40">
      <t>フク</t>
    </rPh>
    <rPh sb="43" eb="46">
      <t>カテイテキ</t>
    </rPh>
    <rPh sb="46" eb="49">
      <t>ホイクシャ</t>
    </rPh>
    <rPh sb="50" eb="53">
      <t>カテイテキ</t>
    </rPh>
    <rPh sb="53" eb="55">
      <t>ホイク</t>
    </rPh>
    <rPh sb="55" eb="58">
      <t>ホジョシャ</t>
    </rPh>
    <rPh sb="59" eb="61">
      <t>ホイク</t>
    </rPh>
    <rPh sb="61" eb="63">
      <t>ホジョ</t>
    </rPh>
    <rPh sb="63" eb="64">
      <t>シャ</t>
    </rPh>
    <rPh sb="65" eb="66">
      <t>トウ</t>
    </rPh>
    <rPh sb="66" eb="67">
      <t>ノゾ</t>
    </rPh>
    <rPh sb="73" eb="75">
      <t>キニュウ</t>
    </rPh>
    <phoneticPr fontId="1"/>
  </si>
  <si>
    <t>主任保育士</t>
    <rPh sb="0" eb="2">
      <t>シュニン</t>
    </rPh>
    <rPh sb="2" eb="5">
      <t>ホイクシ</t>
    </rPh>
    <phoneticPr fontId="1"/>
  </si>
  <si>
    <t>家庭的保育者</t>
    <phoneticPr fontId="1"/>
  </si>
  <si>
    <t>子育て支援員</t>
    <phoneticPr fontId="1"/>
  </si>
  <si>
    <t>幼稚園教諭</t>
    <rPh sb="0" eb="3">
      <t>ヨウチエン</t>
    </rPh>
    <rPh sb="3" eb="5">
      <t>キョウユ</t>
    </rPh>
    <phoneticPr fontId="1"/>
  </si>
  <si>
    <t>小学校教諭</t>
    <rPh sb="0" eb="3">
      <t>ショウガッコウ</t>
    </rPh>
    <rPh sb="3" eb="5">
      <t>キョウユ</t>
    </rPh>
    <phoneticPr fontId="1"/>
  </si>
  <si>
    <t>養護教諭</t>
    <rPh sb="0" eb="2">
      <t>ヨウゴ</t>
    </rPh>
    <rPh sb="2" eb="4">
      <t>キョウユ</t>
    </rPh>
    <phoneticPr fontId="1"/>
  </si>
  <si>
    <t>看護師</t>
    <phoneticPr fontId="1"/>
  </si>
  <si>
    <t>准看護師</t>
    <rPh sb="0" eb="4">
      <t>ジュンカンゴシ</t>
    </rPh>
    <phoneticPr fontId="1"/>
  </si>
  <si>
    <t>保健師</t>
    <rPh sb="0" eb="3">
      <t>ホケンシ</t>
    </rPh>
    <phoneticPr fontId="1"/>
  </si>
  <si>
    <t>○○保育園</t>
    <phoneticPr fontId="1"/>
  </si>
  <si>
    <t>Ｂ型</t>
  </si>
  <si>
    <t>有</t>
  </si>
  <si>
    <t>子育て支援員</t>
  </si>
  <si>
    <t>看護師</t>
  </si>
  <si>
    <t>○○　○○○</t>
  </si>
  <si>
    <t>２歳児</t>
    <rPh sb="1" eb="2">
      <t>サイ</t>
    </rPh>
    <rPh sb="2" eb="3">
      <t>ジ</t>
    </rPh>
    <phoneticPr fontId="1"/>
  </si>
  <si>
    <t>１歳児</t>
    <rPh sb="1" eb="2">
      <t>サイ</t>
    </rPh>
    <rPh sb="2" eb="3">
      <t>ジ</t>
    </rPh>
    <phoneticPr fontId="1"/>
  </si>
  <si>
    <t>０歳児</t>
    <rPh sb="1" eb="2">
      <t>サイ</t>
    </rPh>
    <rPh sb="2" eb="3">
      <t>ジ</t>
    </rPh>
    <phoneticPr fontId="1"/>
  </si>
  <si>
    <t>０・１歳児補助</t>
    <rPh sb="3" eb="4">
      <t>サイ</t>
    </rPh>
    <rPh sb="4" eb="5">
      <t>ジ</t>
    </rPh>
    <rPh sb="5" eb="7">
      <t>ホジョ</t>
    </rPh>
    <phoneticPr fontId="1"/>
  </si>
  <si>
    <t>２歳児補助</t>
    <rPh sb="1" eb="2">
      <t>サイ</t>
    </rPh>
    <rPh sb="2" eb="3">
      <t>ジ</t>
    </rPh>
    <rPh sb="3" eb="5">
      <t>ホジョ</t>
    </rPh>
    <phoneticPr fontId="1"/>
  </si>
  <si>
    <t>正看護師</t>
    <rPh sb="0" eb="4">
      <t>セイカンゴシカンゴシ</t>
    </rPh>
    <phoneticPr fontId="1"/>
  </si>
  <si>
    <t>栄養士・調理師</t>
    <phoneticPr fontId="1"/>
  </si>
  <si>
    <t>保育士・幼稚園教諭</t>
    <rPh sb="0" eb="2">
      <t>ホイク</t>
    </rPh>
    <rPh sb="2" eb="3">
      <t>シ</t>
    </rPh>
    <rPh sb="4" eb="7">
      <t>ヨウチエン</t>
    </rPh>
    <rPh sb="7" eb="9">
      <t>キョウユ</t>
    </rPh>
    <phoneticPr fontId="1"/>
  </si>
  <si>
    <t>○</t>
    <phoneticPr fontId="1"/>
  </si>
  <si>
    <t>家庭的保育者</t>
  </si>
  <si>
    <t>子育て支援員研修（地域保育コース）修了</t>
    <rPh sb="0" eb="2">
      <t>コソダ</t>
    </rPh>
    <rPh sb="3" eb="5">
      <t>シエン</t>
    </rPh>
    <rPh sb="5" eb="6">
      <t>イン</t>
    </rPh>
    <rPh sb="6" eb="8">
      <t>ケンシュウ</t>
    </rPh>
    <rPh sb="9" eb="11">
      <t>チイキ</t>
    </rPh>
    <rPh sb="11" eb="13">
      <t>ホイク</t>
    </rPh>
    <rPh sb="17" eb="19">
      <t>シュウリョウ</t>
    </rPh>
    <phoneticPr fontId="1"/>
  </si>
  <si>
    <t>家庭的保育者（基礎＆認定）研修修了</t>
    <rPh sb="0" eb="3">
      <t>カテイテキ</t>
    </rPh>
    <rPh sb="3" eb="5">
      <t>ホイク</t>
    </rPh>
    <rPh sb="5" eb="6">
      <t>シャ</t>
    </rPh>
    <rPh sb="7" eb="9">
      <t>キソ</t>
    </rPh>
    <rPh sb="10" eb="12">
      <t>ニンテイ</t>
    </rPh>
    <rPh sb="13" eb="15">
      <t>ケンシュウ</t>
    </rPh>
    <rPh sb="15" eb="17">
      <t>シュウリョウ</t>
    </rPh>
    <phoneticPr fontId="1"/>
  </si>
  <si>
    <t>管理者（事業所長）</t>
    <rPh sb="0" eb="3">
      <t>カンリシャ</t>
    </rPh>
    <rPh sb="4" eb="7">
      <t>ジギョウショ</t>
    </rPh>
    <rPh sb="7" eb="8">
      <t>チョウ</t>
    </rPh>
    <phoneticPr fontId="1"/>
  </si>
  <si>
    <t>副管理者（副事業所長）</t>
    <rPh sb="0" eb="1">
      <t>フク</t>
    </rPh>
    <rPh sb="1" eb="4">
      <t>カンリシャ</t>
    </rPh>
    <rPh sb="5" eb="8">
      <t>フクジギョウ</t>
    </rPh>
    <rPh sb="8" eb="10">
      <t>ショチョウ</t>
    </rPh>
    <phoneticPr fontId="1"/>
  </si>
  <si>
    <t xml:space="preserve">事業所名称 ： </t>
    <rPh sb="0" eb="3">
      <t>ジギョウショ</t>
    </rPh>
    <rPh sb="3" eb="5">
      <t>メイショウ</t>
    </rPh>
    <phoneticPr fontId="5"/>
  </si>
  <si>
    <t>※ 常勤換算 ＝ 短時間勤務者の１か月の勤務時間数の合計／各事業所の就業規則等で定めた常勤職員の１か月の勤務時間（所定労働時間）数（小数点第２位以下切り捨て）</t>
    <rPh sb="30" eb="33">
      <t>ジギョウショ</t>
    </rPh>
    <rPh sb="57" eb="59">
      <t>ショテイ</t>
    </rPh>
    <rPh sb="59" eb="61">
      <t>ロウドウ</t>
    </rPh>
    <rPh sb="61" eb="63">
      <t>ジカン</t>
    </rPh>
    <rPh sb="66" eb="69">
      <t>ショウスウテン</t>
    </rPh>
    <rPh sb="69" eb="70">
      <t>ダイ</t>
    </rPh>
    <rPh sb="71" eb="72">
      <t>イ</t>
    </rPh>
    <rPh sb="72" eb="74">
      <t>イカ</t>
    </rPh>
    <rPh sb="74" eb="75">
      <t>キ</t>
    </rPh>
    <rPh sb="76" eb="77">
      <t>ス</t>
    </rPh>
    <phoneticPr fontId="1"/>
  </si>
  <si>
    <t>※ 管理者等が兼務する場合は配置不要</t>
    <rPh sb="2" eb="5">
      <t>カンリシャ</t>
    </rPh>
    <phoneticPr fontId="5"/>
  </si>
  <si>
    <t xml:space="preserve">事業所名称 ： </t>
    <rPh sb="0" eb="3">
      <t>ジギョウショ</t>
    </rPh>
    <rPh sb="3" eb="5">
      <t>メイショウ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</si>
</sst>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quot;人&quot;"/>
    <numFmt numFmtId="177" formatCode="##0.0##&quot;人&quot;"/>
    <numFmt numFmtId="178" formatCode="##.0&quot;人&quot;"/>
    <numFmt numFmtId="179" formatCode="\(##&quot;人&quot;\)"/>
    <numFmt numFmtId="180" formatCode="##0.0&quot;人&quot;"/>
    <numFmt numFmtId="181" formatCode="#,##0;&quot;▲ &quot;#,##0"/>
  </numFmts>
  <fonts count="34">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scheme val="minor"/>
    </font>
    <font>
      <sz val="9"/>
      <color theme="1"/>
      <name val="ＭＳ Ｐゴシック"/>
      <family val="3"/>
      <charset val="128"/>
      <scheme val="minor"/>
    </font>
    <font>
      <b/>
      <sz val="20"/>
      <color indexed="8"/>
      <name val="ＭＳ Ｐゴシック"/>
      <family val="3"/>
      <charset val="128"/>
      <scheme val="minor"/>
    </font>
    <font>
      <b/>
      <u/>
      <sz val="11"/>
      <color indexed="8"/>
      <name val="ＭＳ Ｐゴシック"/>
      <family val="3"/>
      <charset val="128"/>
      <scheme val="minor"/>
    </font>
    <font>
      <b/>
      <u/>
      <sz val="12"/>
      <color indexed="8"/>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4"/>
      <name val="ＭＳ Ｐゴシック"/>
      <family val="3"/>
      <charset val="128"/>
      <scheme val="minor"/>
    </font>
    <font>
      <b/>
      <sz val="24"/>
      <color rgb="FF0070C0"/>
      <name val="ＭＳ Ｐゴシック"/>
      <family val="3"/>
      <charset val="128"/>
      <scheme val="minor"/>
    </font>
    <font>
      <sz val="11"/>
      <color indexed="8"/>
      <name val="ＭＳ Ｐゴシック"/>
      <family val="3"/>
      <charset val="128"/>
      <scheme val="minor"/>
    </font>
    <font>
      <sz val="11"/>
      <color theme="4" tint="-0.499984740745262"/>
      <name val="ＭＳ Ｐゴシック"/>
      <family val="3"/>
      <charset val="128"/>
      <scheme val="minor"/>
    </font>
    <font>
      <sz val="11"/>
      <name val="ＭＳ ゴシック"/>
      <family val="3"/>
      <charset val="128"/>
    </font>
    <font>
      <sz val="11"/>
      <color theme="1"/>
      <name val="ＭＳ Ｐゴシック"/>
      <family val="2"/>
      <scheme val="minor"/>
    </font>
    <font>
      <sz val="12"/>
      <name val="ＭＳ Ｐゴシック"/>
      <family val="3"/>
      <charset val="128"/>
      <scheme val="minor"/>
    </font>
    <font>
      <sz val="10"/>
      <name val="ＭＳ Ｐゴシック"/>
      <family val="3"/>
      <charset val="128"/>
      <scheme val="minor"/>
    </font>
    <font>
      <sz val="8"/>
      <name val="ＭＳ Ｐゴシック"/>
      <family val="3"/>
      <charset val="128"/>
      <scheme val="minor"/>
    </font>
    <font>
      <b/>
      <sz val="12"/>
      <color theme="1"/>
      <name val="ＭＳ Ｐゴシック"/>
      <family val="3"/>
      <charset val="128"/>
      <scheme val="minor"/>
    </font>
    <font>
      <b/>
      <sz val="24"/>
      <color rgb="FFFF0000"/>
      <name val="ＭＳ Ｐゴシック"/>
      <family val="3"/>
      <charset val="128"/>
      <scheme val="minor"/>
    </font>
    <font>
      <b/>
      <sz val="14"/>
      <color rgb="FFFF0000"/>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b/>
      <sz val="12"/>
      <name val="ＭＳ Ｐゴシック"/>
      <family val="3"/>
      <charset val="128"/>
      <scheme val="minor"/>
    </font>
    <font>
      <b/>
      <sz val="11"/>
      <name val="ＭＳ Ｐゴシック"/>
      <family val="3"/>
      <charset val="128"/>
      <scheme val="minor"/>
    </font>
    <font>
      <b/>
      <sz val="10"/>
      <name val="ＭＳ Ｐゴシック"/>
      <family val="3"/>
      <charset val="128"/>
      <scheme val="minor"/>
    </font>
    <font>
      <sz val="9"/>
      <name val="ＭＳ Ｐゴシック"/>
      <family val="3"/>
      <charset val="128"/>
      <scheme val="minor"/>
    </font>
    <font>
      <b/>
      <sz val="11"/>
      <color indexed="10"/>
      <name val="ＭＳ Ｐゴシック"/>
      <family val="3"/>
      <charset val="128"/>
    </font>
    <font>
      <sz val="12"/>
      <color theme="1"/>
      <name val="ＭＳ Ｐゴシック"/>
      <family val="3"/>
      <charset val="128"/>
      <scheme val="minor"/>
    </font>
    <font>
      <b/>
      <sz val="9"/>
      <name val="ＭＳ Ｐゴシック"/>
      <family val="3"/>
      <charset val="128"/>
      <scheme val="minor"/>
    </font>
    <font>
      <u/>
      <sz val="11"/>
      <color theme="1"/>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16">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3">
    <xf numFmtId="0" fontId="0" fillId="0" borderId="0">
      <alignment vertical="center"/>
    </xf>
    <xf numFmtId="0" fontId="2" fillId="0" borderId="0">
      <alignment vertical="center"/>
    </xf>
    <xf numFmtId="0" fontId="4" fillId="0" borderId="0">
      <alignment vertical="center"/>
    </xf>
    <xf numFmtId="0" fontId="4" fillId="0" borderId="0"/>
    <xf numFmtId="0" fontId="17" fillId="0" borderId="0"/>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16"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cellStyleXfs>
  <cellXfs count="202">
    <xf numFmtId="0" fontId="0" fillId="0" borderId="0" xfId="0">
      <alignment vertical="center"/>
    </xf>
    <xf numFmtId="0" fontId="2" fillId="0" borderId="0" xfId="0" applyFont="1">
      <alignment vertical="center"/>
    </xf>
    <xf numFmtId="0" fontId="7" fillId="0" borderId="0" xfId="1" applyFont="1" applyAlignment="1" applyProtection="1">
      <alignment vertical="center"/>
      <protection locked="0"/>
    </xf>
    <xf numFmtId="0" fontId="8" fillId="0" borderId="0" xfId="1" applyFont="1" applyAlignment="1" applyProtection="1">
      <alignment vertical="center"/>
      <protection locked="0"/>
    </xf>
    <xf numFmtId="0" fontId="9" fillId="0" borderId="0" xfId="1" applyFont="1" applyAlignment="1" applyProtection="1">
      <alignment vertical="center"/>
      <protection locked="0"/>
    </xf>
    <xf numFmtId="0" fontId="10" fillId="0" borderId="0" xfId="2" applyFont="1">
      <alignment vertical="center"/>
    </xf>
    <xf numFmtId="0" fontId="11" fillId="0" borderId="0" xfId="2" applyFont="1">
      <alignment vertical="center"/>
    </xf>
    <xf numFmtId="0" fontId="13" fillId="0" borderId="0" xfId="0" applyFont="1" applyAlignment="1">
      <alignment vertical="center"/>
    </xf>
    <xf numFmtId="0" fontId="11" fillId="0" borderId="0" xfId="2" applyFont="1" applyBorder="1" applyAlignment="1">
      <alignment horizontal="center" vertical="center"/>
    </xf>
    <xf numFmtId="0" fontId="2" fillId="0" borderId="6" xfId="0" applyFont="1" applyBorder="1">
      <alignment vertical="center"/>
    </xf>
    <xf numFmtId="0" fontId="2" fillId="0" borderId="6" xfId="0" applyFont="1" applyBorder="1" applyAlignment="1">
      <alignment vertical="center" shrinkToFit="1"/>
    </xf>
    <xf numFmtId="0" fontId="2" fillId="0" borderId="13"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vertical="center"/>
    </xf>
    <xf numFmtId="0" fontId="14" fillId="0" borderId="0" xfId="1" applyFont="1" applyAlignment="1" applyProtection="1">
      <alignment vertical="center"/>
      <protection locked="0"/>
    </xf>
    <xf numFmtId="0" fontId="10" fillId="0" borderId="0" xfId="2" applyNumberFormat="1" applyFont="1" applyFill="1" applyAlignment="1">
      <alignment vertical="center" shrinkToFit="1"/>
    </xf>
    <xf numFmtId="0" fontId="2" fillId="0" borderId="0" xfId="0" applyFont="1" applyFill="1">
      <alignment vertical="center"/>
    </xf>
    <xf numFmtId="49" fontId="12" fillId="0" borderId="0" xfId="2" applyNumberFormat="1" applyFont="1" applyFill="1" applyAlignment="1">
      <alignment horizontal="right" vertical="center"/>
    </xf>
    <xf numFmtId="0" fontId="12" fillId="0" borderId="0" xfId="2" applyFont="1" applyFill="1" applyAlignment="1">
      <alignment horizontal="right" vertical="center" shrinkToFit="1"/>
    </xf>
    <xf numFmtId="0" fontId="12" fillId="0" borderId="0" xfId="2" applyFont="1" applyFill="1" applyAlignment="1">
      <alignment horizontal="right" vertical="center"/>
    </xf>
    <xf numFmtId="0" fontId="15" fillId="0" borderId="0" xfId="0" applyFont="1">
      <alignment vertical="center"/>
    </xf>
    <xf numFmtId="0" fontId="15" fillId="0" borderId="0" xfId="0" applyFont="1" applyAlignment="1">
      <alignment horizontal="left" vertical="center"/>
    </xf>
    <xf numFmtId="0" fontId="15" fillId="0" borderId="0" xfId="0" applyFont="1" applyAlignment="1">
      <alignment horizontal="right" vertical="center"/>
    </xf>
    <xf numFmtId="0" fontId="2" fillId="0" borderId="0" xfId="0" applyFont="1" applyFill="1" applyBorder="1">
      <alignment vertical="center"/>
    </xf>
    <xf numFmtId="49" fontId="12" fillId="2" borderId="0" xfId="2" applyNumberFormat="1" applyFont="1" applyFill="1" applyAlignment="1">
      <alignment vertical="center"/>
    </xf>
    <xf numFmtId="0" fontId="10" fillId="0" borderId="0" xfId="3" applyFont="1"/>
    <xf numFmtId="0" fontId="18" fillId="0" borderId="5" xfId="2" applyFont="1" applyBorder="1" applyAlignment="1">
      <alignment horizontal="center" vertical="center"/>
    </xf>
    <xf numFmtId="0" fontId="18" fillId="0" borderId="6" xfId="2" applyFont="1" applyBorder="1" applyAlignment="1">
      <alignment horizontal="center" vertical="center"/>
    </xf>
    <xf numFmtId="0" fontId="10" fillId="0" borderId="0" xfId="2" applyFont="1" applyBorder="1">
      <alignment vertical="center"/>
    </xf>
    <xf numFmtId="0" fontId="18" fillId="0" borderId="8" xfId="2" applyFont="1" applyBorder="1" applyAlignment="1">
      <alignment horizontal="left" vertical="center"/>
    </xf>
    <xf numFmtId="0" fontId="18" fillId="0" borderId="8" xfId="2" applyFont="1" applyFill="1" applyBorder="1" applyAlignment="1">
      <alignment horizontal="center" vertical="center"/>
    </xf>
    <xf numFmtId="0" fontId="18" fillId="0" borderId="8" xfId="2" applyFont="1" applyBorder="1" applyAlignment="1">
      <alignment horizontal="center" vertical="center"/>
    </xf>
    <xf numFmtId="0" fontId="10" fillId="0" borderId="8" xfId="3" applyFont="1" applyBorder="1"/>
    <xf numFmtId="0" fontId="10" fillId="0" borderId="8" xfId="3" applyFont="1" applyBorder="1" applyAlignment="1">
      <alignment horizontal="center" vertical="center"/>
    </xf>
    <xf numFmtId="0" fontId="18" fillId="0" borderId="2" xfId="2" applyFont="1" applyBorder="1" applyAlignment="1">
      <alignment horizontal="center" vertical="center"/>
    </xf>
    <xf numFmtId="0" fontId="18" fillId="0" borderId="6" xfId="2" applyFont="1" applyBorder="1" applyAlignment="1">
      <alignment horizontal="center" vertical="center" shrinkToFit="1"/>
    </xf>
    <xf numFmtId="0" fontId="18" fillId="0" borderId="6" xfId="2" applyFont="1" applyBorder="1" applyAlignment="1">
      <alignment horizontal="center" vertical="center" wrapText="1"/>
    </xf>
    <xf numFmtId="176" fontId="18" fillId="0" borderId="6" xfId="2" applyNumberFormat="1" applyFont="1" applyFill="1" applyBorder="1" applyAlignment="1">
      <alignment vertical="center"/>
    </xf>
    <xf numFmtId="56" fontId="18" fillId="0" borderId="6" xfId="2" applyNumberFormat="1" applyFont="1" applyBorder="1" applyAlignment="1">
      <alignment vertical="center" shrinkToFit="1"/>
    </xf>
    <xf numFmtId="177" fontId="18" fillId="0" borderId="6" xfId="2" applyNumberFormat="1" applyFont="1" applyBorder="1">
      <alignment vertical="center"/>
    </xf>
    <xf numFmtId="0" fontId="13" fillId="0" borderId="0" xfId="4" applyFont="1" applyAlignment="1">
      <alignment vertical="center"/>
    </xf>
    <xf numFmtId="176" fontId="18" fillId="0" borderId="6" xfId="2" applyNumberFormat="1" applyFont="1" applyBorder="1" applyAlignment="1">
      <alignment vertical="center"/>
    </xf>
    <xf numFmtId="0" fontId="18" fillId="0" borderId="0" xfId="3" applyFont="1" applyBorder="1"/>
    <xf numFmtId="0" fontId="20" fillId="0" borderId="1" xfId="3" applyFont="1" applyBorder="1"/>
    <xf numFmtId="0" fontId="18" fillId="0" borderId="0" xfId="2" applyFont="1" applyBorder="1" applyAlignment="1">
      <alignment horizontal="left" vertical="center"/>
    </xf>
    <xf numFmtId="0" fontId="18" fillId="0" borderId="10" xfId="3" applyFont="1" applyFill="1" applyBorder="1" applyAlignment="1">
      <alignment horizontal="center" vertical="center"/>
    </xf>
    <xf numFmtId="0" fontId="10" fillId="0" borderId="0" xfId="3" applyFont="1" applyAlignment="1">
      <alignment horizontal="center" vertical="center"/>
    </xf>
    <xf numFmtId="0" fontId="18" fillId="0" borderId="0" xfId="2" applyFont="1" applyFill="1" applyBorder="1" applyAlignment="1">
      <alignment vertical="center"/>
    </xf>
    <xf numFmtId="0" fontId="10" fillId="0" borderId="10" xfId="3" applyFont="1" applyBorder="1"/>
    <xf numFmtId="0" fontId="18" fillId="0" borderId="6" xfId="3" applyFont="1" applyBorder="1" applyAlignment="1">
      <alignment horizontal="left" vertical="center"/>
    </xf>
    <xf numFmtId="0" fontId="10" fillId="0" borderId="0" xfId="2" applyFont="1" applyAlignment="1">
      <alignment horizontal="center" vertical="center"/>
    </xf>
    <xf numFmtId="0" fontId="10" fillId="0" borderId="0" xfId="3" applyFont="1" applyBorder="1" applyAlignment="1">
      <alignment vertical="center"/>
    </xf>
    <xf numFmtId="0" fontId="19" fillId="0" borderId="7" xfId="2" applyFont="1" applyFill="1" applyBorder="1" applyAlignment="1">
      <alignment vertical="top" wrapText="1"/>
    </xf>
    <xf numFmtId="0" fontId="18" fillId="0" borderId="9" xfId="2" applyFont="1" applyFill="1" applyBorder="1" applyAlignment="1">
      <alignment vertical="center"/>
    </xf>
    <xf numFmtId="179" fontId="18" fillId="2" borderId="6" xfId="2" applyNumberFormat="1" applyFont="1" applyFill="1" applyBorder="1" applyProtection="1">
      <alignment vertical="center"/>
      <protection locked="0"/>
    </xf>
    <xf numFmtId="0" fontId="10" fillId="0" borderId="8" xfId="3" applyFont="1" applyBorder="1" applyAlignment="1">
      <alignment vertical="center"/>
    </xf>
    <xf numFmtId="0" fontId="10" fillId="0" borderId="13" xfId="3" applyFont="1" applyBorder="1" applyAlignment="1">
      <alignment vertical="center"/>
    </xf>
    <xf numFmtId="0" fontId="19" fillId="0" borderId="12" xfId="2" applyFont="1" applyFill="1" applyBorder="1" applyAlignment="1">
      <alignment vertical="top"/>
    </xf>
    <xf numFmtId="0" fontId="18" fillId="0" borderId="8" xfId="2" applyFont="1" applyFill="1" applyBorder="1" applyAlignment="1">
      <alignment vertical="center"/>
    </xf>
    <xf numFmtId="0" fontId="10" fillId="0" borderId="3" xfId="3" applyFont="1" applyBorder="1" applyAlignment="1">
      <alignment horizontal="center" vertical="center"/>
    </xf>
    <xf numFmtId="0" fontId="10" fillId="0" borderId="4" xfId="3" applyFont="1" applyBorder="1" applyAlignment="1">
      <alignment horizontal="center" vertical="center"/>
    </xf>
    <xf numFmtId="177" fontId="18" fillId="0" borderId="8" xfId="2" applyNumberFormat="1" applyFont="1" applyFill="1" applyBorder="1" applyAlignment="1">
      <alignment horizontal="left" vertical="center"/>
    </xf>
    <xf numFmtId="0" fontId="2" fillId="0" borderId="6" xfId="0" applyFont="1" applyBorder="1" applyAlignment="1">
      <alignment horizontal="center" vertical="center" shrinkToFit="1"/>
    </xf>
    <xf numFmtId="0" fontId="21" fillId="2" borderId="8" xfId="0" applyFont="1" applyFill="1" applyBorder="1" applyAlignment="1">
      <alignment horizontal="right" vertical="center"/>
    </xf>
    <xf numFmtId="0" fontId="19" fillId="0" borderId="0" xfId="2" applyFont="1" applyFill="1" applyBorder="1" applyAlignment="1">
      <alignment vertical="top" wrapText="1"/>
    </xf>
    <xf numFmtId="0" fontId="18" fillId="0" borderId="10" xfId="3" applyFont="1" applyBorder="1" applyAlignment="1">
      <alignment horizontal="left" vertical="center"/>
    </xf>
    <xf numFmtId="0" fontId="19" fillId="0" borderId="8" xfId="2" applyFont="1" applyFill="1" applyBorder="1" applyAlignment="1">
      <alignment vertical="top" wrapText="1"/>
    </xf>
    <xf numFmtId="0" fontId="19" fillId="0" borderId="7" xfId="2" applyFont="1" applyFill="1" applyBorder="1" applyAlignment="1">
      <alignment vertical="center"/>
    </xf>
    <xf numFmtId="176" fontId="18" fillId="0" borderId="11" xfId="2" applyNumberFormat="1" applyFont="1" applyFill="1" applyBorder="1" applyAlignment="1">
      <alignment vertical="center"/>
    </xf>
    <xf numFmtId="0" fontId="22" fillId="0" borderId="0" xfId="0" applyFont="1" applyAlignment="1">
      <alignment vertical="center"/>
    </xf>
    <xf numFmtId="0" fontId="23" fillId="0" borderId="0" xfId="0" applyFont="1" applyAlignment="1">
      <alignment vertical="center"/>
    </xf>
    <xf numFmtId="0" fontId="10" fillId="0" borderId="12" xfId="2" applyFont="1" applyFill="1" applyBorder="1" applyAlignment="1">
      <alignment vertical="center"/>
    </xf>
    <xf numFmtId="0" fontId="24" fillId="0" borderId="0" xfId="0" applyFont="1" applyFill="1">
      <alignment vertical="center"/>
    </xf>
    <xf numFmtId="0" fontId="24" fillId="0" borderId="0" xfId="0" applyFont="1">
      <alignment vertical="center"/>
    </xf>
    <xf numFmtId="0" fontId="25" fillId="0" borderId="0" xfId="0" applyFont="1">
      <alignment vertical="center"/>
    </xf>
    <xf numFmtId="177" fontId="18" fillId="0" borderId="4" xfId="2" applyNumberFormat="1" applyFont="1" applyFill="1" applyBorder="1" applyAlignment="1">
      <alignment horizontal="left" vertical="center"/>
    </xf>
    <xf numFmtId="0" fontId="18" fillId="2" borderId="6" xfId="2" applyNumberFormat="1" applyFont="1" applyFill="1" applyBorder="1" applyAlignment="1">
      <alignment vertical="center"/>
    </xf>
    <xf numFmtId="0" fontId="10" fillId="0" borderId="8" xfId="3" applyFont="1" applyBorder="1" applyAlignment="1">
      <alignment horizontal="left" vertical="top"/>
    </xf>
    <xf numFmtId="0" fontId="10" fillId="0" borderId="13" xfId="3" applyFont="1" applyBorder="1" applyAlignment="1">
      <alignment horizontal="left" vertical="top"/>
    </xf>
    <xf numFmtId="0" fontId="18" fillId="0" borderId="2" xfId="2" applyFont="1" applyBorder="1" applyAlignment="1">
      <alignment horizontal="center" vertical="center"/>
    </xf>
    <xf numFmtId="0" fontId="18" fillId="0" borderId="9" xfId="2" applyFont="1" applyBorder="1" applyAlignment="1">
      <alignment horizontal="center" vertical="center"/>
    </xf>
    <xf numFmtId="176" fontId="18" fillId="0" borderId="6" xfId="2" applyNumberFormat="1" applyFont="1" applyFill="1" applyBorder="1">
      <alignment vertical="center"/>
    </xf>
    <xf numFmtId="49" fontId="2" fillId="0" borderId="0" xfId="0" applyNumberFormat="1" applyFont="1" applyAlignment="1">
      <alignment horizontal="right" vertical="center"/>
    </xf>
    <xf numFmtId="0" fontId="10" fillId="0" borderId="12" xfId="2" applyFont="1" applyFill="1" applyBorder="1" applyAlignment="1">
      <alignment vertical="top"/>
    </xf>
    <xf numFmtId="0" fontId="18" fillId="0" borderId="12" xfId="2" applyFont="1" applyFill="1" applyBorder="1" applyAlignment="1">
      <alignment vertical="center"/>
    </xf>
    <xf numFmtId="0" fontId="18" fillId="0" borderId="9" xfId="3" applyFont="1" applyFill="1" applyBorder="1" applyAlignment="1">
      <alignment vertical="center"/>
    </xf>
    <xf numFmtId="177" fontId="18" fillId="0" borderId="12" xfId="2" applyNumberFormat="1" applyFont="1" applyFill="1" applyBorder="1" applyAlignment="1">
      <alignment vertical="center"/>
    </xf>
    <xf numFmtId="177" fontId="18" fillId="0" borderId="13" xfId="2" applyNumberFormat="1" applyFont="1" applyFill="1" applyBorder="1" applyAlignment="1">
      <alignment vertical="center"/>
    </xf>
    <xf numFmtId="0" fontId="18" fillId="0" borderId="2" xfId="3" applyFont="1" applyFill="1" applyBorder="1" applyAlignment="1">
      <alignment vertical="center"/>
    </xf>
    <xf numFmtId="0" fontId="18" fillId="0" borderId="3" xfId="2" applyFont="1" applyFill="1" applyBorder="1" applyAlignment="1">
      <alignment horizontal="center" vertical="center"/>
    </xf>
    <xf numFmtId="0" fontId="18" fillId="0" borderId="0" xfId="2" applyFont="1" applyFill="1" applyBorder="1" applyAlignment="1">
      <alignment horizontal="center" vertical="center"/>
    </xf>
    <xf numFmtId="178" fontId="18" fillId="3" borderId="0" xfId="2" applyNumberFormat="1" applyFont="1" applyFill="1" applyBorder="1">
      <alignment vertical="center"/>
    </xf>
    <xf numFmtId="176" fontId="18" fillId="0" borderId="6" xfId="2" applyNumberFormat="1" applyFont="1" applyFill="1" applyBorder="1" applyAlignment="1" applyProtection="1">
      <alignment horizontal="right" vertical="center"/>
      <protection locked="0"/>
    </xf>
    <xf numFmtId="176" fontId="26" fillId="0" borderId="6" xfId="2" applyNumberFormat="1" applyFont="1" applyFill="1" applyBorder="1">
      <alignment vertical="center"/>
    </xf>
    <xf numFmtId="178" fontId="26" fillId="0" borderId="6" xfId="2" applyNumberFormat="1" applyFont="1" applyFill="1" applyBorder="1">
      <alignment vertical="center"/>
    </xf>
    <xf numFmtId="0" fontId="18" fillId="0" borderId="10" xfId="2" applyFont="1" applyFill="1" applyBorder="1" applyAlignment="1">
      <alignment vertical="center"/>
    </xf>
    <xf numFmtId="177" fontId="18" fillId="0" borderId="10" xfId="2" applyNumberFormat="1" applyFont="1" applyFill="1" applyBorder="1" applyAlignment="1">
      <alignment horizontal="left" vertical="center"/>
    </xf>
    <xf numFmtId="176" fontId="18" fillId="2" borderId="10" xfId="2" applyNumberFormat="1" applyFont="1" applyFill="1" applyBorder="1" applyProtection="1">
      <alignment vertical="center"/>
      <protection locked="0"/>
    </xf>
    <xf numFmtId="0" fontId="18" fillId="0" borderId="10" xfId="2" applyFont="1" applyBorder="1" applyAlignment="1">
      <alignment horizontal="center" vertical="center" shrinkToFit="1"/>
    </xf>
    <xf numFmtId="176" fontId="18" fillId="0" borderId="10" xfId="2" applyNumberFormat="1" applyFont="1" applyFill="1" applyBorder="1" applyAlignment="1" applyProtection="1">
      <alignment horizontal="right" vertical="center"/>
      <protection locked="0"/>
    </xf>
    <xf numFmtId="177" fontId="18" fillId="0" borderId="6" xfId="2" applyNumberFormat="1" applyFont="1" applyFill="1" applyBorder="1">
      <alignment vertical="center"/>
    </xf>
    <xf numFmtId="0" fontId="18" fillId="2" borderId="6" xfId="2" applyFont="1" applyFill="1" applyBorder="1" applyAlignment="1">
      <alignment horizontal="center" vertical="center"/>
    </xf>
    <xf numFmtId="0" fontId="0" fillId="0" borderId="0" xfId="0">
      <alignment vertical="center"/>
    </xf>
    <xf numFmtId="0" fontId="2" fillId="0" borderId="0" xfId="0" applyFont="1">
      <alignment vertical="center"/>
    </xf>
    <xf numFmtId="0" fontId="7" fillId="0" borderId="0" xfId="1" applyFont="1" applyAlignment="1" applyProtection="1">
      <alignment vertical="center"/>
      <protection locked="0"/>
    </xf>
    <xf numFmtId="0" fontId="2" fillId="0" borderId="6" xfId="0" applyFont="1" applyBorder="1">
      <alignment vertical="center"/>
    </xf>
    <xf numFmtId="0" fontId="2" fillId="0" borderId="6" xfId="0" applyFont="1" applyBorder="1" applyAlignment="1">
      <alignment vertical="center" shrinkToFit="1"/>
    </xf>
    <xf numFmtId="0" fontId="15" fillId="0" borderId="0" xfId="0" applyFont="1">
      <alignment vertical="center"/>
    </xf>
    <xf numFmtId="0" fontId="15" fillId="0" borderId="0" xfId="0" applyFont="1" applyAlignment="1">
      <alignment horizontal="left" vertical="center"/>
    </xf>
    <xf numFmtId="0" fontId="2" fillId="0" borderId="0" xfId="0" applyFont="1" applyFill="1" applyBorder="1">
      <alignment vertical="center"/>
    </xf>
    <xf numFmtId="176" fontId="18" fillId="2" borderId="6" xfId="2" applyNumberFormat="1" applyFont="1" applyFill="1" applyBorder="1" applyProtection="1">
      <alignment vertical="center"/>
      <protection locked="0"/>
    </xf>
    <xf numFmtId="176" fontId="18" fillId="2" borderId="6" xfId="2" applyNumberFormat="1" applyFont="1" applyFill="1" applyBorder="1" applyAlignment="1" applyProtection="1">
      <alignment horizontal="center" vertical="center"/>
      <protection locked="0"/>
    </xf>
    <xf numFmtId="176" fontId="18" fillId="2" borderId="5" xfId="2" applyNumberFormat="1" applyFont="1" applyFill="1" applyBorder="1" applyProtection="1">
      <alignment vertical="center"/>
      <protection locked="0"/>
    </xf>
    <xf numFmtId="177" fontId="18" fillId="0" borderId="2" xfId="2" applyNumberFormat="1" applyFont="1" applyFill="1" applyBorder="1" applyAlignment="1">
      <alignment horizontal="left" vertical="center"/>
    </xf>
    <xf numFmtId="177" fontId="18" fillId="0" borderId="4" xfId="2" applyNumberFormat="1" applyFont="1" applyFill="1" applyBorder="1" applyAlignment="1">
      <alignment horizontal="left" vertical="center"/>
    </xf>
    <xf numFmtId="177" fontId="18" fillId="0" borderId="2" xfId="2" applyNumberFormat="1" applyFont="1" applyFill="1" applyBorder="1" applyAlignment="1">
      <alignment vertical="center"/>
    </xf>
    <xf numFmtId="177" fontId="18" fillId="0" borderId="4" xfId="2" applyNumberFormat="1" applyFont="1" applyFill="1" applyBorder="1" applyAlignment="1">
      <alignment vertical="center"/>
    </xf>
    <xf numFmtId="177" fontId="18" fillId="0" borderId="4" xfId="2" applyNumberFormat="1" applyFont="1" applyFill="1" applyBorder="1" applyAlignment="1">
      <alignment vertical="center" shrinkToFit="1"/>
    </xf>
    <xf numFmtId="0" fontId="10" fillId="0" borderId="7" xfId="2" applyFont="1" applyFill="1" applyBorder="1" applyAlignment="1"/>
    <xf numFmtId="177" fontId="18" fillId="0" borderId="3" xfId="2" applyNumberFormat="1" applyFont="1" applyFill="1" applyBorder="1" applyAlignment="1">
      <alignment horizontal="left" vertical="center"/>
    </xf>
    <xf numFmtId="0" fontId="26" fillId="0" borderId="3" xfId="2" applyFont="1" applyFill="1" applyBorder="1" applyAlignment="1">
      <alignment horizontal="center" vertical="center" shrinkToFit="1"/>
    </xf>
    <xf numFmtId="180" fontId="21" fillId="0" borderId="2" xfId="0" applyNumberFormat="1" applyFont="1" applyBorder="1">
      <alignment vertical="center"/>
    </xf>
    <xf numFmtId="0" fontId="2" fillId="0" borderId="6" xfId="0" applyFont="1" applyBorder="1" applyAlignment="1">
      <alignment horizontal="center" vertical="center"/>
    </xf>
    <xf numFmtId="180" fontId="21" fillId="0" borderId="6" xfId="0" applyNumberFormat="1" applyFont="1" applyBorder="1">
      <alignment vertical="center"/>
    </xf>
    <xf numFmtId="0" fontId="2" fillId="2" borderId="6" xfId="0" applyFont="1" applyFill="1" applyBorder="1" applyAlignment="1">
      <alignment vertical="center" shrinkToFit="1"/>
    </xf>
    <xf numFmtId="0" fontId="2" fillId="2" borderId="6" xfId="0" applyFont="1" applyFill="1" applyBorder="1">
      <alignment vertical="center"/>
    </xf>
    <xf numFmtId="0" fontId="2" fillId="2" borderId="6" xfId="0" applyFont="1" applyFill="1" applyBorder="1" applyAlignment="1">
      <alignment horizontal="center" vertical="center" shrinkToFit="1"/>
    </xf>
    <xf numFmtId="0" fontId="10" fillId="2" borderId="6" xfId="0" applyFont="1" applyFill="1" applyBorder="1" applyAlignment="1" applyProtection="1">
      <alignment horizontal="center" vertical="center" shrinkToFit="1"/>
      <protection locked="0"/>
    </xf>
    <xf numFmtId="0" fontId="2" fillId="2"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6" xfId="0" applyFont="1" applyFill="1" applyBorder="1" applyAlignment="1">
      <alignment horizontal="center" vertical="center" shrinkToFit="1"/>
    </xf>
    <xf numFmtId="0" fontId="31" fillId="0" borderId="6" xfId="0" applyFont="1" applyFill="1" applyBorder="1" applyAlignment="1">
      <alignment horizontal="center" vertical="center" shrinkToFit="1"/>
    </xf>
    <xf numFmtId="181" fontId="2" fillId="0" borderId="6" xfId="0" applyNumberFormat="1" applyFont="1" applyBorder="1" applyAlignment="1">
      <alignment vertical="center" shrinkToFit="1"/>
    </xf>
    <xf numFmtId="49" fontId="12" fillId="2" borderId="0" xfId="2" applyNumberFormat="1" applyFont="1" applyFill="1" applyAlignment="1">
      <alignment horizontal="center" vertical="center" shrinkToFit="1"/>
    </xf>
    <xf numFmtId="0" fontId="15" fillId="0" borderId="0" xfId="0" applyFont="1" applyAlignment="1">
      <alignment vertical="center" shrinkToFit="1"/>
    </xf>
    <xf numFmtId="181" fontId="2" fillId="0" borderId="15" xfId="0" applyNumberFormat="1" applyFont="1" applyBorder="1" applyAlignment="1">
      <alignment vertical="center" shrinkToFit="1"/>
    </xf>
    <xf numFmtId="49" fontId="12" fillId="0" borderId="0" xfId="2" applyNumberFormat="1" applyFont="1" applyFill="1" applyAlignment="1">
      <alignment horizontal="left" vertical="center" shrinkToFit="1"/>
    </xf>
    <xf numFmtId="0" fontId="26" fillId="0" borderId="6" xfId="2" applyFont="1" applyFill="1" applyBorder="1" applyAlignment="1">
      <alignment horizontal="center" vertical="center"/>
    </xf>
    <xf numFmtId="49" fontId="12" fillId="2" borderId="0" xfId="2" applyNumberFormat="1" applyFont="1" applyFill="1" applyAlignment="1">
      <alignment horizontal="left" vertical="center" shrinkToFit="1"/>
    </xf>
    <xf numFmtId="0" fontId="18" fillId="0" borderId="2" xfId="2" applyFont="1" applyBorder="1" applyAlignment="1">
      <alignment horizontal="center" vertical="center"/>
    </xf>
    <xf numFmtId="0" fontId="18" fillId="0" borderId="3" xfId="2" applyFont="1" applyBorder="1" applyAlignment="1">
      <alignment horizontal="center" vertical="center"/>
    </xf>
    <xf numFmtId="0" fontId="18" fillId="0" borderId="4" xfId="2" applyFont="1" applyBorder="1" applyAlignment="1">
      <alignment horizontal="center" vertical="center"/>
    </xf>
    <xf numFmtId="0" fontId="18" fillId="0" borderId="9" xfId="2" applyFont="1" applyBorder="1" applyAlignment="1">
      <alignment horizontal="center" vertical="center"/>
    </xf>
    <xf numFmtId="0" fontId="18" fillId="0" borderId="10" xfId="2" applyFont="1" applyBorder="1" applyAlignment="1">
      <alignment horizontal="center" vertical="center"/>
    </xf>
    <xf numFmtId="0" fontId="18" fillId="0" borderId="11" xfId="2" applyFont="1" applyBorder="1" applyAlignment="1">
      <alignment horizontal="center" vertical="center"/>
    </xf>
    <xf numFmtId="0" fontId="18" fillId="0" borderId="12" xfId="2" applyFont="1" applyBorder="1" applyAlignment="1">
      <alignment horizontal="center" vertical="center"/>
    </xf>
    <xf numFmtId="0" fontId="18" fillId="0" borderId="8" xfId="2" applyFont="1" applyBorder="1" applyAlignment="1">
      <alignment horizontal="center" vertical="center"/>
    </xf>
    <xf numFmtId="0" fontId="18" fillId="0" borderId="13" xfId="2" applyFont="1" applyBorder="1" applyAlignment="1">
      <alignment horizontal="center" vertical="center"/>
    </xf>
    <xf numFmtId="0" fontId="10" fillId="0" borderId="9" xfId="2" applyFont="1" applyBorder="1" applyAlignment="1">
      <alignment horizontal="left" vertical="center" wrapText="1"/>
    </xf>
    <xf numFmtId="0" fontId="10" fillId="0" borderId="10" xfId="2" applyFont="1" applyBorder="1" applyAlignment="1">
      <alignment horizontal="left" vertical="center" wrapText="1"/>
    </xf>
    <xf numFmtId="0" fontId="10" fillId="0" borderId="11" xfId="2" applyFont="1" applyBorder="1" applyAlignment="1">
      <alignment horizontal="left" vertical="center" wrapText="1"/>
    </xf>
    <xf numFmtId="0" fontId="10" fillId="0" borderId="7" xfId="2" applyFont="1" applyBorder="1" applyAlignment="1">
      <alignment horizontal="left" vertical="center" wrapText="1"/>
    </xf>
    <xf numFmtId="0" fontId="10" fillId="0" borderId="0" xfId="2" applyFont="1" applyBorder="1" applyAlignment="1">
      <alignment horizontal="left" vertical="center" wrapText="1"/>
    </xf>
    <xf numFmtId="0" fontId="10" fillId="0" borderId="1" xfId="2" applyFont="1" applyBorder="1" applyAlignment="1">
      <alignment horizontal="left" vertical="center" wrapText="1"/>
    </xf>
    <xf numFmtId="0" fontId="10" fillId="0" borderId="7" xfId="2" applyFont="1" applyBorder="1" applyAlignment="1">
      <alignment horizontal="left" vertical="top" wrapText="1" shrinkToFit="1"/>
    </xf>
    <xf numFmtId="0" fontId="10" fillId="0" borderId="0" xfId="2" applyFont="1" applyBorder="1" applyAlignment="1">
      <alignment horizontal="left" vertical="top" wrapText="1" shrinkToFit="1"/>
    </xf>
    <xf numFmtId="0" fontId="10" fillId="0" borderId="1" xfId="2" applyFont="1" applyBorder="1" applyAlignment="1">
      <alignment horizontal="left" vertical="top" wrapText="1" shrinkToFit="1"/>
    </xf>
    <xf numFmtId="0" fontId="26" fillId="0" borderId="5" xfId="2" applyFont="1" applyFill="1" applyBorder="1" applyAlignment="1">
      <alignment horizontal="center" vertical="center" wrapText="1" shrinkToFit="1"/>
    </xf>
    <xf numFmtId="0" fontId="26" fillId="0" borderId="14" xfId="2" applyFont="1" applyFill="1" applyBorder="1" applyAlignment="1">
      <alignment horizontal="center" vertical="center" shrinkToFit="1"/>
    </xf>
    <xf numFmtId="0" fontId="29" fillId="0" borderId="3" xfId="2" applyFont="1" applyFill="1" applyBorder="1" applyAlignment="1">
      <alignment horizontal="left" vertical="center"/>
    </xf>
    <xf numFmtId="0" fontId="29" fillId="0" borderId="4" xfId="2" applyFont="1" applyFill="1" applyBorder="1" applyAlignment="1">
      <alignment horizontal="left" vertical="center"/>
    </xf>
    <xf numFmtId="0" fontId="18" fillId="0" borderId="2" xfId="2" applyFont="1" applyBorder="1" applyAlignment="1">
      <alignment vertical="center" shrinkToFit="1"/>
    </xf>
    <xf numFmtId="0" fontId="18" fillId="0" borderId="3" xfId="2" applyFont="1" applyBorder="1" applyAlignment="1">
      <alignment vertical="center" shrinkToFit="1"/>
    </xf>
    <xf numFmtId="0" fontId="18" fillId="0" borderId="4" xfId="2" applyFont="1" applyBorder="1" applyAlignment="1">
      <alignment vertical="center" shrinkToFit="1"/>
    </xf>
    <xf numFmtId="0" fontId="18" fillId="0" borderId="9" xfId="2" applyFont="1" applyBorder="1" applyAlignment="1">
      <alignment horizontal="center" vertical="center" shrinkToFit="1"/>
    </xf>
    <xf numFmtId="0" fontId="18" fillId="0" borderId="11" xfId="2" applyFont="1" applyBorder="1" applyAlignment="1">
      <alignment horizontal="center" vertical="center" shrinkToFit="1"/>
    </xf>
    <xf numFmtId="0" fontId="18" fillId="0" borderId="12" xfId="2" applyFont="1" applyBorder="1" applyAlignment="1">
      <alignment horizontal="center" vertical="center" shrinkToFit="1"/>
    </xf>
    <xf numFmtId="0" fontId="18" fillId="0" borderId="13" xfId="2" applyFont="1" applyBorder="1" applyAlignment="1">
      <alignment horizontal="center" vertical="center" shrinkToFit="1"/>
    </xf>
    <xf numFmtId="56" fontId="18" fillId="0" borderId="6" xfId="2" applyNumberFormat="1" applyFont="1" applyBorder="1" applyAlignment="1">
      <alignment horizontal="center" vertical="center"/>
    </xf>
    <xf numFmtId="0" fontId="10" fillId="0" borderId="12" xfId="2" applyFont="1" applyFill="1" applyBorder="1" applyAlignment="1">
      <alignment horizontal="center" vertical="center" shrinkToFit="1"/>
    </xf>
    <xf numFmtId="0" fontId="10" fillId="0" borderId="13" xfId="2" applyFont="1" applyFill="1" applyBorder="1" applyAlignment="1">
      <alignment horizontal="center" vertical="center" shrinkToFit="1"/>
    </xf>
    <xf numFmtId="176" fontId="18" fillId="0" borderId="6" xfId="2" applyNumberFormat="1" applyFont="1" applyFill="1" applyBorder="1" applyAlignment="1">
      <alignment horizontal="right" vertical="center"/>
    </xf>
    <xf numFmtId="56" fontId="18" fillId="0" borderId="6" xfId="2" applyNumberFormat="1" applyFont="1" applyBorder="1" applyAlignment="1">
      <alignment horizontal="left" vertical="center" shrinkToFit="1"/>
    </xf>
    <xf numFmtId="0" fontId="18" fillId="0" borderId="2" xfId="2" applyFont="1" applyFill="1" applyBorder="1" applyAlignment="1">
      <alignment horizontal="center" vertical="center"/>
    </xf>
    <xf numFmtId="0" fontId="18" fillId="0" borderId="3" xfId="2" applyFont="1" applyFill="1" applyBorder="1" applyAlignment="1">
      <alignment horizontal="center" vertical="center"/>
    </xf>
    <xf numFmtId="0" fontId="18" fillId="0" borderId="4" xfId="2" applyFont="1" applyFill="1" applyBorder="1" applyAlignment="1">
      <alignment horizontal="center" vertical="center"/>
    </xf>
    <xf numFmtId="0" fontId="18" fillId="0" borderId="2" xfId="2" applyFont="1" applyFill="1" applyBorder="1" applyAlignment="1">
      <alignment horizontal="center" vertical="center" wrapText="1" shrinkToFit="1"/>
    </xf>
    <xf numFmtId="0" fontId="18" fillId="0" borderId="4" xfId="2" applyFont="1" applyFill="1" applyBorder="1" applyAlignment="1">
      <alignment horizontal="center" vertical="center" shrinkToFit="1"/>
    </xf>
    <xf numFmtId="0" fontId="18" fillId="0" borderId="2" xfId="2" applyFont="1" applyFill="1" applyBorder="1" applyAlignment="1">
      <alignment horizontal="left" vertical="center" shrinkToFit="1"/>
    </xf>
    <xf numFmtId="0" fontId="18" fillId="0" borderId="3" xfId="2" applyFont="1" applyFill="1" applyBorder="1" applyAlignment="1">
      <alignment horizontal="left" vertical="center" shrinkToFit="1"/>
    </xf>
    <xf numFmtId="0" fontId="18" fillId="0" borderId="4" xfId="2" applyFont="1" applyFill="1" applyBorder="1" applyAlignment="1">
      <alignment horizontal="left" vertical="center" shrinkToFit="1"/>
    </xf>
    <xf numFmtId="0" fontId="10" fillId="0" borderId="9" xfId="2" applyFont="1" applyFill="1" applyBorder="1" applyAlignment="1">
      <alignment horizontal="center" vertical="center" wrapText="1"/>
    </xf>
    <xf numFmtId="0" fontId="10" fillId="0" borderId="11" xfId="2" applyFont="1" applyFill="1" applyBorder="1" applyAlignment="1">
      <alignment horizontal="center" vertical="center"/>
    </xf>
    <xf numFmtId="0" fontId="10" fillId="0" borderId="12" xfId="2" applyFont="1" applyFill="1" applyBorder="1" applyAlignment="1">
      <alignment horizontal="center" vertical="center"/>
    </xf>
    <xf numFmtId="0" fontId="10" fillId="0" borderId="13" xfId="2" applyFont="1" applyFill="1" applyBorder="1" applyAlignment="1">
      <alignment horizontal="center" vertical="center"/>
    </xf>
    <xf numFmtId="180" fontId="26" fillId="3" borderId="5" xfId="2" applyNumberFormat="1" applyFont="1" applyFill="1" applyBorder="1" applyAlignment="1">
      <alignment horizontal="right" vertical="center"/>
    </xf>
    <xf numFmtId="180" fontId="26" fillId="3" borderId="14" xfId="2" applyNumberFormat="1" applyFont="1" applyFill="1" applyBorder="1" applyAlignment="1">
      <alignment horizontal="right" vertical="center"/>
    </xf>
    <xf numFmtId="0" fontId="18" fillId="0" borderId="2" xfId="3" applyFont="1" applyFill="1" applyBorder="1" applyAlignment="1">
      <alignment horizontal="center" vertical="center"/>
    </xf>
    <xf numFmtId="0" fontId="18" fillId="0" borderId="3" xfId="3" applyFont="1" applyFill="1" applyBorder="1" applyAlignment="1">
      <alignment horizontal="center" vertical="center"/>
    </xf>
    <xf numFmtId="0" fontId="18" fillId="0" borderId="4" xfId="3" applyFont="1" applyFill="1" applyBorder="1" applyAlignment="1">
      <alignment horizontal="center" vertical="center"/>
    </xf>
    <xf numFmtId="177" fontId="18" fillId="0" borderId="6" xfId="2" applyNumberFormat="1" applyFont="1" applyBorder="1" applyAlignment="1">
      <alignment horizontal="right" vertical="center"/>
    </xf>
    <xf numFmtId="0" fontId="15" fillId="0" borderId="0" xfId="0" applyFont="1" applyAlignment="1">
      <alignment horizontal="center" vertical="center"/>
    </xf>
    <xf numFmtId="0" fontId="2" fillId="0" borderId="2"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6" xfId="0" applyFont="1" applyBorder="1" applyAlignment="1">
      <alignment horizontal="center" vertical="center"/>
    </xf>
    <xf numFmtId="0" fontId="2" fillId="0" borderId="6" xfId="0" applyFont="1" applyBorder="1" applyAlignment="1">
      <alignment horizontal="center" vertical="center" wrapText="1" shrinkToFit="1"/>
    </xf>
    <xf numFmtId="0" fontId="2" fillId="0" borderId="6" xfId="0" applyFont="1" applyBorder="1" applyAlignment="1">
      <alignment horizontal="center" vertical="center" shrinkToFit="1"/>
    </xf>
    <xf numFmtId="0" fontId="12" fillId="0" borderId="0" xfId="2" applyNumberFormat="1" applyFont="1" applyFill="1" applyAlignment="1">
      <alignment horizontal="left" vertical="center" shrinkToFit="1"/>
    </xf>
    <xf numFmtId="0" fontId="2" fillId="0" borderId="2" xfId="0" applyFont="1" applyBorder="1" applyAlignment="1">
      <alignment horizontal="left" vertical="center"/>
    </xf>
    <xf numFmtId="0" fontId="2" fillId="0" borderId="4" xfId="0" applyFont="1" applyBorder="1" applyAlignment="1">
      <alignment horizontal="left" vertical="center"/>
    </xf>
    <xf numFmtId="180" fontId="26" fillId="3" borderId="6" xfId="2" applyNumberFormat="1" applyFont="1" applyFill="1" applyBorder="1" applyAlignment="1">
      <alignment horizontal="right" vertical="center"/>
    </xf>
  </cellXfs>
  <cellStyles count="13">
    <cellStyle name="桁区切り 2" xfId="5"/>
    <cellStyle name="標準" xfId="0" builtinId="0"/>
    <cellStyle name="標準 10" xfId="6"/>
    <cellStyle name="標準 2" xfId="2"/>
    <cellStyle name="標準 2 2" xfId="3"/>
    <cellStyle name="標準 2 3" xfId="1"/>
    <cellStyle name="標準 3" xfId="4"/>
    <cellStyle name="標準 4" xfId="7"/>
    <cellStyle name="標準 5" xfId="8"/>
    <cellStyle name="標準 6" xfId="9"/>
    <cellStyle name="標準 7" xfId="10"/>
    <cellStyle name="標準 8" xfId="11"/>
    <cellStyle name="標準 9" xfId="12"/>
  </cellStyles>
  <dxfs count="2">
    <dxf>
      <font>
        <b/>
        <i val="0"/>
        <color rgb="FFFF0000"/>
      </font>
      <fill>
        <patternFill>
          <bgColor theme="0" tint="-0.34998626667073579"/>
        </patternFill>
      </fill>
    </dxf>
    <dxf>
      <font>
        <b/>
        <i val="0"/>
        <color rgb="FFFF0000"/>
      </font>
      <fill>
        <patternFill>
          <bgColor theme="0" tint="-0.34998626667073579"/>
        </patternFill>
      </fill>
    </dxf>
  </dxfs>
  <tableStyles count="0" defaultTableStyle="TableStyleMedium2" defaultPivotStyle="PivotStyleLight16"/>
  <colors>
    <mruColors>
      <color rgb="FFD0FE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39997558519241921"/>
    <pageSetUpPr fitToPage="1"/>
  </sheetPr>
  <dimension ref="A1:X35"/>
  <sheetViews>
    <sheetView tabSelected="1" view="pageBreakPreview" zoomScaleNormal="100" zoomScaleSheetLayoutView="100" workbookViewId="0"/>
  </sheetViews>
  <sheetFormatPr defaultRowHeight="13.5"/>
  <cols>
    <col min="1" max="4" width="11.875" style="5" customWidth="1"/>
    <col min="5" max="5" width="10.625" style="5" customWidth="1"/>
    <col min="6" max="6" width="11.875" style="5" customWidth="1"/>
    <col min="7" max="7" width="10.625" style="5" customWidth="1"/>
    <col min="8" max="8" width="11.875" style="5" customWidth="1"/>
    <col min="9" max="10" width="9.625" style="5" customWidth="1"/>
    <col min="11" max="248" width="9" style="5"/>
    <col min="249" max="249" width="26.25" style="5" customWidth="1"/>
    <col min="250" max="250" width="6.625" style="5" customWidth="1"/>
    <col min="251" max="252" width="5.5" style="5" customWidth="1"/>
    <col min="253" max="253" width="8.375" style="5" customWidth="1"/>
    <col min="254" max="254" width="11.375" style="5" customWidth="1"/>
    <col min="255" max="255" width="14.375" style="5" customWidth="1"/>
    <col min="256" max="256" width="8.75" style="5" customWidth="1"/>
    <col min="257" max="504" width="9" style="5"/>
    <col min="505" max="505" width="26.25" style="5" customWidth="1"/>
    <col min="506" max="506" width="6.625" style="5" customWidth="1"/>
    <col min="507" max="508" width="5.5" style="5" customWidth="1"/>
    <col min="509" max="509" width="8.375" style="5" customWidth="1"/>
    <col min="510" max="510" width="11.375" style="5" customWidth="1"/>
    <col min="511" max="511" width="14.375" style="5" customWidth="1"/>
    <col min="512" max="512" width="8.75" style="5" customWidth="1"/>
    <col min="513" max="760" width="9" style="5"/>
    <col min="761" max="761" width="26.25" style="5" customWidth="1"/>
    <col min="762" max="762" width="6.625" style="5" customWidth="1"/>
    <col min="763" max="764" width="5.5" style="5" customWidth="1"/>
    <col min="765" max="765" width="8.375" style="5" customWidth="1"/>
    <col min="766" max="766" width="11.375" style="5" customWidth="1"/>
    <col min="767" max="767" width="14.375" style="5" customWidth="1"/>
    <col min="768" max="768" width="8.75" style="5" customWidth="1"/>
    <col min="769" max="1016" width="9" style="5"/>
    <col min="1017" max="1017" width="26.25" style="5" customWidth="1"/>
    <col min="1018" max="1018" width="6.625" style="5" customWidth="1"/>
    <col min="1019" max="1020" width="5.5" style="5" customWidth="1"/>
    <col min="1021" max="1021" width="8.375" style="5" customWidth="1"/>
    <col min="1022" max="1022" width="11.375" style="5" customWidth="1"/>
    <col min="1023" max="1023" width="14.375" style="5" customWidth="1"/>
    <col min="1024" max="1024" width="8.75" style="5" customWidth="1"/>
    <col min="1025" max="1272" width="9" style="5"/>
    <col min="1273" max="1273" width="26.25" style="5" customWidth="1"/>
    <col min="1274" max="1274" width="6.625" style="5" customWidth="1"/>
    <col min="1275" max="1276" width="5.5" style="5" customWidth="1"/>
    <col min="1277" max="1277" width="8.375" style="5" customWidth="1"/>
    <col min="1278" max="1278" width="11.375" style="5" customWidth="1"/>
    <col min="1279" max="1279" width="14.375" style="5" customWidth="1"/>
    <col min="1280" max="1280" width="8.75" style="5" customWidth="1"/>
    <col min="1281" max="1528" width="9" style="5"/>
    <col min="1529" max="1529" width="26.25" style="5" customWidth="1"/>
    <col min="1530" max="1530" width="6.625" style="5" customWidth="1"/>
    <col min="1531" max="1532" width="5.5" style="5" customWidth="1"/>
    <col min="1533" max="1533" width="8.375" style="5" customWidth="1"/>
    <col min="1534" max="1534" width="11.375" style="5" customWidth="1"/>
    <col min="1535" max="1535" width="14.375" style="5" customWidth="1"/>
    <col min="1536" max="1536" width="8.75" style="5" customWidth="1"/>
    <col min="1537" max="1784" width="9" style="5"/>
    <col min="1785" max="1785" width="26.25" style="5" customWidth="1"/>
    <col min="1786" max="1786" width="6.625" style="5" customWidth="1"/>
    <col min="1787" max="1788" width="5.5" style="5" customWidth="1"/>
    <col min="1789" max="1789" width="8.375" style="5" customWidth="1"/>
    <col min="1790" max="1790" width="11.375" style="5" customWidth="1"/>
    <col min="1791" max="1791" width="14.375" style="5" customWidth="1"/>
    <col min="1792" max="1792" width="8.75" style="5" customWidth="1"/>
    <col min="1793" max="2040" width="9" style="5"/>
    <col min="2041" max="2041" width="26.25" style="5" customWidth="1"/>
    <col min="2042" max="2042" width="6.625" style="5" customWidth="1"/>
    <col min="2043" max="2044" width="5.5" style="5" customWidth="1"/>
    <col min="2045" max="2045" width="8.375" style="5" customWidth="1"/>
    <col min="2046" max="2046" width="11.375" style="5" customWidth="1"/>
    <col min="2047" max="2047" width="14.375" style="5" customWidth="1"/>
    <col min="2048" max="2048" width="8.75" style="5" customWidth="1"/>
    <col min="2049" max="2296" width="9" style="5"/>
    <col min="2297" max="2297" width="26.25" style="5" customWidth="1"/>
    <col min="2298" max="2298" width="6.625" style="5" customWidth="1"/>
    <col min="2299" max="2300" width="5.5" style="5" customWidth="1"/>
    <col min="2301" max="2301" width="8.375" style="5" customWidth="1"/>
    <col min="2302" max="2302" width="11.375" style="5" customWidth="1"/>
    <col min="2303" max="2303" width="14.375" style="5" customWidth="1"/>
    <col min="2304" max="2304" width="8.75" style="5" customWidth="1"/>
    <col min="2305" max="2552" width="9" style="5"/>
    <col min="2553" max="2553" width="26.25" style="5" customWidth="1"/>
    <col min="2554" max="2554" width="6.625" style="5" customWidth="1"/>
    <col min="2555" max="2556" width="5.5" style="5" customWidth="1"/>
    <col min="2557" max="2557" width="8.375" style="5" customWidth="1"/>
    <col min="2558" max="2558" width="11.375" style="5" customWidth="1"/>
    <col min="2559" max="2559" width="14.375" style="5" customWidth="1"/>
    <col min="2560" max="2560" width="8.75" style="5" customWidth="1"/>
    <col min="2561" max="2808" width="9" style="5"/>
    <col min="2809" max="2809" width="26.25" style="5" customWidth="1"/>
    <col min="2810" max="2810" width="6.625" style="5" customWidth="1"/>
    <col min="2811" max="2812" width="5.5" style="5" customWidth="1"/>
    <col min="2813" max="2813" width="8.375" style="5" customWidth="1"/>
    <col min="2814" max="2814" width="11.375" style="5" customWidth="1"/>
    <col min="2815" max="2815" width="14.375" style="5" customWidth="1"/>
    <col min="2816" max="2816" width="8.75" style="5" customWidth="1"/>
    <col min="2817" max="3064" width="9" style="5"/>
    <col min="3065" max="3065" width="26.25" style="5" customWidth="1"/>
    <col min="3066" max="3066" width="6.625" style="5" customWidth="1"/>
    <col min="3067" max="3068" width="5.5" style="5" customWidth="1"/>
    <col min="3069" max="3069" width="8.375" style="5" customWidth="1"/>
    <col min="3070" max="3070" width="11.375" style="5" customWidth="1"/>
    <col min="3071" max="3071" width="14.375" style="5" customWidth="1"/>
    <col min="3072" max="3072" width="8.75" style="5" customWidth="1"/>
    <col min="3073" max="3320" width="9" style="5"/>
    <col min="3321" max="3321" width="26.25" style="5" customWidth="1"/>
    <col min="3322" max="3322" width="6.625" style="5" customWidth="1"/>
    <col min="3323" max="3324" width="5.5" style="5" customWidth="1"/>
    <col min="3325" max="3325" width="8.375" style="5" customWidth="1"/>
    <col min="3326" max="3326" width="11.375" style="5" customWidth="1"/>
    <col min="3327" max="3327" width="14.375" style="5" customWidth="1"/>
    <col min="3328" max="3328" width="8.75" style="5" customWidth="1"/>
    <col min="3329" max="3576" width="9" style="5"/>
    <col min="3577" max="3577" width="26.25" style="5" customWidth="1"/>
    <col min="3578" max="3578" width="6.625" style="5" customWidth="1"/>
    <col min="3579" max="3580" width="5.5" style="5" customWidth="1"/>
    <col min="3581" max="3581" width="8.375" style="5" customWidth="1"/>
    <col min="3582" max="3582" width="11.375" style="5" customWidth="1"/>
    <col min="3583" max="3583" width="14.375" style="5" customWidth="1"/>
    <col min="3584" max="3584" width="8.75" style="5" customWidth="1"/>
    <col min="3585" max="3832" width="9" style="5"/>
    <col min="3833" max="3833" width="26.25" style="5" customWidth="1"/>
    <col min="3834" max="3834" width="6.625" style="5" customWidth="1"/>
    <col min="3835" max="3836" width="5.5" style="5" customWidth="1"/>
    <col min="3837" max="3837" width="8.375" style="5" customWidth="1"/>
    <col min="3838" max="3838" width="11.375" style="5" customWidth="1"/>
    <col min="3839" max="3839" width="14.375" style="5" customWidth="1"/>
    <col min="3840" max="3840" width="8.75" style="5" customWidth="1"/>
    <col min="3841" max="4088" width="9" style="5"/>
    <col min="4089" max="4089" width="26.25" style="5" customWidth="1"/>
    <col min="4090" max="4090" width="6.625" style="5" customWidth="1"/>
    <col min="4091" max="4092" width="5.5" style="5" customWidth="1"/>
    <col min="4093" max="4093" width="8.375" style="5" customWidth="1"/>
    <col min="4094" max="4094" width="11.375" style="5" customWidth="1"/>
    <col min="4095" max="4095" width="14.375" style="5" customWidth="1"/>
    <col min="4096" max="4096" width="8.75" style="5" customWidth="1"/>
    <col min="4097" max="4344" width="9" style="5"/>
    <col min="4345" max="4345" width="26.25" style="5" customWidth="1"/>
    <col min="4346" max="4346" width="6.625" style="5" customWidth="1"/>
    <col min="4347" max="4348" width="5.5" style="5" customWidth="1"/>
    <col min="4349" max="4349" width="8.375" style="5" customWidth="1"/>
    <col min="4350" max="4350" width="11.375" style="5" customWidth="1"/>
    <col min="4351" max="4351" width="14.375" style="5" customWidth="1"/>
    <col min="4352" max="4352" width="8.75" style="5" customWidth="1"/>
    <col min="4353" max="4600" width="9" style="5"/>
    <col min="4601" max="4601" width="26.25" style="5" customWidth="1"/>
    <col min="4602" max="4602" width="6.625" style="5" customWidth="1"/>
    <col min="4603" max="4604" width="5.5" style="5" customWidth="1"/>
    <col min="4605" max="4605" width="8.375" style="5" customWidth="1"/>
    <col min="4606" max="4606" width="11.375" style="5" customWidth="1"/>
    <col min="4607" max="4607" width="14.375" style="5" customWidth="1"/>
    <col min="4608" max="4608" width="8.75" style="5" customWidth="1"/>
    <col min="4609" max="4856" width="9" style="5"/>
    <col min="4857" max="4857" width="26.25" style="5" customWidth="1"/>
    <col min="4858" max="4858" width="6.625" style="5" customWidth="1"/>
    <col min="4859" max="4860" width="5.5" style="5" customWidth="1"/>
    <col min="4861" max="4861" width="8.375" style="5" customWidth="1"/>
    <col min="4862" max="4862" width="11.375" style="5" customWidth="1"/>
    <col min="4863" max="4863" width="14.375" style="5" customWidth="1"/>
    <col min="4864" max="4864" width="8.75" style="5" customWidth="1"/>
    <col min="4865" max="5112" width="9" style="5"/>
    <col min="5113" max="5113" width="26.25" style="5" customWidth="1"/>
    <col min="5114" max="5114" width="6.625" style="5" customWidth="1"/>
    <col min="5115" max="5116" width="5.5" style="5" customWidth="1"/>
    <col min="5117" max="5117" width="8.375" style="5" customWidth="1"/>
    <col min="5118" max="5118" width="11.375" style="5" customWidth="1"/>
    <col min="5119" max="5119" width="14.375" style="5" customWidth="1"/>
    <col min="5120" max="5120" width="8.75" style="5" customWidth="1"/>
    <col min="5121" max="5368" width="9" style="5"/>
    <col min="5369" max="5369" width="26.25" style="5" customWidth="1"/>
    <col min="5370" max="5370" width="6.625" style="5" customWidth="1"/>
    <col min="5371" max="5372" width="5.5" style="5" customWidth="1"/>
    <col min="5373" max="5373" width="8.375" style="5" customWidth="1"/>
    <col min="5374" max="5374" width="11.375" style="5" customWidth="1"/>
    <col min="5375" max="5375" width="14.375" style="5" customWidth="1"/>
    <col min="5376" max="5376" width="8.75" style="5" customWidth="1"/>
    <col min="5377" max="5624" width="9" style="5"/>
    <col min="5625" max="5625" width="26.25" style="5" customWidth="1"/>
    <col min="5626" max="5626" width="6.625" style="5" customWidth="1"/>
    <col min="5627" max="5628" width="5.5" style="5" customWidth="1"/>
    <col min="5629" max="5629" width="8.375" style="5" customWidth="1"/>
    <col min="5630" max="5630" width="11.375" style="5" customWidth="1"/>
    <col min="5631" max="5631" width="14.375" style="5" customWidth="1"/>
    <col min="5632" max="5632" width="8.75" style="5" customWidth="1"/>
    <col min="5633" max="5880" width="9" style="5"/>
    <col min="5881" max="5881" width="26.25" style="5" customWidth="1"/>
    <col min="5882" max="5882" width="6.625" style="5" customWidth="1"/>
    <col min="5883" max="5884" width="5.5" style="5" customWidth="1"/>
    <col min="5885" max="5885" width="8.375" style="5" customWidth="1"/>
    <col min="5886" max="5886" width="11.375" style="5" customWidth="1"/>
    <col min="5887" max="5887" width="14.375" style="5" customWidth="1"/>
    <col min="5888" max="5888" width="8.75" style="5" customWidth="1"/>
    <col min="5889" max="6136" width="9" style="5"/>
    <col min="6137" max="6137" width="26.25" style="5" customWidth="1"/>
    <col min="6138" max="6138" width="6.625" style="5" customWidth="1"/>
    <col min="6139" max="6140" width="5.5" style="5" customWidth="1"/>
    <col min="6141" max="6141" width="8.375" style="5" customWidth="1"/>
    <col min="6142" max="6142" width="11.375" style="5" customWidth="1"/>
    <col min="6143" max="6143" width="14.375" style="5" customWidth="1"/>
    <col min="6144" max="6144" width="8.75" style="5" customWidth="1"/>
    <col min="6145" max="6392" width="9" style="5"/>
    <col min="6393" max="6393" width="26.25" style="5" customWidth="1"/>
    <col min="6394" max="6394" width="6.625" style="5" customWidth="1"/>
    <col min="6395" max="6396" width="5.5" style="5" customWidth="1"/>
    <col min="6397" max="6397" width="8.375" style="5" customWidth="1"/>
    <col min="6398" max="6398" width="11.375" style="5" customWidth="1"/>
    <col min="6399" max="6399" width="14.375" style="5" customWidth="1"/>
    <col min="6400" max="6400" width="8.75" style="5" customWidth="1"/>
    <col min="6401" max="6648" width="9" style="5"/>
    <col min="6649" max="6649" width="26.25" style="5" customWidth="1"/>
    <col min="6650" max="6650" width="6.625" style="5" customWidth="1"/>
    <col min="6651" max="6652" width="5.5" style="5" customWidth="1"/>
    <col min="6653" max="6653" width="8.375" style="5" customWidth="1"/>
    <col min="6654" max="6654" width="11.375" style="5" customWidth="1"/>
    <col min="6655" max="6655" width="14.375" style="5" customWidth="1"/>
    <col min="6656" max="6656" width="8.75" style="5" customWidth="1"/>
    <col min="6657" max="6904" width="9" style="5"/>
    <col min="6905" max="6905" width="26.25" style="5" customWidth="1"/>
    <col min="6906" max="6906" width="6.625" style="5" customWidth="1"/>
    <col min="6907" max="6908" width="5.5" style="5" customWidth="1"/>
    <col min="6909" max="6909" width="8.375" style="5" customWidth="1"/>
    <col min="6910" max="6910" width="11.375" style="5" customWidth="1"/>
    <col min="6911" max="6911" width="14.375" style="5" customWidth="1"/>
    <col min="6912" max="6912" width="8.75" style="5" customWidth="1"/>
    <col min="6913" max="7160" width="9" style="5"/>
    <col min="7161" max="7161" width="26.25" style="5" customWidth="1"/>
    <col min="7162" max="7162" width="6.625" style="5" customWidth="1"/>
    <col min="7163" max="7164" width="5.5" style="5" customWidth="1"/>
    <col min="7165" max="7165" width="8.375" style="5" customWidth="1"/>
    <col min="7166" max="7166" width="11.375" style="5" customWidth="1"/>
    <col min="7167" max="7167" width="14.375" style="5" customWidth="1"/>
    <col min="7168" max="7168" width="8.75" style="5" customWidth="1"/>
    <col min="7169" max="7416" width="9" style="5"/>
    <col min="7417" max="7417" width="26.25" style="5" customWidth="1"/>
    <col min="7418" max="7418" width="6.625" style="5" customWidth="1"/>
    <col min="7419" max="7420" width="5.5" style="5" customWidth="1"/>
    <col min="7421" max="7421" width="8.375" style="5" customWidth="1"/>
    <col min="7422" max="7422" width="11.375" style="5" customWidth="1"/>
    <col min="7423" max="7423" width="14.375" style="5" customWidth="1"/>
    <col min="7424" max="7424" width="8.75" style="5" customWidth="1"/>
    <col min="7425" max="7672" width="9" style="5"/>
    <col min="7673" max="7673" width="26.25" style="5" customWidth="1"/>
    <col min="7674" max="7674" width="6.625" style="5" customWidth="1"/>
    <col min="7675" max="7676" width="5.5" style="5" customWidth="1"/>
    <col min="7677" max="7677" width="8.375" style="5" customWidth="1"/>
    <col min="7678" max="7678" width="11.375" style="5" customWidth="1"/>
    <col min="7679" max="7679" width="14.375" style="5" customWidth="1"/>
    <col min="7680" max="7680" width="8.75" style="5" customWidth="1"/>
    <col min="7681" max="7928" width="9" style="5"/>
    <col min="7929" max="7929" width="26.25" style="5" customWidth="1"/>
    <col min="7930" max="7930" width="6.625" style="5" customWidth="1"/>
    <col min="7931" max="7932" width="5.5" style="5" customWidth="1"/>
    <col min="7933" max="7933" width="8.375" style="5" customWidth="1"/>
    <col min="7934" max="7934" width="11.375" style="5" customWidth="1"/>
    <col min="7935" max="7935" width="14.375" style="5" customWidth="1"/>
    <col min="7936" max="7936" width="8.75" style="5" customWidth="1"/>
    <col min="7937" max="8184" width="9" style="5"/>
    <col min="8185" max="8185" width="26.25" style="5" customWidth="1"/>
    <col min="8186" max="8186" width="6.625" style="5" customWidth="1"/>
    <col min="8187" max="8188" width="5.5" style="5" customWidth="1"/>
    <col min="8189" max="8189" width="8.375" style="5" customWidth="1"/>
    <col min="8190" max="8190" width="11.375" style="5" customWidth="1"/>
    <col min="8191" max="8191" width="14.375" style="5" customWidth="1"/>
    <col min="8192" max="8192" width="8.75" style="5" customWidth="1"/>
    <col min="8193" max="8440" width="9" style="5"/>
    <col min="8441" max="8441" width="26.25" style="5" customWidth="1"/>
    <col min="8442" max="8442" width="6.625" style="5" customWidth="1"/>
    <col min="8443" max="8444" width="5.5" style="5" customWidth="1"/>
    <col min="8445" max="8445" width="8.375" style="5" customWidth="1"/>
    <col min="8446" max="8446" width="11.375" style="5" customWidth="1"/>
    <col min="8447" max="8447" width="14.375" style="5" customWidth="1"/>
    <col min="8448" max="8448" width="8.75" style="5" customWidth="1"/>
    <col min="8449" max="8696" width="9" style="5"/>
    <col min="8697" max="8697" width="26.25" style="5" customWidth="1"/>
    <col min="8698" max="8698" width="6.625" style="5" customWidth="1"/>
    <col min="8699" max="8700" width="5.5" style="5" customWidth="1"/>
    <col min="8701" max="8701" width="8.375" style="5" customWidth="1"/>
    <col min="8702" max="8702" width="11.375" style="5" customWidth="1"/>
    <col min="8703" max="8703" width="14.375" style="5" customWidth="1"/>
    <col min="8704" max="8704" width="8.75" style="5" customWidth="1"/>
    <col min="8705" max="8952" width="9" style="5"/>
    <col min="8953" max="8953" width="26.25" style="5" customWidth="1"/>
    <col min="8954" max="8954" width="6.625" style="5" customWidth="1"/>
    <col min="8955" max="8956" width="5.5" style="5" customWidth="1"/>
    <col min="8957" max="8957" width="8.375" style="5" customWidth="1"/>
    <col min="8958" max="8958" width="11.375" style="5" customWidth="1"/>
    <col min="8959" max="8959" width="14.375" style="5" customWidth="1"/>
    <col min="8960" max="8960" width="8.75" style="5" customWidth="1"/>
    <col min="8961" max="9208" width="9" style="5"/>
    <col min="9209" max="9209" width="26.25" style="5" customWidth="1"/>
    <col min="9210" max="9210" width="6.625" style="5" customWidth="1"/>
    <col min="9211" max="9212" width="5.5" style="5" customWidth="1"/>
    <col min="9213" max="9213" width="8.375" style="5" customWidth="1"/>
    <col min="9214" max="9214" width="11.375" style="5" customWidth="1"/>
    <col min="9215" max="9215" width="14.375" style="5" customWidth="1"/>
    <col min="9216" max="9216" width="8.75" style="5" customWidth="1"/>
    <col min="9217" max="9464" width="9" style="5"/>
    <col min="9465" max="9465" width="26.25" style="5" customWidth="1"/>
    <col min="9466" max="9466" width="6.625" style="5" customWidth="1"/>
    <col min="9467" max="9468" width="5.5" style="5" customWidth="1"/>
    <col min="9469" max="9469" width="8.375" style="5" customWidth="1"/>
    <col min="9470" max="9470" width="11.375" style="5" customWidth="1"/>
    <col min="9471" max="9471" width="14.375" style="5" customWidth="1"/>
    <col min="9472" max="9472" width="8.75" style="5" customWidth="1"/>
    <col min="9473" max="9720" width="9" style="5"/>
    <col min="9721" max="9721" width="26.25" style="5" customWidth="1"/>
    <col min="9722" max="9722" width="6.625" style="5" customWidth="1"/>
    <col min="9723" max="9724" width="5.5" style="5" customWidth="1"/>
    <col min="9725" max="9725" width="8.375" style="5" customWidth="1"/>
    <col min="9726" max="9726" width="11.375" style="5" customWidth="1"/>
    <col min="9727" max="9727" width="14.375" style="5" customWidth="1"/>
    <col min="9728" max="9728" width="8.75" style="5" customWidth="1"/>
    <col min="9729" max="9976" width="9" style="5"/>
    <col min="9977" max="9977" width="26.25" style="5" customWidth="1"/>
    <col min="9978" max="9978" width="6.625" style="5" customWidth="1"/>
    <col min="9979" max="9980" width="5.5" style="5" customWidth="1"/>
    <col min="9981" max="9981" width="8.375" style="5" customWidth="1"/>
    <col min="9982" max="9982" width="11.375" style="5" customWidth="1"/>
    <col min="9983" max="9983" width="14.375" style="5" customWidth="1"/>
    <col min="9984" max="9984" width="8.75" style="5" customWidth="1"/>
    <col min="9985" max="10232" width="9" style="5"/>
    <col min="10233" max="10233" width="26.25" style="5" customWidth="1"/>
    <col min="10234" max="10234" width="6.625" style="5" customWidth="1"/>
    <col min="10235" max="10236" width="5.5" style="5" customWidth="1"/>
    <col min="10237" max="10237" width="8.375" style="5" customWidth="1"/>
    <col min="10238" max="10238" width="11.375" style="5" customWidth="1"/>
    <col min="10239" max="10239" width="14.375" style="5" customWidth="1"/>
    <col min="10240" max="10240" width="8.75" style="5" customWidth="1"/>
    <col min="10241" max="10488" width="9" style="5"/>
    <col min="10489" max="10489" width="26.25" style="5" customWidth="1"/>
    <col min="10490" max="10490" width="6.625" style="5" customWidth="1"/>
    <col min="10491" max="10492" width="5.5" style="5" customWidth="1"/>
    <col min="10493" max="10493" width="8.375" style="5" customWidth="1"/>
    <col min="10494" max="10494" width="11.375" style="5" customWidth="1"/>
    <col min="10495" max="10495" width="14.375" style="5" customWidth="1"/>
    <col min="10496" max="10496" width="8.75" style="5" customWidth="1"/>
    <col min="10497" max="10744" width="9" style="5"/>
    <col min="10745" max="10745" width="26.25" style="5" customWidth="1"/>
    <col min="10746" max="10746" width="6.625" style="5" customWidth="1"/>
    <col min="10747" max="10748" width="5.5" style="5" customWidth="1"/>
    <col min="10749" max="10749" width="8.375" style="5" customWidth="1"/>
    <col min="10750" max="10750" width="11.375" style="5" customWidth="1"/>
    <col min="10751" max="10751" width="14.375" style="5" customWidth="1"/>
    <col min="10752" max="10752" width="8.75" style="5" customWidth="1"/>
    <col min="10753" max="11000" width="9" style="5"/>
    <col min="11001" max="11001" width="26.25" style="5" customWidth="1"/>
    <col min="11002" max="11002" width="6.625" style="5" customWidth="1"/>
    <col min="11003" max="11004" width="5.5" style="5" customWidth="1"/>
    <col min="11005" max="11005" width="8.375" style="5" customWidth="1"/>
    <col min="11006" max="11006" width="11.375" style="5" customWidth="1"/>
    <col min="11007" max="11007" width="14.375" style="5" customWidth="1"/>
    <col min="11008" max="11008" width="8.75" style="5" customWidth="1"/>
    <col min="11009" max="11256" width="9" style="5"/>
    <col min="11257" max="11257" width="26.25" style="5" customWidth="1"/>
    <col min="11258" max="11258" width="6.625" style="5" customWidth="1"/>
    <col min="11259" max="11260" width="5.5" style="5" customWidth="1"/>
    <col min="11261" max="11261" width="8.375" style="5" customWidth="1"/>
    <col min="11262" max="11262" width="11.375" style="5" customWidth="1"/>
    <col min="11263" max="11263" width="14.375" style="5" customWidth="1"/>
    <col min="11264" max="11264" width="8.75" style="5" customWidth="1"/>
    <col min="11265" max="11512" width="9" style="5"/>
    <col min="11513" max="11513" width="26.25" style="5" customWidth="1"/>
    <col min="11514" max="11514" width="6.625" style="5" customWidth="1"/>
    <col min="11515" max="11516" width="5.5" style="5" customWidth="1"/>
    <col min="11517" max="11517" width="8.375" style="5" customWidth="1"/>
    <col min="11518" max="11518" width="11.375" style="5" customWidth="1"/>
    <col min="11519" max="11519" width="14.375" style="5" customWidth="1"/>
    <col min="11520" max="11520" width="8.75" style="5" customWidth="1"/>
    <col min="11521" max="11768" width="9" style="5"/>
    <col min="11769" max="11769" width="26.25" style="5" customWidth="1"/>
    <col min="11770" max="11770" width="6.625" style="5" customWidth="1"/>
    <col min="11771" max="11772" width="5.5" style="5" customWidth="1"/>
    <col min="11773" max="11773" width="8.375" style="5" customWidth="1"/>
    <col min="11774" max="11774" width="11.375" style="5" customWidth="1"/>
    <col min="11775" max="11775" width="14.375" style="5" customWidth="1"/>
    <col min="11776" max="11776" width="8.75" style="5" customWidth="1"/>
    <col min="11777" max="12024" width="9" style="5"/>
    <col min="12025" max="12025" width="26.25" style="5" customWidth="1"/>
    <col min="12026" max="12026" width="6.625" style="5" customWidth="1"/>
    <col min="12027" max="12028" width="5.5" style="5" customWidth="1"/>
    <col min="12029" max="12029" width="8.375" style="5" customWidth="1"/>
    <col min="12030" max="12030" width="11.375" style="5" customWidth="1"/>
    <col min="12031" max="12031" width="14.375" style="5" customWidth="1"/>
    <col min="12032" max="12032" width="8.75" style="5" customWidth="1"/>
    <col min="12033" max="12280" width="9" style="5"/>
    <col min="12281" max="12281" width="26.25" style="5" customWidth="1"/>
    <col min="12282" max="12282" width="6.625" style="5" customWidth="1"/>
    <col min="12283" max="12284" width="5.5" style="5" customWidth="1"/>
    <col min="12285" max="12285" width="8.375" style="5" customWidth="1"/>
    <col min="12286" max="12286" width="11.375" style="5" customWidth="1"/>
    <col min="12287" max="12287" width="14.375" style="5" customWidth="1"/>
    <col min="12288" max="12288" width="8.75" style="5" customWidth="1"/>
    <col min="12289" max="12536" width="9" style="5"/>
    <col min="12537" max="12537" width="26.25" style="5" customWidth="1"/>
    <col min="12538" max="12538" width="6.625" style="5" customWidth="1"/>
    <col min="12539" max="12540" width="5.5" style="5" customWidth="1"/>
    <col min="12541" max="12541" width="8.375" style="5" customWidth="1"/>
    <col min="12542" max="12542" width="11.375" style="5" customWidth="1"/>
    <col min="12543" max="12543" width="14.375" style="5" customWidth="1"/>
    <col min="12544" max="12544" width="8.75" style="5" customWidth="1"/>
    <col min="12545" max="12792" width="9" style="5"/>
    <col min="12793" max="12793" width="26.25" style="5" customWidth="1"/>
    <col min="12794" max="12794" width="6.625" style="5" customWidth="1"/>
    <col min="12795" max="12796" width="5.5" style="5" customWidth="1"/>
    <col min="12797" max="12797" width="8.375" style="5" customWidth="1"/>
    <col min="12798" max="12798" width="11.375" style="5" customWidth="1"/>
    <col min="12799" max="12799" width="14.375" style="5" customWidth="1"/>
    <col min="12800" max="12800" width="8.75" style="5" customWidth="1"/>
    <col min="12801" max="13048" width="9" style="5"/>
    <col min="13049" max="13049" width="26.25" style="5" customWidth="1"/>
    <col min="13050" max="13050" width="6.625" style="5" customWidth="1"/>
    <col min="13051" max="13052" width="5.5" style="5" customWidth="1"/>
    <col min="13053" max="13053" width="8.375" style="5" customWidth="1"/>
    <col min="13054" max="13054" width="11.375" style="5" customWidth="1"/>
    <col min="13055" max="13055" width="14.375" style="5" customWidth="1"/>
    <col min="13056" max="13056" width="8.75" style="5" customWidth="1"/>
    <col min="13057" max="13304" width="9" style="5"/>
    <col min="13305" max="13305" width="26.25" style="5" customWidth="1"/>
    <col min="13306" max="13306" width="6.625" style="5" customWidth="1"/>
    <col min="13307" max="13308" width="5.5" style="5" customWidth="1"/>
    <col min="13309" max="13309" width="8.375" style="5" customWidth="1"/>
    <col min="13310" max="13310" width="11.375" style="5" customWidth="1"/>
    <col min="13311" max="13311" width="14.375" style="5" customWidth="1"/>
    <col min="13312" max="13312" width="8.75" style="5" customWidth="1"/>
    <col min="13313" max="13560" width="9" style="5"/>
    <col min="13561" max="13561" width="26.25" style="5" customWidth="1"/>
    <col min="13562" max="13562" width="6.625" style="5" customWidth="1"/>
    <col min="13563" max="13564" width="5.5" style="5" customWidth="1"/>
    <col min="13565" max="13565" width="8.375" style="5" customWidth="1"/>
    <col min="13566" max="13566" width="11.375" style="5" customWidth="1"/>
    <col min="13567" max="13567" width="14.375" style="5" customWidth="1"/>
    <col min="13568" max="13568" width="8.75" style="5" customWidth="1"/>
    <col min="13569" max="13816" width="9" style="5"/>
    <col min="13817" max="13817" width="26.25" style="5" customWidth="1"/>
    <col min="13818" max="13818" width="6.625" style="5" customWidth="1"/>
    <col min="13819" max="13820" width="5.5" style="5" customWidth="1"/>
    <col min="13821" max="13821" width="8.375" style="5" customWidth="1"/>
    <col min="13822" max="13822" width="11.375" style="5" customWidth="1"/>
    <col min="13823" max="13823" width="14.375" style="5" customWidth="1"/>
    <col min="13824" max="13824" width="8.75" style="5" customWidth="1"/>
    <col min="13825" max="14072" width="9" style="5"/>
    <col min="14073" max="14073" width="26.25" style="5" customWidth="1"/>
    <col min="14074" max="14074" width="6.625" style="5" customWidth="1"/>
    <col min="14075" max="14076" width="5.5" style="5" customWidth="1"/>
    <col min="14077" max="14077" width="8.375" style="5" customWidth="1"/>
    <col min="14078" max="14078" width="11.375" style="5" customWidth="1"/>
    <col min="14079" max="14079" width="14.375" style="5" customWidth="1"/>
    <col min="14080" max="14080" width="8.75" style="5" customWidth="1"/>
    <col min="14081" max="14328" width="9" style="5"/>
    <col min="14329" max="14329" width="26.25" style="5" customWidth="1"/>
    <col min="14330" max="14330" width="6.625" style="5" customWidth="1"/>
    <col min="14331" max="14332" width="5.5" style="5" customWidth="1"/>
    <col min="14333" max="14333" width="8.375" style="5" customWidth="1"/>
    <col min="14334" max="14334" width="11.375" style="5" customWidth="1"/>
    <col min="14335" max="14335" width="14.375" style="5" customWidth="1"/>
    <col min="14336" max="14336" width="8.75" style="5" customWidth="1"/>
    <col min="14337" max="14584" width="9" style="5"/>
    <col min="14585" max="14585" width="26.25" style="5" customWidth="1"/>
    <col min="14586" max="14586" width="6.625" style="5" customWidth="1"/>
    <col min="14587" max="14588" width="5.5" style="5" customWidth="1"/>
    <col min="14589" max="14589" width="8.375" style="5" customWidth="1"/>
    <col min="14590" max="14590" width="11.375" style="5" customWidth="1"/>
    <col min="14591" max="14591" width="14.375" style="5" customWidth="1"/>
    <col min="14592" max="14592" width="8.75" style="5" customWidth="1"/>
    <col min="14593" max="14840" width="9" style="5"/>
    <col min="14841" max="14841" width="26.25" style="5" customWidth="1"/>
    <col min="14842" max="14842" width="6.625" style="5" customWidth="1"/>
    <col min="14843" max="14844" width="5.5" style="5" customWidth="1"/>
    <col min="14845" max="14845" width="8.375" style="5" customWidth="1"/>
    <col min="14846" max="14846" width="11.375" style="5" customWidth="1"/>
    <col min="14847" max="14847" width="14.375" style="5" customWidth="1"/>
    <col min="14848" max="14848" width="8.75" style="5" customWidth="1"/>
    <col min="14849" max="15096" width="9" style="5"/>
    <col min="15097" max="15097" width="26.25" style="5" customWidth="1"/>
    <col min="15098" max="15098" width="6.625" style="5" customWidth="1"/>
    <col min="15099" max="15100" width="5.5" style="5" customWidth="1"/>
    <col min="15101" max="15101" width="8.375" style="5" customWidth="1"/>
    <col min="15102" max="15102" width="11.375" style="5" customWidth="1"/>
    <col min="15103" max="15103" width="14.375" style="5" customWidth="1"/>
    <col min="15104" max="15104" width="8.75" style="5" customWidth="1"/>
    <col min="15105" max="15352" width="9" style="5"/>
    <col min="15353" max="15353" width="26.25" style="5" customWidth="1"/>
    <col min="15354" max="15354" width="6.625" style="5" customWidth="1"/>
    <col min="15355" max="15356" width="5.5" style="5" customWidth="1"/>
    <col min="15357" max="15357" width="8.375" style="5" customWidth="1"/>
    <col min="15358" max="15358" width="11.375" style="5" customWidth="1"/>
    <col min="15359" max="15359" width="14.375" style="5" customWidth="1"/>
    <col min="15360" max="15360" width="8.75" style="5" customWidth="1"/>
    <col min="15361" max="15608" width="9" style="5"/>
    <col min="15609" max="15609" width="26.25" style="5" customWidth="1"/>
    <col min="15610" max="15610" width="6.625" style="5" customWidth="1"/>
    <col min="15611" max="15612" width="5.5" style="5" customWidth="1"/>
    <col min="15613" max="15613" width="8.375" style="5" customWidth="1"/>
    <col min="15614" max="15614" width="11.375" style="5" customWidth="1"/>
    <col min="15615" max="15615" width="14.375" style="5" customWidth="1"/>
    <col min="15616" max="15616" width="8.75" style="5" customWidth="1"/>
    <col min="15617" max="15864" width="9" style="5"/>
    <col min="15865" max="15865" width="26.25" style="5" customWidth="1"/>
    <col min="15866" max="15866" width="6.625" style="5" customWidth="1"/>
    <col min="15867" max="15868" width="5.5" style="5" customWidth="1"/>
    <col min="15869" max="15869" width="8.375" style="5" customWidth="1"/>
    <col min="15870" max="15870" width="11.375" style="5" customWidth="1"/>
    <col min="15871" max="15871" width="14.375" style="5" customWidth="1"/>
    <col min="15872" max="15872" width="8.75" style="5" customWidth="1"/>
    <col min="15873" max="16120" width="9" style="5"/>
    <col min="16121" max="16121" width="26.25" style="5" customWidth="1"/>
    <col min="16122" max="16122" width="6.625" style="5" customWidth="1"/>
    <col min="16123" max="16124" width="5.5" style="5" customWidth="1"/>
    <col min="16125" max="16125" width="8.375" style="5" customWidth="1"/>
    <col min="16126" max="16126" width="11.375" style="5" customWidth="1"/>
    <col min="16127" max="16127" width="14.375" style="5" customWidth="1"/>
    <col min="16128" max="16128" width="8.75" style="5" customWidth="1"/>
    <col min="16129" max="16384" width="9" style="5"/>
  </cols>
  <sheetData>
    <row r="1" spans="1:24" s="1" customFormat="1">
      <c r="A1" s="1" t="s">
        <v>39</v>
      </c>
      <c r="H1" s="13"/>
      <c r="J1" s="13"/>
    </row>
    <row r="2" spans="1:24" s="1" customFormat="1"/>
    <row r="3" spans="1:24" ht="24.75" customHeight="1">
      <c r="A3" s="2" t="s">
        <v>23</v>
      </c>
      <c r="B3" s="2"/>
      <c r="C3" s="2"/>
      <c r="D3" s="2"/>
      <c r="E3" s="2"/>
      <c r="F3" s="2"/>
      <c r="G3" s="2"/>
      <c r="H3" s="2"/>
      <c r="I3" s="2"/>
      <c r="J3" s="2"/>
      <c r="K3" s="3"/>
      <c r="L3" s="4"/>
      <c r="M3" s="4"/>
      <c r="N3" s="4"/>
      <c r="O3" s="4"/>
      <c r="P3" s="4"/>
      <c r="Q3" s="4"/>
      <c r="R3" s="4"/>
      <c r="S3" s="4"/>
      <c r="T3" s="4"/>
      <c r="U3" s="4"/>
      <c r="V3" s="4"/>
      <c r="W3" s="4"/>
      <c r="X3" s="4"/>
    </row>
    <row r="4" spans="1:24" ht="24.75" customHeight="1">
      <c r="E4" s="18" t="s">
        <v>144</v>
      </c>
      <c r="F4" s="139" t="s">
        <v>124</v>
      </c>
      <c r="G4" s="139"/>
      <c r="H4" s="139"/>
      <c r="I4" s="70" t="s">
        <v>69</v>
      </c>
      <c r="J4" s="25"/>
      <c r="K4" s="7"/>
    </row>
    <row r="5" spans="1:24" ht="24.75" customHeight="1">
      <c r="E5" s="18" t="s">
        <v>73</v>
      </c>
      <c r="F5" s="137" t="s">
        <v>76</v>
      </c>
      <c r="G5" s="137"/>
      <c r="H5" s="134" t="s">
        <v>125</v>
      </c>
      <c r="I5" s="70"/>
      <c r="J5" s="25"/>
      <c r="K5" s="7"/>
    </row>
    <row r="6" spans="1:24" ht="24.75" customHeight="1">
      <c r="A6" s="8"/>
      <c r="B6" s="8"/>
      <c r="C6" s="6"/>
      <c r="D6" s="6"/>
      <c r="E6" s="6"/>
      <c r="F6" s="6"/>
      <c r="G6" s="6"/>
      <c r="H6" s="6"/>
      <c r="I6" s="6"/>
      <c r="J6" s="6"/>
    </row>
    <row r="7" spans="1:24" ht="24.75" customHeight="1">
      <c r="A7" s="165" t="s">
        <v>14</v>
      </c>
      <c r="B7" s="166"/>
      <c r="C7" s="27" t="s">
        <v>0</v>
      </c>
      <c r="D7" s="29"/>
    </row>
    <row r="8" spans="1:24" ht="24.75" customHeight="1">
      <c r="A8" s="167"/>
      <c r="B8" s="168"/>
      <c r="C8" s="93">
        <f>SUM(B13:B15)</f>
        <v>19</v>
      </c>
      <c r="D8" s="29"/>
      <c r="H8" s="29"/>
    </row>
    <row r="9" spans="1:24" ht="15" customHeight="1">
      <c r="A9" s="99"/>
      <c r="B9" s="99"/>
      <c r="C9" s="100"/>
      <c r="D9" s="29"/>
      <c r="H9" s="29"/>
    </row>
    <row r="10" spans="1:24" ht="24.75" customHeight="1">
      <c r="A10" s="30" t="s">
        <v>51</v>
      </c>
      <c r="B10" s="31"/>
      <c r="C10" s="32"/>
      <c r="D10" s="33"/>
      <c r="E10" s="34"/>
      <c r="F10" s="34"/>
      <c r="G10" s="34"/>
      <c r="H10" s="34"/>
    </row>
    <row r="11" spans="1:24" ht="24.75" customHeight="1">
      <c r="A11" s="140" t="s">
        <v>2</v>
      </c>
      <c r="B11" s="142"/>
      <c r="C11" s="140" t="s">
        <v>3</v>
      </c>
      <c r="D11" s="141"/>
      <c r="E11" s="142"/>
      <c r="F11" s="143" t="s">
        <v>4</v>
      </c>
      <c r="G11" s="144"/>
      <c r="H11" s="145"/>
    </row>
    <row r="12" spans="1:24" ht="24.75" customHeight="1">
      <c r="A12" s="35" t="s">
        <v>5</v>
      </c>
      <c r="B12" s="36" t="s">
        <v>74</v>
      </c>
      <c r="C12" s="28" t="s">
        <v>1</v>
      </c>
      <c r="D12" s="28" t="s">
        <v>6</v>
      </c>
      <c r="E12" s="37" t="s">
        <v>7</v>
      </c>
      <c r="F12" s="146"/>
      <c r="G12" s="147"/>
      <c r="H12" s="148"/>
    </row>
    <row r="13" spans="1:24" ht="24.75" customHeight="1">
      <c r="A13" s="80" t="s">
        <v>8</v>
      </c>
      <c r="B13" s="77">
        <v>4</v>
      </c>
      <c r="C13" s="38">
        <f>$B$13</f>
        <v>4</v>
      </c>
      <c r="D13" s="39" t="s">
        <v>9</v>
      </c>
      <c r="E13" s="40">
        <f>ROUNDDOWN(C13/3,1)</f>
        <v>1.3</v>
      </c>
      <c r="F13" s="149" t="s">
        <v>82</v>
      </c>
      <c r="G13" s="150"/>
      <c r="H13" s="151"/>
      <c r="I13" s="41"/>
    </row>
    <row r="14" spans="1:24" ht="24.75" customHeight="1">
      <c r="A14" s="81" t="s">
        <v>10</v>
      </c>
      <c r="B14" s="77">
        <v>6</v>
      </c>
      <c r="C14" s="172">
        <f>SUM($B14:$B15)</f>
        <v>15</v>
      </c>
      <c r="D14" s="173" t="s">
        <v>11</v>
      </c>
      <c r="E14" s="191">
        <f>ROUNDDOWN(C14/6,1)</f>
        <v>2.5</v>
      </c>
      <c r="F14" s="152"/>
      <c r="G14" s="153"/>
      <c r="H14" s="154"/>
    </row>
    <row r="15" spans="1:24" ht="24.75" customHeight="1">
      <c r="A15" s="80" t="s">
        <v>12</v>
      </c>
      <c r="B15" s="77">
        <v>9</v>
      </c>
      <c r="C15" s="172"/>
      <c r="D15" s="173"/>
      <c r="E15" s="191"/>
      <c r="F15" s="152"/>
      <c r="G15" s="153"/>
      <c r="H15" s="154"/>
    </row>
    <row r="16" spans="1:24" ht="24.75" customHeight="1">
      <c r="A16" s="80" t="s">
        <v>13</v>
      </c>
      <c r="B16" s="42">
        <f>SUM(B13:B15)</f>
        <v>19</v>
      </c>
      <c r="C16" s="169" t="s">
        <v>13</v>
      </c>
      <c r="D16" s="169"/>
      <c r="E16" s="40">
        <f>SUM(E13:E15)</f>
        <v>3.8</v>
      </c>
      <c r="F16" s="155" t="s">
        <v>145</v>
      </c>
      <c r="G16" s="156"/>
      <c r="H16" s="157"/>
    </row>
    <row r="17" spans="1:10" ht="24.75" customHeight="1">
      <c r="A17" s="162" t="s">
        <v>77</v>
      </c>
      <c r="B17" s="163"/>
      <c r="C17" s="163"/>
      <c r="D17" s="164"/>
      <c r="E17" s="82">
        <v>1</v>
      </c>
      <c r="F17" s="155"/>
      <c r="G17" s="156"/>
      <c r="H17" s="157"/>
    </row>
    <row r="18" spans="1:10" ht="24.75" customHeight="1">
      <c r="A18" s="174" t="s">
        <v>83</v>
      </c>
      <c r="B18" s="176"/>
      <c r="C18" s="170" t="s">
        <v>71</v>
      </c>
      <c r="D18" s="171"/>
      <c r="E18" s="82">
        <f>ROUND(SUM(E16:E17),0)</f>
        <v>5</v>
      </c>
      <c r="F18" s="155"/>
      <c r="G18" s="156"/>
      <c r="H18" s="157"/>
    </row>
    <row r="19" spans="1:10" ht="24.75" customHeight="1">
      <c r="A19" s="158" t="s">
        <v>88</v>
      </c>
      <c r="B19" s="121" t="s">
        <v>86</v>
      </c>
      <c r="C19" s="160" t="s">
        <v>84</v>
      </c>
      <c r="D19" s="161"/>
      <c r="E19" s="94">
        <f>IF(H5="Ａ型",E18,0)</f>
        <v>0</v>
      </c>
      <c r="F19" s="43"/>
      <c r="G19" s="43"/>
      <c r="H19" s="44"/>
    </row>
    <row r="20" spans="1:10" ht="24.75" customHeight="1">
      <c r="A20" s="159"/>
      <c r="B20" s="121" t="s">
        <v>87</v>
      </c>
      <c r="C20" s="160" t="s">
        <v>85</v>
      </c>
      <c r="D20" s="161"/>
      <c r="E20" s="94">
        <f>IF(H5="Ｂ型",ROUND(E18/2,0),0)</f>
        <v>3</v>
      </c>
      <c r="F20" s="182" t="s">
        <v>97</v>
      </c>
      <c r="G20" s="183"/>
      <c r="H20" s="186">
        <f>'２　職員一覧'!H27</f>
        <v>5.6</v>
      </c>
    </row>
    <row r="21" spans="1:10" ht="26.25" customHeight="1">
      <c r="A21" s="179" t="s">
        <v>89</v>
      </c>
      <c r="B21" s="180"/>
      <c r="C21" s="181"/>
      <c r="D21" s="102" t="s">
        <v>126</v>
      </c>
      <c r="E21" s="101">
        <f>IF(D21="有",0.1,0)</f>
        <v>0.1</v>
      </c>
      <c r="F21" s="184"/>
      <c r="G21" s="185"/>
      <c r="H21" s="187"/>
    </row>
    <row r="22" spans="1:10" ht="30" customHeight="1">
      <c r="A22" s="138" t="s">
        <v>90</v>
      </c>
      <c r="B22" s="138"/>
      <c r="C22" s="138"/>
      <c r="D22" s="138"/>
      <c r="E22" s="95">
        <f>SUM(E18,E21)</f>
        <v>5.0999999999999996</v>
      </c>
      <c r="F22" s="177" t="s">
        <v>98</v>
      </c>
      <c r="G22" s="178"/>
      <c r="H22" s="201">
        <f>IF(H5="Ｂ型",'２　職員一覧'!L27," 人")</f>
        <v>6.6</v>
      </c>
    </row>
    <row r="23" spans="1:10" ht="15" customHeight="1">
      <c r="A23" s="99"/>
      <c r="B23" s="99"/>
      <c r="C23" s="100"/>
      <c r="D23" s="29"/>
      <c r="H23" s="29"/>
    </row>
    <row r="24" spans="1:10" ht="24.75" customHeight="1">
      <c r="A24" s="45" t="s">
        <v>15</v>
      </c>
      <c r="B24" s="26"/>
      <c r="C24" s="26"/>
      <c r="D24" s="26"/>
      <c r="E24" s="26"/>
      <c r="F24" s="91"/>
      <c r="G24" s="91"/>
      <c r="H24" s="92"/>
      <c r="I24" s="26"/>
      <c r="J24" s="26"/>
    </row>
    <row r="25" spans="1:10" ht="24.75" customHeight="1">
      <c r="A25" s="188" t="s">
        <v>81</v>
      </c>
      <c r="B25" s="189"/>
      <c r="C25" s="189"/>
      <c r="D25" s="190"/>
      <c r="E25" s="174" t="s">
        <v>16</v>
      </c>
      <c r="F25" s="175"/>
      <c r="G25" s="175"/>
      <c r="H25" s="176"/>
    </row>
    <row r="26" spans="1:10" ht="24.75" customHeight="1">
      <c r="A26" s="86" t="s">
        <v>142</v>
      </c>
      <c r="B26" s="46"/>
      <c r="C26" s="46"/>
      <c r="D26" s="69"/>
      <c r="E26" s="89" t="s">
        <v>142</v>
      </c>
      <c r="F26" s="90"/>
      <c r="G26" s="90"/>
      <c r="H26" s="111">
        <v>1</v>
      </c>
      <c r="I26" s="47"/>
    </row>
    <row r="27" spans="1:10" ht="24.75" customHeight="1">
      <c r="A27" s="54" t="s">
        <v>17</v>
      </c>
      <c r="B27" s="49"/>
      <c r="C27" s="50" t="s">
        <v>19</v>
      </c>
      <c r="D27" s="38">
        <v>1</v>
      </c>
      <c r="E27" s="48" t="s">
        <v>17</v>
      </c>
      <c r="F27" s="87" t="s">
        <v>18</v>
      </c>
      <c r="G27" s="88"/>
      <c r="H27" s="111"/>
      <c r="I27" s="51"/>
    </row>
    <row r="28" spans="1:10" ht="24.75" customHeight="1">
      <c r="A28" s="68"/>
      <c r="B28" s="52"/>
      <c r="C28" s="66"/>
      <c r="D28" s="69"/>
      <c r="E28" s="65"/>
      <c r="F28" s="116" t="s">
        <v>20</v>
      </c>
      <c r="G28" s="117"/>
      <c r="H28" s="111"/>
    </row>
    <row r="29" spans="1:10" ht="24.75" customHeight="1">
      <c r="A29" s="72" t="s">
        <v>146</v>
      </c>
      <c r="B29" s="56"/>
      <c r="C29" s="56"/>
      <c r="D29" s="57"/>
      <c r="E29" s="67"/>
      <c r="F29" s="116" t="s">
        <v>80</v>
      </c>
      <c r="G29" s="118"/>
      <c r="H29" s="112" t="s">
        <v>126</v>
      </c>
    </row>
    <row r="30" spans="1:10" ht="24.75" customHeight="1">
      <c r="A30" s="54" t="s">
        <v>21</v>
      </c>
      <c r="B30" s="49"/>
      <c r="C30" s="50" t="s">
        <v>19</v>
      </c>
      <c r="D30" s="38">
        <v>1</v>
      </c>
      <c r="E30" s="54" t="s">
        <v>21</v>
      </c>
      <c r="F30" s="114" t="s">
        <v>18</v>
      </c>
      <c r="G30" s="115"/>
      <c r="H30" s="113"/>
      <c r="I30" s="51"/>
    </row>
    <row r="31" spans="1:10" ht="24.75" customHeight="1">
      <c r="A31" s="119" t="s">
        <v>78</v>
      </c>
      <c r="B31" s="52"/>
      <c r="C31" s="66"/>
      <c r="D31" s="69"/>
      <c r="E31" s="53"/>
      <c r="F31" s="114" t="s">
        <v>20</v>
      </c>
      <c r="G31" s="115"/>
      <c r="H31" s="111">
        <v>1</v>
      </c>
    </row>
    <row r="32" spans="1:10" ht="24.75" customHeight="1">
      <c r="A32" s="84" t="s">
        <v>79</v>
      </c>
      <c r="B32" s="78"/>
      <c r="C32" s="78"/>
      <c r="D32" s="79"/>
      <c r="E32" s="58"/>
      <c r="F32" s="114" t="s">
        <v>22</v>
      </c>
      <c r="G32" s="115"/>
      <c r="H32" s="55">
        <v>1</v>
      </c>
    </row>
    <row r="33" spans="1:8" ht="24.75" customHeight="1">
      <c r="A33" s="85" t="s">
        <v>52</v>
      </c>
      <c r="B33" s="60"/>
      <c r="C33" s="61"/>
      <c r="D33" s="38">
        <v>1</v>
      </c>
      <c r="E33" s="59" t="s">
        <v>52</v>
      </c>
      <c r="F33" s="120"/>
      <c r="G33" s="76"/>
      <c r="H33" s="111">
        <v>1</v>
      </c>
    </row>
    <row r="34" spans="1:8" ht="24.75" customHeight="1">
      <c r="A34" s="85" t="s">
        <v>53</v>
      </c>
      <c r="B34" s="60"/>
      <c r="C34" s="61"/>
      <c r="D34" s="38">
        <v>1</v>
      </c>
      <c r="E34" s="59" t="s">
        <v>53</v>
      </c>
      <c r="F34" s="59"/>
      <c r="G34" s="62"/>
      <c r="H34" s="111">
        <v>1</v>
      </c>
    </row>
    <row r="35" spans="1:8" ht="14.25">
      <c r="F35" s="96"/>
      <c r="G35" s="97"/>
      <c r="H35" s="98"/>
    </row>
  </sheetData>
  <sheetProtection selectLockedCells="1"/>
  <protectedRanges>
    <protectedRange sqref="H13:H15" name="範囲3"/>
    <protectedRange sqref="C17:D17" name="範囲2"/>
    <protectedRange sqref="H27:H30 H32:H35" name="範囲6"/>
    <protectedRange sqref="H26" name="範囲6_1"/>
    <protectedRange sqref="H31" name="範囲6_2"/>
  </protectedRanges>
  <mergeCells count="25">
    <mergeCell ref="D14:D15"/>
    <mergeCell ref="E25:H25"/>
    <mergeCell ref="F22:G22"/>
    <mergeCell ref="A21:C21"/>
    <mergeCell ref="F20:G21"/>
    <mergeCell ref="H20:H21"/>
    <mergeCell ref="A25:D25"/>
    <mergeCell ref="E14:E15"/>
    <mergeCell ref="A18:B18"/>
    <mergeCell ref="F5:G5"/>
    <mergeCell ref="A22:D22"/>
    <mergeCell ref="F4:H4"/>
    <mergeCell ref="C11:E11"/>
    <mergeCell ref="F11:H12"/>
    <mergeCell ref="F13:H15"/>
    <mergeCell ref="F16:H18"/>
    <mergeCell ref="A19:A20"/>
    <mergeCell ref="C19:D19"/>
    <mergeCell ref="C20:D20"/>
    <mergeCell ref="A17:D17"/>
    <mergeCell ref="A7:B8"/>
    <mergeCell ref="C16:D16"/>
    <mergeCell ref="C18:D18"/>
    <mergeCell ref="A11:B11"/>
    <mergeCell ref="C14:C15"/>
  </mergeCells>
  <phoneticPr fontId="1"/>
  <dataValidations count="6">
    <dataValidation type="list" allowBlank="1" showErrorMessage="1" promptTitle="▼ボタンから「有」「無」を選択してください。" prompt="「無」を選択した場合必要配置職員数が変更となります。" sqref="H29">
      <formula1>"有,無"</formula1>
    </dataValidation>
    <dataValidation type="list" allowBlank="1" showInputMessage="1" showErrorMessage="1" sqref="WVB983041 F65535 IP65537 SL65537 ACH65537 AMD65537 AVZ65537 BFV65537 BPR65537 BZN65537 CJJ65537 CTF65537 DDB65537 DMX65537 DWT65537 EGP65537 EQL65537 FAH65537 FKD65537 FTZ65537 GDV65537 GNR65537 GXN65537 HHJ65537 HRF65537 IBB65537 IKX65537 IUT65537 JEP65537 JOL65537 JYH65537 KID65537 KRZ65537 LBV65537 LLR65537 LVN65537 MFJ65537 MPF65537 MZB65537 NIX65537 NST65537 OCP65537 OML65537 OWH65537 PGD65537 PPZ65537 PZV65537 QJR65537 QTN65537 RDJ65537 RNF65537 RXB65537 SGX65537 SQT65537 TAP65537 TKL65537 TUH65537 UED65537 UNZ65537 UXV65537 VHR65537 VRN65537 WBJ65537 WLF65537 WVB65537 F131071 IP131073 SL131073 ACH131073 AMD131073 AVZ131073 BFV131073 BPR131073 BZN131073 CJJ131073 CTF131073 DDB131073 DMX131073 DWT131073 EGP131073 EQL131073 FAH131073 FKD131073 FTZ131073 GDV131073 GNR131073 GXN131073 HHJ131073 HRF131073 IBB131073 IKX131073 IUT131073 JEP131073 JOL131073 JYH131073 KID131073 KRZ131073 LBV131073 LLR131073 LVN131073 MFJ131073 MPF131073 MZB131073 NIX131073 NST131073 OCP131073 OML131073 OWH131073 PGD131073 PPZ131073 PZV131073 QJR131073 QTN131073 RDJ131073 RNF131073 RXB131073 SGX131073 SQT131073 TAP131073 TKL131073 TUH131073 UED131073 UNZ131073 UXV131073 VHR131073 VRN131073 WBJ131073 WLF131073 WVB131073 F196607 IP196609 SL196609 ACH196609 AMD196609 AVZ196609 BFV196609 BPR196609 BZN196609 CJJ196609 CTF196609 DDB196609 DMX196609 DWT196609 EGP196609 EQL196609 FAH196609 FKD196609 FTZ196609 GDV196609 GNR196609 GXN196609 HHJ196609 HRF196609 IBB196609 IKX196609 IUT196609 JEP196609 JOL196609 JYH196609 KID196609 KRZ196609 LBV196609 LLR196609 LVN196609 MFJ196609 MPF196609 MZB196609 NIX196609 NST196609 OCP196609 OML196609 OWH196609 PGD196609 PPZ196609 PZV196609 QJR196609 QTN196609 RDJ196609 RNF196609 RXB196609 SGX196609 SQT196609 TAP196609 TKL196609 TUH196609 UED196609 UNZ196609 UXV196609 VHR196609 VRN196609 WBJ196609 WLF196609 WVB196609 F262143 IP262145 SL262145 ACH262145 AMD262145 AVZ262145 BFV262145 BPR262145 BZN262145 CJJ262145 CTF262145 DDB262145 DMX262145 DWT262145 EGP262145 EQL262145 FAH262145 FKD262145 FTZ262145 GDV262145 GNR262145 GXN262145 HHJ262145 HRF262145 IBB262145 IKX262145 IUT262145 JEP262145 JOL262145 JYH262145 KID262145 KRZ262145 LBV262145 LLR262145 LVN262145 MFJ262145 MPF262145 MZB262145 NIX262145 NST262145 OCP262145 OML262145 OWH262145 PGD262145 PPZ262145 PZV262145 QJR262145 QTN262145 RDJ262145 RNF262145 RXB262145 SGX262145 SQT262145 TAP262145 TKL262145 TUH262145 UED262145 UNZ262145 UXV262145 VHR262145 VRN262145 WBJ262145 WLF262145 WVB262145 F327679 IP327681 SL327681 ACH327681 AMD327681 AVZ327681 BFV327681 BPR327681 BZN327681 CJJ327681 CTF327681 DDB327681 DMX327681 DWT327681 EGP327681 EQL327681 FAH327681 FKD327681 FTZ327681 GDV327681 GNR327681 GXN327681 HHJ327681 HRF327681 IBB327681 IKX327681 IUT327681 JEP327681 JOL327681 JYH327681 KID327681 KRZ327681 LBV327681 LLR327681 LVN327681 MFJ327681 MPF327681 MZB327681 NIX327681 NST327681 OCP327681 OML327681 OWH327681 PGD327681 PPZ327681 PZV327681 QJR327681 QTN327681 RDJ327681 RNF327681 RXB327681 SGX327681 SQT327681 TAP327681 TKL327681 TUH327681 UED327681 UNZ327681 UXV327681 VHR327681 VRN327681 WBJ327681 WLF327681 WVB327681 F393215 IP393217 SL393217 ACH393217 AMD393217 AVZ393217 BFV393217 BPR393217 BZN393217 CJJ393217 CTF393217 DDB393217 DMX393217 DWT393217 EGP393217 EQL393217 FAH393217 FKD393217 FTZ393217 GDV393217 GNR393217 GXN393217 HHJ393217 HRF393217 IBB393217 IKX393217 IUT393217 JEP393217 JOL393217 JYH393217 KID393217 KRZ393217 LBV393217 LLR393217 LVN393217 MFJ393217 MPF393217 MZB393217 NIX393217 NST393217 OCP393217 OML393217 OWH393217 PGD393217 PPZ393217 PZV393217 QJR393217 QTN393217 RDJ393217 RNF393217 RXB393217 SGX393217 SQT393217 TAP393217 TKL393217 TUH393217 UED393217 UNZ393217 UXV393217 VHR393217 VRN393217 WBJ393217 WLF393217 WVB393217 F458751 IP458753 SL458753 ACH458753 AMD458753 AVZ458753 BFV458753 BPR458753 BZN458753 CJJ458753 CTF458753 DDB458753 DMX458753 DWT458753 EGP458753 EQL458753 FAH458753 FKD458753 FTZ458753 GDV458753 GNR458753 GXN458753 HHJ458753 HRF458753 IBB458753 IKX458753 IUT458753 JEP458753 JOL458753 JYH458753 KID458753 KRZ458753 LBV458753 LLR458753 LVN458753 MFJ458753 MPF458753 MZB458753 NIX458753 NST458753 OCP458753 OML458753 OWH458753 PGD458753 PPZ458753 PZV458753 QJR458753 QTN458753 RDJ458753 RNF458753 RXB458753 SGX458753 SQT458753 TAP458753 TKL458753 TUH458753 UED458753 UNZ458753 UXV458753 VHR458753 VRN458753 WBJ458753 WLF458753 WVB458753 F524287 IP524289 SL524289 ACH524289 AMD524289 AVZ524289 BFV524289 BPR524289 BZN524289 CJJ524289 CTF524289 DDB524289 DMX524289 DWT524289 EGP524289 EQL524289 FAH524289 FKD524289 FTZ524289 GDV524289 GNR524289 GXN524289 HHJ524289 HRF524289 IBB524289 IKX524289 IUT524289 JEP524289 JOL524289 JYH524289 KID524289 KRZ524289 LBV524289 LLR524289 LVN524289 MFJ524289 MPF524289 MZB524289 NIX524289 NST524289 OCP524289 OML524289 OWH524289 PGD524289 PPZ524289 PZV524289 QJR524289 QTN524289 RDJ524289 RNF524289 RXB524289 SGX524289 SQT524289 TAP524289 TKL524289 TUH524289 UED524289 UNZ524289 UXV524289 VHR524289 VRN524289 WBJ524289 WLF524289 WVB524289 F589823 IP589825 SL589825 ACH589825 AMD589825 AVZ589825 BFV589825 BPR589825 BZN589825 CJJ589825 CTF589825 DDB589825 DMX589825 DWT589825 EGP589825 EQL589825 FAH589825 FKD589825 FTZ589825 GDV589825 GNR589825 GXN589825 HHJ589825 HRF589825 IBB589825 IKX589825 IUT589825 JEP589825 JOL589825 JYH589825 KID589825 KRZ589825 LBV589825 LLR589825 LVN589825 MFJ589825 MPF589825 MZB589825 NIX589825 NST589825 OCP589825 OML589825 OWH589825 PGD589825 PPZ589825 PZV589825 QJR589825 QTN589825 RDJ589825 RNF589825 RXB589825 SGX589825 SQT589825 TAP589825 TKL589825 TUH589825 UED589825 UNZ589825 UXV589825 VHR589825 VRN589825 WBJ589825 WLF589825 WVB589825 F655359 IP655361 SL655361 ACH655361 AMD655361 AVZ655361 BFV655361 BPR655361 BZN655361 CJJ655361 CTF655361 DDB655361 DMX655361 DWT655361 EGP655361 EQL655361 FAH655361 FKD655361 FTZ655361 GDV655361 GNR655361 GXN655361 HHJ655361 HRF655361 IBB655361 IKX655361 IUT655361 JEP655361 JOL655361 JYH655361 KID655361 KRZ655361 LBV655361 LLR655361 LVN655361 MFJ655361 MPF655361 MZB655361 NIX655361 NST655361 OCP655361 OML655361 OWH655361 PGD655361 PPZ655361 PZV655361 QJR655361 QTN655361 RDJ655361 RNF655361 RXB655361 SGX655361 SQT655361 TAP655361 TKL655361 TUH655361 UED655361 UNZ655361 UXV655361 VHR655361 VRN655361 WBJ655361 WLF655361 WVB655361 F720895 IP720897 SL720897 ACH720897 AMD720897 AVZ720897 BFV720897 BPR720897 BZN720897 CJJ720897 CTF720897 DDB720897 DMX720897 DWT720897 EGP720897 EQL720897 FAH720897 FKD720897 FTZ720897 GDV720897 GNR720897 GXN720897 HHJ720897 HRF720897 IBB720897 IKX720897 IUT720897 JEP720897 JOL720897 JYH720897 KID720897 KRZ720897 LBV720897 LLR720897 LVN720897 MFJ720897 MPF720897 MZB720897 NIX720897 NST720897 OCP720897 OML720897 OWH720897 PGD720897 PPZ720897 PZV720897 QJR720897 QTN720897 RDJ720897 RNF720897 RXB720897 SGX720897 SQT720897 TAP720897 TKL720897 TUH720897 UED720897 UNZ720897 UXV720897 VHR720897 VRN720897 WBJ720897 WLF720897 WVB720897 F786431 IP786433 SL786433 ACH786433 AMD786433 AVZ786433 BFV786433 BPR786433 BZN786433 CJJ786433 CTF786433 DDB786433 DMX786433 DWT786433 EGP786433 EQL786433 FAH786433 FKD786433 FTZ786433 GDV786433 GNR786433 GXN786433 HHJ786433 HRF786433 IBB786433 IKX786433 IUT786433 JEP786433 JOL786433 JYH786433 KID786433 KRZ786433 LBV786433 LLR786433 LVN786433 MFJ786433 MPF786433 MZB786433 NIX786433 NST786433 OCP786433 OML786433 OWH786433 PGD786433 PPZ786433 PZV786433 QJR786433 QTN786433 RDJ786433 RNF786433 RXB786433 SGX786433 SQT786433 TAP786433 TKL786433 TUH786433 UED786433 UNZ786433 UXV786433 VHR786433 VRN786433 WBJ786433 WLF786433 WVB786433 F851967 IP851969 SL851969 ACH851969 AMD851969 AVZ851969 BFV851969 BPR851969 BZN851969 CJJ851969 CTF851969 DDB851969 DMX851969 DWT851969 EGP851969 EQL851969 FAH851969 FKD851969 FTZ851969 GDV851969 GNR851969 GXN851969 HHJ851969 HRF851969 IBB851969 IKX851969 IUT851969 JEP851969 JOL851969 JYH851969 KID851969 KRZ851969 LBV851969 LLR851969 LVN851969 MFJ851969 MPF851969 MZB851969 NIX851969 NST851969 OCP851969 OML851969 OWH851969 PGD851969 PPZ851969 PZV851969 QJR851969 QTN851969 RDJ851969 RNF851969 RXB851969 SGX851969 SQT851969 TAP851969 TKL851969 TUH851969 UED851969 UNZ851969 UXV851969 VHR851969 VRN851969 WBJ851969 WLF851969 WVB851969 F917503 IP917505 SL917505 ACH917505 AMD917505 AVZ917505 BFV917505 BPR917505 BZN917505 CJJ917505 CTF917505 DDB917505 DMX917505 DWT917505 EGP917505 EQL917505 FAH917505 FKD917505 FTZ917505 GDV917505 GNR917505 GXN917505 HHJ917505 HRF917505 IBB917505 IKX917505 IUT917505 JEP917505 JOL917505 JYH917505 KID917505 KRZ917505 LBV917505 LLR917505 LVN917505 MFJ917505 MPF917505 MZB917505 NIX917505 NST917505 OCP917505 OML917505 OWH917505 PGD917505 PPZ917505 PZV917505 QJR917505 QTN917505 RDJ917505 RNF917505 RXB917505 SGX917505 SQT917505 TAP917505 TKL917505 TUH917505 UED917505 UNZ917505 UXV917505 VHR917505 VRN917505 WBJ917505 WLF917505 WVB917505 F983039 IP983041 SL983041 ACH983041 AMD983041 AVZ983041 BFV983041 BPR983041 BZN983041 CJJ983041 CTF983041 DDB983041 DMX983041 DWT983041 EGP983041 EQL983041 FAH983041 FKD983041 FTZ983041 GDV983041 GNR983041 GXN983041 HHJ983041 HRF983041 IBB983041 IKX983041 IUT983041 JEP983041 JOL983041 JYH983041 KID983041 KRZ983041 LBV983041 LLR983041 LVN983041 MFJ983041 MPF983041 MZB983041 NIX983041 NST983041 OCP983041 OML983041 OWH983041 PGD983041 PPZ983041 PZV983041 QJR983041 QTN983041 RDJ983041 RNF983041 RXB983041 SGX983041 SQT983041 TAP983041 TKL983041 TUH983041 UED983041 UNZ983041 UXV983041 VHR983041 VRN983041 WBJ983041 WLF983041 I983039 I65535 I131071 I196607 I262143 I327679 I393215 I458751 I524287 I589823 I655359 I720895 I786431 I851967 I917503 WBE17:WBE22 VRI17:VRI22 VHM17:VHM22 UXQ17:UXQ22 UNU17:UNU22 UDY17:UDY22 TUC17:TUC22 TKG17:TKG22 TAK17:TAK22 SQO17:SQO22 SGS17:SGS22 RWW17:RWW22 RNA17:RNA22 RDE17:RDE22 QTI17:QTI22 QJM17:QJM22 PZQ17:PZQ22 PPU17:PPU22 PFY17:PFY22 OWC17:OWC22 OMG17:OMG22 OCK17:OCK22 NSO17:NSO22 NIS17:NIS22 MYW17:MYW22 MPA17:MPA22 MFE17:MFE22 LVI17:LVI22 LLM17:LLM22 LBQ17:LBQ22 KRU17:KRU22 KHY17:KHY22 JYC17:JYC22 JOG17:JOG22 JEK17:JEK22 IUO17:IUO22 IKS17:IKS22 IAW17:IAW22 HRA17:HRA22 HHE17:HHE22 GXI17:GXI22 GNM17:GNM22 GDQ17:GDQ22 FTU17:FTU22 FJY17:FJY22 FAC17:FAC22 EQG17:EQG22 EGK17:EGK22 DWO17:DWO22 DMS17:DMS22 DCW17:DCW22 CTA17:CTA22 CJE17:CJE22 BZI17:BZI22 BPM17:BPM22 BFQ17:BFQ22 AVU17:AVU22 ALY17:ALY22 ACC17:ACC22 SG17:SG22 IK17:IK22 WUW17:WUW22 WLA17:WLA22 D21">
      <formula1>"有,無"</formula1>
    </dataValidation>
    <dataValidation type="list" allowBlank="1" showInputMessage="1" showErrorMessage="1" sqref="WVC983071:WVE983071 IQ65567:IS65567 SM65567:SO65567 ACI65567:ACK65567 AME65567:AMG65567 AWA65567:AWC65567 BFW65567:BFY65567 BPS65567:BPU65567 BZO65567:BZQ65567 CJK65567:CJM65567 CTG65567:CTI65567 DDC65567:DDE65567 DMY65567:DNA65567 DWU65567:DWW65567 EGQ65567:EGS65567 EQM65567:EQO65567 FAI65567:FAK65567 FKE65567:FKG65567 FUA65567:FUC65567 GDW65567:GDY65567 GNS65567:GNU65567 GXO65567:GXQ65567 HHK65567:HHM65567 HRG65567:HRI65567 IBC65567:IBE65567 IKY65567:ILA65567 IUU65567:IUW65567 JEQ65567:JES65567 JOM65567:JOO65567 JYI65567:JYK65567 KIE65567:KIG65567 KSA65567:KSC65567 LBW65567:LBY65567 LLS65567:LLU65567 LVO65567:LVQ65567 MFK65567:MFM65567 MPG65567:MPI65567 MZC65567:MZE65567 NIY65567:NJA65567 NSU65567:NSW65567 OCQ65567:OCS65567 OMM65567:OMO65567 OWI65567:OWK65567 PGE65567:PGG65567 PQA65567:PQC65567 PZW65567:PZY65567 QJS65567:QJU65567 QTO65567:QTQ65567 RDK65567:RDM65567 RNG65567:RNI65567 RXC65567:RXE65567 SGY65567:SHA65567 SQU65567:SQW65567 TAQ65567:TAS65567 TKM65567:TKO65567 TUI65567:TUK65567 UEE65567:UEG65567 UOA65567:UOC65567 UXW65567:UXY65567 VHS65567:VHU65567 VRO65567:VRQ65567 WBK65567:WBM65567 WLG65567:WLI65567 WVC65567:WVE65567 IQ131103:IS131103 SM131103:SO131103 ACI131103:ACK131103 AME131103:AMG131103 AWA131103:AWC131103 BFW131103:BFY131103 BPS131103:BPU131103 BZO131103:BZQ131103 CJK131103:CJM131103 CTG131103:CTI131103 DDC131103:DDE131103 DMY131103:DNA131103 DWU131103:DWW131103 EGQ131103:EGS131103 EQM131103:EQO131103 FAI131103:FAK131103 FKE131103:FKG131103 FUA131103:FUC131103 GDW131103:GDY131103 GNS131103:GNU131103 GXO131103:GXQ131103 HHK131103:HHM131103 HRG131103:HRI131103 IBC131103:IBE131103 IKY131103:ILA131103 IUU131103:IUW131103 JEQ131103:JES131103 JOM131103:JOO131103 JYI131103:JYK131103 KIE131103:KIG131103 KSA131103:KSC131103 LBW131103:LBY131103 LLS131103:LLU131103 LVO131103:LVQ131103 MFK131103:MFM131103 MPG131103:MPI131103 MZC131103:MZE131103 NIY131103:NJA131103 NSU131103:NSW131103 OCQ131103:OCS131103 OMM131103:OMO131103 OWI131103:OWK131103 PGE131103:PGG131103 PQA131103:PQC131103 PZW131103:PZY131103 QJS131103:QJU131103 QTO131103:QTQ131103 RDK131103:RDM131103 RNG131103:RNI131103 RXC131103:RXE131103 SGY131103:SHA131103 SQU131103:SQW131103 TAQ131103:TAS131103 TKM131103:TKO131103 TUI131103:TUK131103 UEE131103:UEG131103 UOA131103:UOC131103 UXW131103:UXY131103 VHS131103:VHU131103 VRO131103:VRQ131103 WBK131103:WBM131103 WLG131103:WLI131103 WVC131103:WVE131103 IQ196639:IS196639 SM196639:SO196639 ACI196639:ACK196639 AME196639:AMG196639 AWA196639:AWC196639 BFW196639:BFY196639 BPS196639:BPU196639 BZO196639:BZQ196639 CJK196639:CJM196639 CTG196639:CTI196639 DDC196639:DDE196639 DMY196639:DNA196639 DWU196639:DWW196639 EGQ196639:EGS196639 EQM196639:EQO196639 FAI196639:FAK196639 FKE196639:FKG196639 FUA196639:FUC196639 GDW196639:GDY196639 GNS196639:GNU196639 GXO196639:GXQ196639 HHK196639:HHM196639 HRG196639:HRI196639 IBC196639:IBE196639 IKY196639:ILA196639 IUU196639:IUW196639 JEQ196639:JES196639 JOM196639:JOO196639 JYI196639:JYK196639 KIE196639:KIG196639 KSA196639:KSC196639 LBW196639:LBY196639 LLS196639:LLU196639 LVO196639:LVQ196639 MFK196639:MFM196639 MPG196639:MPI196639 MZC196639:MZE196639 NIY196639:NJA196639 NSU196639:NSW196639 OCQ196639:OCS196639 OMM196639:OMO196639 OWI196639:OWK196639 PGE196639:PGG196639 PQA196639:PQC196639 PZW196639:PZY196639 QJS196639:QJU196639 QTO196639:QTQ196639 RDK196639:RDM196639 RNG196639:RNI196639 RXC196639:RXE196639 SGY196639:SHA196639 SQU196639:SQW196639 TAQ196639:TAS196639 TKM196639:TKO196639 TUI196639:TUK196639 UEE196639:UEG196639 UOA196639:UOC196639 UXW196639:UXY196639 VHS196639:VHU196639 VRO196639:VRQ196639 WBK196639:WBM196639 WLG196639:WLI196639 WVC196639:WVE196639 IQ262175:IS262175 SM262175:SO262175 ACI262175:ACK262175 AME262175:AMG262175 AWA262175:AWC262175 BFW262175:BFY262175 BPS262175:BPU262175 BZO262175:BZQ262175 CJK262175:CJM262175 CTG262175:CTI262175 DDC262175:DDE262175 DMY262175:DNA262175 DWU262175:DWW262175 EGQ262175:EGS262175 EQM262175:EQO262175 FAI262175:FAK262175 FKE262175:FKG262175 FUA262175:FUC262175 GDW262175:GDY262175 GNS262175:GNU262175 GXO262175:GXQ262175 HHK262175:HHM262175 HRG262175:HRI262175 IBC262175:IBE262175 IKY262175:ILA262175 IUU262175:IUW262175 JEQ262175:JES262175 JOM262175:JOO262175 JYI262175:JYK262175 KIE262175:KIG262175 KSA262175:KSC262175 LBW262175:LBY262175 LLS262175:LLU262175 LVO262175:LVQ262175 MFK262175:MFM262175 MPG262175:MPI262175 MZC262175:MZE262175 NIY262175:NJA262175 NSU262175:NSW262175 OCQ262175:OCS262175 OMM262175:OMO262175 OWI262175:OWK262175 PGE262175:PGG262175 PQA262175:PQC262175 PZW262175:PZY262175 QJS262175:QJU262175 QTO262175:QTQ262175 RDK262175:RDM262175 RNG262175:RNI262175 RXC262175:RXE262175 SGY262175:SHA262175 SQU262175:SQW262175 TAQ262175:TAS262175 TKM262175:TKO262175 TUI262175:TUK262175 UEE262175:UEG262175 UOA262175:UOC262175 UXW262175:UXY262175 VHS262175:VHU262175 VRO262175:VRQ262175 WBK262175:WBM262175 WLG262175:WLI262175 WVC262175:WVE262175 IQ327711:IS327711 SM327711:SO327711 ACI327711:ACK327711 AME327711:AMG327711 AWA327711:AWC327711 BFW327711:BFY327711 BPS327711:BPU327711 BZO327711:BZQ327711 CJK327711:CJM327711 CTG327711:CTI327711 DDC327711:DDE327711 DMY327711:DNA327711 DWU327711:DWW327711 EGQ327711:EGS327711 EQM327711:EQO327711 FAI327711:FAK327711 FKE327711:FKG327711 FUA327711:FUC327711 GDW327711:GDY327711 GNS327711:GNU327711 GXO327711:GXQ327711 HHK327711:HHM327711 HRG327711:HRI327711 IBC327711:IBE327711 IKY327711:ILA327711 IUU327711:IUW327711 JEQ327711:JES327711 JOM327711:JOO327711 JYI327711:JYK327711 KIE327711:KIG327711 KSA327711:KSC327711 LBW327711:LBY327711 LLS327711:LLU327711 LVO327711:LVQ327711 MFK327711:MFM327711 MPG327711:MPI327711 MZC327711:MZE327711 NIY327711:NJA327711 NSU327711:NSW327711 OCQ327711:OCS327711 OMM327711:OMO327711 OWI327711:OWK327711 PGE327711:PGG327711 PQA327711:PQC327711 PZW327711:PZY327711 QJS327711:QJU327711 QTO327711:QTQ327711 RDK327711:RDM327711 RNG327711:RNI327711 RXC327711:RXE327711 SGY327711:SHA327711 SQU327711:SQW327711 TAQ327711:TAS327711 TKM327711:TKO327711 TUI327711:TUK327711 UEE327711:UEG327711 UOA327711:UOC327711 UXW327711:UXY327711 VHS327711:VHU327711 VRO327711:VRQ327711 WBK327711:WBM327711 WLG327711:WLI327711 WVC327711:WVE327711 IQ393247:IS393247 SM393247:SO393247 ACI393247:ACK393247 AME393247:AMG393247 AWA393247:AWC393247 BFW393247:BFY393247 BPS393247:BPU393247 BZO393247:BZQ393247 CJK393247:CJM393247 CTG393247:CTI393247 DDC393247:DDE393247 DMY393247:DNA393247 DWU393247:DWW393247 EGQ393247:EGS393247 EQM393247:EQO393247 FAI393247:FAK393247 FKE393247:FKG393247 FUA393247:FUC393247 GDW393247:GDY393247 GNS393247:GNU393247 GXO393247:GXQ393247 HHK393247:HHM393247 HRG393247:HRI393247 IBC393247:IBE393247 IKY393247:ILA393247 IUU393247:IUW393247 JEQ393247:JES393247 JOM393247:JOO393247 JYI393247:JYK393247 KIE393247:KIG393247 KSA393247:KSC393247 LBW393247:LBY393247 LLS393247:LLU393247 LVO393247:LVQ393247 MFK393247:MFM393247 MPG393247:MPI393247 MZC393247:MZE393247 NIY393247:NJA393247 NSU393247:NSW393247 OCQ393247:OCS393247 OMM393247:OMO393247 OWI393247:OWK393247 PGE393247:PGG393247 PQA393247:PQC393247 PZW393247:PZY393247 QJS393247:QJU393247 QTO393247:QTQ393247 RDK393247:RDM393247 RNG393247:RNI393247 RXC393247:RXE393247 SGY393247:SHA393247 SQU393247:SQW393247 TAQ393247:TAS393247 TKM393247:TKO393247 TUI393247:TUK393247 UEE393247:UEG393247 UOA393247:UOC393247 UXW393247:UXY393247 VHS393247:VHU393247 VRO393247:VRQ393247 WBK393247:WBM393247 WLG393247:WLI393247 WVC393247:WVE393247 IQ458783:IS458783 SM458783:SO458783 ACI458783:ACK458783 AME458783:AMG458783 AWA458783:AWC458783 BFW458783:BFY458783 BPS458783:BPU458783 BZO458783:BZQ458783 CJK458783:CJM458783 CTG458783:CTI458783 DDC458783:DDE458783 DMY458783:DNA458783 DWU458783:DWW458783 EGQ458783:EGS458783 EQM458783:EQO458783 FAI458783:FAK458783 FKE458783:FKG458783 FUA458783:FUC458783 GDW458783:GDY458783 GNS458783:GNU458783 GXO458783:GXQ458783 HHK458783:HHM458783 HRG458783:HRI458783 IBC458783:IBE458783 IKY458783:ILA458783 IUU458783:IUW458783 JEQ458783:JES458783 JOM458783:JOO458783 JYI458783:JYK458783 KIE458783:KIG458783 KSA458783:KSC458783 LBW458783:LBY458783 LLS458783:LLU458783 LVO458783:LVQ458783 MFK458783:MFM458783 MPG458783:MPI458783 MZC458783:MZE458783 NIY458783:NJA458783 NSU458783:NSW458783 OCQ458783:OCS458783 OMM458783:OMO458783 OWI458783:OWK458783 PGE458783:PGG458783 PQA458783:PQC458783 PZW458783:PZY458783 QJS458783:QJU458783 QTO458783:QTQ458783 RDK458783:RDM458783 RNG458783:RNI458783 RXC458783:RXE458783 SGY458783:SHA458783 SQU458783:SQW458783 TAQ458783:TAS458783 TKM458783:TKO458783 TUI458783:TUK458783 UEE458783:UEG458783 UOA458783:UOC458783 UXW458783:UXY458783 VHS458783:VHU458783 VRO458783:VRQ458783 WBK458783:WBM458783 WLG458783:WLI458783 WVC458783:WVE458783 IQ524319:IS524319 SM524319:SO524319 ACI524319:ACK524319 AME524319:AMG524319 AWA524319:AWC524319 BFW524319:BFY524319 BPS524319:BPU524319 BZO524319:BZQ524319 CJK524319:CJM524319 CTG524319:CTI524319 DDC524319:DDE524319 DMY524319:DNA524319 DWU524319:DWW524319 EGQ524319:EGS524319 EQM524319:EQO524319 FAI524319:FAK524319 FKE524319:FKG524319 FUA524319:FUC524319 GDW524319:GDY524319 GNS524319:GNU524319 GXO524319:GXQ524319 HHK524319:HHM524319 HRG524319:HRI524319 IBC524319:IBE524319 IKY524319:ILA524319 IUU524319:IUW524319 JEQ524319:JES524319 JOM524319:JOO524319 JYI524319:JYK524319 KIE524319:KIG524319 KSA524319:KSC524319 LBW524319:LBY524319 LLS524319:LLU524319 LVO524319:LVQ524319 MFK524319:MFM524319 MPG524319:MPI524319 MZC524319:MZE524319 NIY524319:NJA524319 NSU524319:NSW524319 OCQ524319:OCS524319 OMM524319:OMO524319 OWI524319:OWK524319 PGE524319:PGG524319 PQA524319:PQC524319 PZW524319:PZY524319 QJS524319:QJU524319 QTO524319:QTQ524319 RDK524319:RDM524319 RNG524319:RNI524319 RXC524319:RXE524319 SGY524319:SHA524319 SQU524319:SQW524319 TAQ524319:TAS524319 TKM524319:TKO524319 TUI524319:TUK524319 UEE524319:UEG524319 UOA524319:UOC524319 UXW524319:UXY524319 VHS524319:VHU524319 VRO524319:VRQ524319 WBK524319:WBM524319 WLG524319:WLI524319 WVC524319:WVE524319 IQ589855:IS589855 SM589855:SO589855 ACI589855:ACK589855 AME589855:AMG589855 AWA589855:AWC589855 BFW589855:BFY589855 BPS589855:BPU589855 BZO589855:BZQ589855 CJK589855:CJM589855 CTG589855:CTI589855 DDC589855:DDE589855 DMY589855:DNA589855 DWU589855:DWW589855 EGQ589855:EGS589855 EQM589855:EQO589855 FAI589855:FAK589855 FKE589855:FKG589855 FUA589855:FUC589855 GDW589855:GDY589855 GNS589855:GNU589855 GXO589855:GXQ589855 HHK589855:HHM589855 HRG589855:HRI589855 IBC589855:IBE589855 IKY589855:ILA589855 IUU589855:IUW589855 JEQ589855:JES589855 JOM589855:JOO589855 JYI589855:JYK589855 KIE589855:KIG589855 KSA589855:KSC589855 LBW589855:LBY589855 LLS589855:LLU589855 LVO589855:LVQ589855 MFK589855:MFM589855 MPG589855:MPI589855 MZC589855:MZE589855 NIY589855:NJA589855 NSU589855:NSW589855 OCQ589855:OCS589855 OMM589855:OMO589855 OWI589855:OWK589855 PGE589855:PGG589855 PQA589855:PQC589855 PZW589855:PZY589855 QJS589855:QJU589855 QTO589855:QTQ589855 RDK589855:RDM589855 RNG589855:RNI589855 RXC589855:RXE589855 SGY589855:SHA589855 SQU589855:SQW589855 TAQ589855:TAS589855 TKM589855:TKO589855 TUI589855:TUK589855 UEE589855:UEG589855 UOA589855:UOC589855 UXW589855:UXY589855 VHS589855:VHU589855 VRO589855:VRQ589855 WBK589855:WBM589855 WLG589855:WLI589855 WVC589855:WVE589855 IQ655391:IS655391 SM655391:SO655391 ACI655391:ACK655391 AME655391:AMG655391 AWA655391:AWC655391 BFW655391:BFY655391 BPS655391:BPU655391 BZO655391:BZQ655391 CJK655391:CJM655391 CTG655391:CTI655391 DDC655391:DDE655391 DMY655391:DNA655391 DWU655391:DWW655391 EGQ655391:EGS655391 EQM655391:EQO655391 FAI655391:FAK655391 FKE655391:FKG655391 FUA655391:FUC655391 GDW655391:GDY655391 GNS655391:GNU655391 GXO655391:GXQ655391 HHK655391:HHM655391 HRG655391:HRI655391 IBC655391:IBE655391 IKY655391:ILA655391 IUU655391:IUW655391 JEQ655391:JES655391 JOM655391:JOO655391 JYI655391:JYK655391 KIE655391:KIG655391 KSA655391:KSC655391 LBW655391:LBY655391 LLS655391:LLU655391 LVO655391:LVQ655391 MFK655391:MFM655391 MPG655391:MPI655391 MZC655391:MZE655391 NIY655391:NJA655391 NSU655391:NSW655391 OCQ655391:OCS655391 OMM655391:OMO655391 OWI655391:OWK655391 PGE655391:PGG655391 PQA655391:PQC655391 PZW655391:PZY655391 QJS655391:QJU655391 QTO655391:QTQ655391 RDK655391:RDM655391 RNG655391:RNI655391 RXC655391:RXE655391 SGY655391:SHA655391 SQU655391:SQW655391 TAQ655391:TAS655391 TKM655391:TKO655391 TUI655391:TUK655391 UEE655391:UEG655391 UOA655391:UOC655391 UXW655391:UXY655391 VHS655391:VHU655391 VRO655391:VRQ655391 WBK655391:WBM655391 WLG655391:WLI655391 WVC655391:WVE655391 IQ720927:IS720927 SM720927:SO720927 ACI720927:ACK720927 AME720927:AMG720927 AWA720927:AWC720927 BFW720927:BFY720927 BPS720927:BPU720927 BZO720927:BZQ720927 CJK720927:CJM720927 CTG720927:CTI720927 DDC720927:DDE720927 DMY720927:DNA720927 DWU720927:DWW720927 EGQ720927:EGS720927 EQM720927:EQO720927 FAI720927:FAK720927 FKE720927:FKG720927 FUA720927:FUC720927 GDW720927:GDY720927 GNS720927:GNU720927 GXO720927:GXQ720927 HHK720927:HHM720927 HRG720927:HRI720927 IBC720927:IBE720927 IKY720927:ILA720927 IUU720927:IUW720927 JEQ720927:JES720927 JOM720927:JOO720927 JYI720927:JYK720927 KIE720927:KIG720927 KSA720927:KSC720927 LBW720927:LBY720927 LLS720927:LLU720927 LVO720927:LVQ720927 MFK720927:MFM720927 MPG720927:MPI720927 MZC720927:MZE720927 NIY720927:NJA720927 NSU720927:NSW720927 OCQ720927:OCS720927 OMM720927:OMO720927 OWI720927:OWK720927 PGE720927:PGG720927 PQA720927:PQC720927 PZW720927:PZY720927 QJS720927:QJU720927 QTO720927:QTQ720927 RDK720927:RDM720927 RNG720927:RNI720927 RXC720927:RXE720927 SGY720927:SHA720927 SQU720927:SQW720927 TAQ720927:TAS720927 TKM720927:TKO720927 TUI720927:TUK720927 UEE720927:UEG720927 UOA720927:UOC720927 UXW720927:UXY720927 VHS720927:VHU720927 VRO720927:VRQ720927 WBK720927:WBM720927 WLG720927:WLI720927 WVC720927:WVE720927 IQ786463:IS786463 SM786463:SO786463 ACI786463:ACK786463 AME786463:AMG786463 AWA786463:AWC786463 BFW786463:BFY786463 BPS786463:BPU786463 BZO786463:BZQ786463 CJK786463:CJM786463 CTG786463:CTI786463 DDC786463:DDE786463 DMY786463:DNA786463 DWU786463:DWW786463 EGQ786463:EGS786463 EQM786463:EQO786463 FAI786463:FAK786463 FKE786463:FKG786463 FUA786463:FUC786463 GDW786463:GDY786463 GNS786463:GNU786463 GXO786463:GXQ786463 HHK786463:HHM786463 HRG786463:HRI786463 IBC786463:IBE786463 IKY786463:ILA786463 IUU786463:IUW786463 JEQ786463:JES786463 JOM786463:JOO786463 JYI786463:JYK786463 KIE786463:KIG786463 KSA786463:KSC786463 LBW786463:LBY786463 LLS786463:LLU786463 LVO786463:LVQ786463 MFK786463:MFM786463 MPG786463:MPI786463 MZC786463:MZE786463 NIY786463:NJA786463 NSU786463:NSW786463 OCQ786463:OCS786463 OMM786463:OMO786463 OWI786463:OWK786463 PGE786463:PGG786463 PQA786463:PQC786463 PZW786463:PZY786463 QJS786463:QJU786463 QTO786463:QTQ786463 RDK786463:RDM786463 RNG786463:RNI786463 RXC786463:RXE786463 SGY786463:SHA786463 SQU786463:SQW786463 TAQ786463:TAS786463 TKM786463:TKO786463 TUI786463:TUK786463 UEE786463:UEG786463 UOA786463:UOC786463 UXW786463:UXY786463 VHS786463:VHU786463 VRO786463:VRQ786463 WBK786463:WBM786463 WLG786463:WLI786463 WVC786463:WVE786463 IQ851999:IS851999 SM851999:SO851999 ACI851999:ACK851999 AME851999:AMG851999 AWA851999:AWC851999 BFW851999:BFY851999 BPS851999:BPU851999 BZO851999:BZQ851999 CJK851999:CJM851999 CTG851999:CTI851999 DDC851999:DDE851999 DMY851999:DNA851999 DWU851999:DWW851999 EGQ851999:EGS851999 EQM851999:EQO851999 FAI851999:FAK851999 FKE851999:FKG851999 FUA851999:FUC851999 GDW851999:GDY851999 GNS851999:GNU851999 GXO851999:GXQ851999 HHK851999:HHM851999 HRG851999:HRI851999 IBC851999:IBE851999 IKY851999:ILA851999 IUU851999:IUW851999 JEQ851999:JES851999 JOM851999:JOO851999 JYI851999:JYK851999 KIE851999:KIG851999 KSA851999:KSC851999 LBW851999:LBY851999 LLS851999:LLU851999 LVO851999:LVQ851999 MFK851999:MFM851999 MPG851999:MPI851999 MZC851999:MZE851999 NIY851999:NJA851999 NSU851999:NSW851999 OCQ851999:OCS851999 OMM851999:OMO851999 OWI851999:OWK851999 PGE851999:PGG851999 PQA851999:PQC851999 PZW851999:PZY851999 QJS851999:QJU851999 QTO851999:QTQ851999 RDK851999:RDM851999 RNG851999:RNI851999 RXC851999:RXE851999 SGY851999:SHA851999 SQU851999:SQW851999 TAQ851999:TAS851999 TKM851999:TKO851999 TUI851999:TUK851999 UEE851999:UEG851999 UOA851999:UOC851999 UXW851999:UXY851999 VHS851999:VHU851999 VRO851999:VRQ851999 WBK851999:WBM851999 WLG851999:WLI851999 WVC851999:WVE851999 IQ917535:IS917535 SM917535:SO917535 ACI917535:ACK917535 AME917535:AMG917535 AWA917535:AWC917535 BFW917535:BFY917535 BPS917535:BPU917535 BZO917535:BZQ917535 CJK917535:CJM917535 CTG917535:CTI917535 DDC917535:DDE917535 DMY917535:DNA917535 DWU917535:DWW917535 EGQ917535:EGS917535 EQM917535:EQO917535 FAI917535:FAK917535 FKE917535:FKG917535 FUA917535:FUC917535 GDW917535:GDY917535 GNS917535:GNU917535 GXO917535:GXQ917535 HHK917535:HHM917535 HRG917535:HRI917535 IBC917535:IBE917535 IKY917535:ILA917535 IUU917535:IUW917535 JEQ917535:JES917535 JOM917535:JOO917535 JYI917535:JYK917535 KIE917535:KIG917535 KSA917535:KSC917535 LBW917535:LBY917535 LLS917535:LLU917535 LVO917535:LVQ917535 MFK917535:MFM917535 MPG917535:MPI917535 MZC917535:MZE917535 NIY917535:NJA917535 NSU917535:NSW917535 OCQ917535:OCS917535 OMM917535:OMO917535 OWI917535:OWK917535 PGE917535:PGG917535 PQA917535:PQC917535 PZW917535:PZY917535 QJS917535:QJU917535 QTO917535:QTQ917535 RDK917535:RDM917535 RNG917535:RNI917535 RXC917535:RXE917535 SGY917535:SHA917535 SQU917535:SQW917535 TAQ917535:TAS917535 TKM917535:TKO917535 TUI917535:TUK917535 UEE917535:UEG917535 UOA917535:UOC917535 UXW917535:UXY917535 VHS917535:VHU917535 VRO917535:VRQ917535 WBK917535:WBM917535 WLG917535:WLI917535 WVC917535:WVE917535 IQ983071:IS983071 SM983071:SO983071 ACI983071:ACK983071 AME983071:AMG983071 AWA983071:AWC983071 BFW983071:BFY983071 BPS983071:BPU983071 BZO983071:BZQ983071 CJK983071:CJM983071 CTG983071:CTI983071 DDC983071:DDE983071 DMY983071:DNA983071 DWU983071:DWW983071 EGQ983071:EGS983071 EQM983071:EQO983071 FAI983071:FAK983071 FKE983071:FKG983071 FUA983071:FUC983071 GDW983071:GDY983071 GNS983071:GNU983071 GXO983071:GXQ983071 HHK983071:HHM983071 HRG983071:HRI983071 IBC983071:IBE983071 IKY983071:ILA983071 IUU983071:IUW983071 JEQ983071:JES983071 JOM983071:JOO983071 JYI983071:JYK983071 KIE983071:KIG983071 KSA983071:KSC983071 LBW983071:LBY983071 LLS983071:LLU983071 LVO983071:LVQ983071 MFK983071:MFM983071 MPG983071:MPI983071 MZC983071:MZE983071 NIY983071:NJA983071 NSU983071:NSW983071 OCQ983071:OCS983071 OMM983071:OMO983071 OWI983071:OWK983071 PGE983071:PGG983071 PQA983071:PQC983071 PZW983071:PZY983071 QJS983071:QJU983071 QTO983071:QTQ983071 RDK983071:RDM983071 RNG983071:RNI983071 RXC983071:RXE983071 SGY983071:SHA983071 SQU983071:SQW983071 TAQ983071:TAS983071 TKM983071:TKO983071 TUI983071:TUK983071 UEE983071:UEG983071 UOA983071:UOC983071 UXW983071:UXY983071 VHS983071:VHU983071 VRO983071:VRQ983071 WBK983071:WBM983071 WLG983071:WLI983071 J65565 J983069 J917533 J851997 J786461 J720925 J655389 J589853 J524317 J458781 J393245 J327709 J262173 J196637 J131101 G131102:H131102 G196638:H196638 G262174:H262174 G327710:H327710 G393246:H393246 G458782:H458782 G524318:H524318 G589854:H589854 G655390:H655390 G720926:H720926 G786462:H786462 G851998:H851998 G917534:H917534 G983070:H983070 G65566:H65566">
      <formula1>"組み込まれている,組み込まれていない"</formula1>
    </dataValidation>
    <dataValidation type="list" allowBlank="1" showInputMessage="1" showErrorMessage="1" sqref="IQ65563:IS65563 SM65563:SO65563 ACI65563:ACK65563 AME65563:AMG65563 AWA65563:AWC65563 BFW65563:BFY65563 BPS65563:BPU65563 BZO65563:BZQ65563 CJK65563:CJM65563 CTG65563:CTI65563 DDC65563:DDE65563 DMY65563:DNA65563 DWU65563:DWW65563 EGQ65563:EGS65563 EQM65563:EQO65563 FAI65563:FAK65563 FKE65563:FKG65563 FUA65563:FUC65563 GDW65563:GDY65563 GNS65563:GNU65563 GXO65563:GXQ65563 HHK65563:HHM65563 HRG65563:HRI65563 IBC65563:IBE65563 IKY65563:ILA65563 IUU65563:IUW65563 JEQ65563:JES65563 JOM65563:JOO65563 JYI65563:JYK65563 KIE65563:KIG65563 KSA65563:KSC65563 LBW65563:LBY65563 LLS65563:LLU65563 LVO65563:LVQ65563 MFK65563:MFM65563 MPG65563:MPI65563 MZC65563:MZE65563 NIY65563:NJA65563 NSU65563:NSW65563 OCQ65563:OCS65563 OMM65563:OMO65563 OWI65563:OWK65563 PGE65563:PGG65563 PQA65563:PQC65563 PZW65563:PZY65563 QJS65563:QJU65563 QTO65563:QTQ65563 RDK65563:RDM65563 RNG65563:RNI65563 RXC65563:RXE65563 SGY65563:SHA65563 SQU65563:SQW65563 TAQ65563:TAS65563 TKM65563:TKO65563 TUI65563:TUK65563 UEE65563:UEG65563 UOA65563:UOC65563 UXW65563:UXY65563 VHS65563:VHU65563 VRO65563:VRQ65563 WBK65563:WBM65563 WLG65563:WLI65563 WVC65563:WVE65563 IQ131099:IS131099 SM131099:SO131099 ACI131099:ACK131099 AME131099:AMG131099 AWA131099:AWC131099 BFW131099:BFY131099 BPS131099:BPU131099 BZO131099:BZQ131099 CJK131099:CJM131099 CTG131099:CTI131099 DDC131099:DDE131099 DMY131099:DNA131099 DWU131099:DWW131099 EGQ131099:EGS131099 EQM131099:EQO131099 FAI131099:FAK131099 FKE131099:FKG131099 FUA131099:FUC131099 GDW131099:GDY131099 GNS131099:GNU131099 GXO131099:GXQ131099 HHK131099:HHM131099 HRG131099:HRI131099 IBC131099:IBE131099 IKY131099:ILA131099 IUU131099:IUW131099 JEQ131099:JES131099 JOM131099:JOO131099 JYI131099:JYK131099 KIE131099:KIG131099 KSA131099:KSC131099 LBW131099:LBY131099 LLS131099:LLU131099 LVO131099:LVQ131099 MFK131099:MFM131099 MPG131099:MPI131099 MZC131099:MZE131099 NIY131099:NJA131099 NSU131099:NSW131099 OCQ131099:OCS131099 OMM131099:OMO131099 OWI131099:OWK131099 PGE131099:PGG131099 PQA131099:PQC131099 PZW131099:PZY131099 QJS131099:QJU131099 QTO131099:QTQ131099 RDK131099:RDM131099 RNG131099:RNI131099 RXC131099:RXE131099 SGY131099:SHA131099 SQU131099:SQW131099 TAQ131099:TAS131099 TKM131099:TKO131099 TUI131099:TUK131099 UEE131099:UEG131099 UOA131099:UOC131099 UXW131099:UXY131099 VHS131099:VHU131099 VRO131099:VRQ131099 WBK131099:WBM131099 WLG131099:WLI131099 WVC131099:WVE131099 IQ196635:IS196635 SM196635:SO196635 ACI196635:ACK196635 AME196635:AMG196635 AWA196635:AWC196635 BFW196635:BFY196635 BPS196635:BPU196635 BZO196635:BZQ196635 CJK196635:CJM196635 CTG196635:CTI196635 DDC196635:DDE196635 DMY196635:DNA196635 DWU196635:DWW196635 EGQ196635:EGS196635 EQM196635:EQO196635 FAI196635:FAK196635 FKE196635:FKG196635 FUA196635:FUC196635 GDW196635:GDY196635 GNS196635:GNU196635 GXO196635:GXQ196635 HHK196635:HHM196635 HRG196635:HRI196635 IBC196635:IBE196635 IKY196635:ILA196635 IUU196635:IUW196635 JEQ196635:JES196635 JOM196635:JOO196635 JYI196635:JYK196635 KIE196635:KIG196635 KSA196635:KSC196635 LBW196635:LBY196635 LLS196635:LLU196635 LVO196635:LVQ196635 MFK196635:MFM196635 MPG196635:MPI196635 MZC196635:MZE196635 NIY196635:NJA196635 NSU196635:NSW196635 OCQ196635:OCS196635 OMM196635:OMO196635 OWI196635:OWK196635 PGE196635:PGG196635 PQA196635:PQC196635 PZW196635:PZY196635 QJS196635:QJU196635 QTO196635:QTQ196635 RDK196635:RDM196635 RNG196635:RNI196635 RXC196635:RXE196635 SGY196635:SHA196635 SQU196635:SQW196635 TAQ196635:TAS196635 TKM196635:TKO196635 TUI196635:TUK196635 UEE196635:UEG196635 UOA196635:UOC196635 UXW196635:UXY196635 VHS196635:VHU196635 VRO196635:VRQ196635 WBK196635:WBM196635 WLG196635:WLI196635 WVC196635:WVE196635 IQ262171:IS262171 SM262171:SO262171 ACI262171:ACK262171 AME262171:AMG262171 AWA262171:AWC262171 BFW262171:BFY262171 BPS262171:BPU262171 BZO262171:BZQ262171 CJK262171:CJM262171 CTG262171:CTI262171 DDC262171:DDE262171 DMY262171:DNA262171 DWU262171:DWW262171 EGQ262171:EGS262171 EQM262171:EQO262171 FAI262171:FAK262171 FKE262171:FKG262171 FUA262171:FUC262171 GDW262171:GDY262171 GNS262171:GNU262171 GXO262171:GXQ262171 HHK262171:HHM262171 HRG262171:HRI262171 IBC262171:IBE262171 IKY262171:ILA262171 IUU262171:IUW262171 JEQ262171:JES262171 JOM262171:JOO262171 JYI262171:JYK262171 KIE262171:KIG262171 KSA262171:KSC262171 LBW262171:LBY262171 LLS262171:LLU262171 LVO262171:LVQ262171 MFK262171:MFM262171 MPG262171:MPI262171 MZC262171:MZE262171 NIY262171:NJA262171 NSU262171:NSW262171 OCQ262171:OCS262171 OMM262171:OMO262171 OWI262171:OWK262171 PGE262171:PGG262171 PQA262171:PQC262171 PZW262171:PZY262171 QJS262171:QJU262171 QTO262171:QTQ262171 RDK262171:RDM262171 RNG262171:RNI262171 RXC262171:RXE262171 SGY262171:SHA262171 SQU262171:SQW262171 TAQ262171:TAS262171 TKM262171:TKO262171 TUI262171:TUK262171 UEE262171:UEG262171 UOA262171:UOC262171 UXW262171:UXY262171 VHS262171:VHU262171 VRO262171:VRQ262171 WBK262171:WBM262171 WLG262171:WLI262171 WVC262171:WVE262171 IQ327707:IS327707 SM327707:SO327707 ACI327707:ACK327707 AME327707:AMG327707 AWA327707:AWC327707 BFW327707:BFY327707 BPS327707:BPU327707 BZO327707:BZQ327707 CJK327707:CJM327707 CTG327707:CTI327707 DDC327707:DDE327707 DMY327707:DNA327707 DWU327707:DWW327707 EGQ327707:EGS327707 EQM327707:EQO327707 FAI327707:FAK327707 FKE327707:FKG327707 FUA327707:FUC327707 GDW327707:GDY327707 GNS327707:GNU327707 GXO327707:GXQ327707 HHK327707:HHM327707 HRG327707:HRI327707 IBC327707:IBE327707 IKY327707:ILA327707 IUU327707:IUW327707 JEQ327707:JES327707 JOM327707:JOO327707 JYI327707:JYK327707 KIE327707:KIG327707 KSA327707:KSC327707 LBW327707:LBY327707 LLS327707:LLU327707 LVO327707:LVQ327707 MFK327707:MFM327707 MPG327707:MPI327707 MZC327707:MZE327707 NIY327707:NJA327707 NSU327707:NSW327707 OCQ327707:OCS327707 OMM327707:OMO327707 OWI327707:OWK327707 PGE327707:PGG327707 PQA327707:PQC327707 PZW327707:PZY327707 QJS327707:QJU327707 QTO327707:QTQ327707 RDK327707:RDM327707 RNG327707:RNI327707 RXC327707:RXE327707 SGY327707:SHA327707 SQU327707:SQW327707 TAQ327707:TAS327707 TKM327707:TKO327707 TUI327707:TUK327707 UEE327707:UEG327707 UOA327707:UOC327707 UXW327707:UXY327707 VHS327707:VHU327707 VRO327707:VRQ327707 WBK327707:WBM327707 WLG327707:WLI327707 WVC327707:WVE327707 IQ393243:IS393243 SM393243:SO393243 ACI393243:ACK393243 AME393243:AMG393243 AWA393243:AWC393243 BFW393243:BFY393243 BPS393243:BPU393243 BZO393243:BZQ393243 CJK393243:CJM393243 CTG393243:CTI393243 DDC393243:DDE393243 DMY393243:DNA393243 DWU393243:DWW393243 EGQ393243:EGS393243 EQM393243:EQO393243 FAI393243:FAK393243 FKE393243:FKG393243 FUA393243:FUC393243 GDW393243:GDY393243 GNS393243:GNU393243 GXO393243:GXQ393243 HHK393243:HHM393243 HRG393243:HRI393243 IBC393243:IBE393243 IKY393243:ILA393243 IUU393243:IUW393243 JEQ393243:JES393243 JOM393243:JOO393243 JYI393243:JYK393243 KIE393243:KIG393243 KSA393243:KSC393243 LBW393243:LBY393243 LLS393243:LLU393243 LVO393243:LVQ393243 MFK393243:MFM393243 MPG393243:MPI393243 MZC393243:MZE393243 NIY393243:NJA393243 NSU393243:NSW393243 OCQ393243:OCS393243 OMM393243:OMO393243 OWI393243:OWK393243 PGE393243:PGG393243 PQA393243:PQC393243 PZW393243:PZY393243 QJS393243:QJU393243 QTO393243:QTQ393243 RDK393243:RDM393243 RNG393243:RNI393243 RXC393243:RXE393243 SGY393243:SHA393243 SQU393243:SQW393243 TAQ393243:TAS393243 TKM393243:TKO393243 TUI393243:TUK393243 UEE393243:UEG393243 UOA393243:UOC393243 UXW393243:UXY393243 VHS393243:VHU393243 VRO393243:VRQ393243 WBK393243:WBM393243 WLG393243:WLI393243 WVC393243:WVE393243 IQ458779:IS458779 SM458779:SO458779 ACI458779:ACK458779 AME458779:AMG458779 AWA458779:AWC458779 BFW458779:BFY458779 BPS458779:BPU458779 BZO458779:BZQ458779 CJK458779:CJM458779 CTG458779:CTI458779 DDC458779:DDE458779 DMY458779:DNA458779 DWU458779:DWW458779 EGQ458779:EGS458779 EQM458779:EQO458779 FAI458779:FAK458779 FKE458779:FKG458779 FUA458779:FUC458779 GDW458779:GDY458779 GNS458779:GNU458779 GXO458779:GXQ458779 HHK458779:HHM458779 HRG458779:HRI458779 IBC458779:IBE458779 IKY458779:ILA458779 IUU458779:IUW458779 JEQ458779:JES458779 JOM458779:JOO458779 JYI458779:JYK458779 KIE458779:KIG458779 KSA458779:KSC458779 LBW458779:LBY458779 LLS458779:LLU458779 LVO458779:LVQ458779 MFK458779:MFM458779 MPG458779:MPI458779 MZC458779:MZE458779 NIY458779:NJA458779 NSU458779:NSW458779 OCQ458779:OCS458779 OMM458779:OMO458779 OWI458779:OWK458779 PGE458779:PGG458779 PQA458779:PQC458779 PZW458779:PZY458779 QJS458779:QJU458779 QTO458779:QTQ458779 RDK458779:RDM458779 RNG458779:RNI458779 RXC458779:RXE458779 SGY458779:SHA458779 SQU458779:SQW458779 TAQ458779:TAS458779 TKM458779:TKO458779 TUI458779:TUK458779 UEE458779:UEG458779 UOA458779:UOC458779 UXW458779:UXY458779 VHS458779:VHU458779 VRO458779:VRQ458779 WBK458779:WBM458779 WLG458779:WLI458779 WVC458779:WVE458779 IQ524315:IS524315 SM524315:SO524315 ACI524315:ACK524315 AME524315:AMG524315 AWA524315:AWC524315 BFW524315:BFY524315 BPS524315:BPU524315 BZO524315:BZQ524315 CJK524315:CJM524315 CTG524315:CTI524315 DDC524315:DDE524315 DMY524315:DNA524315 DWU524315:DWW524315 EGQ524315:EGS524315 EQM524315:EQO524315 FAI524315:FAK524315 FKE524315:FKG524315 FUA524315:FUC524315 GDW524315:GDY524315 GNS524315:GNU524315 GXO524315:GXQ524315 HHK524315:HHM524315 HRG524315:HRI524315 IBC524315:IBE524315 IKY524315:ILA524315 IUU524315:IUW524315 JEQ524315:JES524315 JOM524315:JOO524315 JYI524315:JYK524315 KIE524315:KIG524315 KSA524315:KSC524315 LBW524315:LBY524315 LLS524315:LLU524315 LVO524315:LVQ524315 MFK524315:MFM524315 MPG524315:MPI524315 MZC524315:MZE524315 NIY524315:NJA524315 NSU524315:NSW524315 OCQ524315:OCS524315 OMM524315:OMO524315 OWI524315:OWK524315 PGE524315:PGG524315 PQA524315:PQC524315 PZW524315:PZY524315 QJS524315:QJU524315 QTO524315:QTQ524315 RDK524315:RDM524315 RNG524315:RNI524315 RXC524315:RXE524315 SGY524315:SHA524315 SQU524315:SQW524315 TAQ524315:TAS524315 TKM524315:TKO524315 TUI524315:TUK524315 UEE524315:UEG524315 UOA524315:UOC524315 UXW524315:UXY524315 VHS524315:VHU524315 VRO524315:VRQ524315 WBK524315:WBM524315 WLG524315:WLI524315 WVC524315:WVE524315 IQ589851:IS589851 SM589851:SO589851 ACI589851:ACK589851 AME589851:AMG589851 AWA589851:AWC589851 BFW589851:BFY589851 BPS589851:BPU589851 BZO589851:BZQ589851 CJK589851:CJM589851 CTG589851:CTI589851 DDC589851:DDE589851 DMY589851:DNA589851 DWU589851:DWW589851 EGQ589851:EGS589851 EQM589851:EQO589851 FAI589851:FAK589851 FKE589851:FKG589851 FUA589851:FUC589851 GDW589851:GDY589851 GNS589851:GNU589851 GXO589851:GXQ589851 HHK589851:HHM589851 HRG589851:HRI589851 IBC589851:IBE589851 IKY589851:ILA589851 IUU589851:IUW589851 JEQ589851:JES589851 JOM589851:JOO589851 JYI589851:JYK589851 KIE589851:KIG589851 KSA589851:KSC589851 LBW589851:LBY589851 LLS589851:LLU589851 LVO589851:LVQ589851 MFK589851:MFM589851 MPG589851:MPI589851 MZC589851:MZE589851 NIY589851:NJA589851 NSU589851:NSW589851 OCQ589851:OCS589851 OMM589851:OMO589851 OWI589851:OWK589851 PGE589851:PGG589851 PQA589851:PQC589851 PZW589851:PZY589851 QJS589851:QJU589851 QTO589851:QTQ589851 RDK589851:RDM589851 RNG589851:RNI589851 RXC589851:RXE589851 SGY589851:SHA589851 SQU589851:SQW589851 TAQ589851:TAS589851 TKM589851:TKO589851 TUI589851:TUK589851 UEE589851:UEG589851 UOA589851:UOC589851 UXW589851:UXY589851 VHS589851:VHU589851 VRO589851:VRQ589851 WBK589851:WBM589851 WLG589851:WLI589851 WVC589851:WVE589851 IQ655387:IS655387 SM655387:SO655387 ACI655387:ACK655387 AME655387:AMG655387 AWA655387:AWC655387 BFW655387:BFY655387 BPS655387:BPU655387 BZO655387:BZQ655387 CJK655387:CJM655387 CTG655387:CTI655387 DDC655387:DDE655387 DMY655387:DNA655387 DWU655387:DWW655387 EGQ655387:EGS655387 EQM655387:EQO655387 FAI655387:FAK655387 FKE655387:FKG655387 FUA655387:FUC655387 GDW655387:GDY655387 GNS655387:GNU655387 GXO655387:GXQ655387 HHK655387:HHM655387 HRG655387:HRI655387 IBC655387:IBE655387 IKY655387:ILA655387 IUU655387:IUW655387 JEQ655387:JES655387 JOM655387:JOO655387 JYI655387:JYK655387 KIE655387:KIG655387 KSA655387:KSC655387 LBW655387:LBY655387 LLS655387:LLU655387 LVO655387:LVQ655387 MFK655387:MFM655387 MPG655387:MPI655387 MZC655387:MZE655387 NIY655387:NJA655387 NSU655387:NSW655387 OCQ655387:OCS655387 OMM655387:OMO655387 OWI655387:OWK655387 PGE655387:PGG655387 PQA655387:PQC655387 PZW655387:PZY655387 QJS655387:QJU655387 QTO655387:QTQ655387 RDK655387:RDM655387 RNG655387:RNI655387 RXC655387:RXE655387 SGY655387:SHA655387 SQU655387:SQW655387 TAQ655387:TAS655387 TKM655387:TKO655387 TUI655387:TUK655387 UEE655387:UEG655387 UOA655387:UOC655387 UXW655387:UXY655387 VHS655387:VHU655387 VRO655387:VRQ655387 WBK655387:WBM655387 WLG655387:WLI655387 WVC655387:WVE655387 IQ720923:IS720923 SM720923:SO720923 ACI720923:ACK720923 AME720923:AMG720923 AWA720923:AWC720923 BFW720923:BFY720923 BPS720923:BPU720923 BZO720923:BZQ720923 CJK720923:CJM720923 CTG720923:CTI720923 DDC720923:DDE720923 DMY720923:DNA720923 DWU720923:DWW720923 EGQ720923:EGS720923 EQM720923:EQO720923 FAI720923:FAK720923 FKE720923:FKG720923 FUA720923:FUC720923 GDW720923:GDY720923 GNS720923:GNU720923 GXO720923:GXQ720923 HHK720923:HHM720923 HRG720923:HRI720923 IBC720923:IBE720923 IKY720923:ILA720923 IUU720923:IUW720923 JEQ720923:JES720923 JOM720923:JOO720923 JYI720923:JYK720923 KIE720923:KIG720923 KSA720923:KSC720923 LBW720923:LBY720923 LLS720923:LLU720923 LVO720923:LVQ720923 MFK720923:MFM720923 MPG720923:MPI720923 MZC720923:MZE720923 NIY720923:NJA720923 NSU720923:NSW720923 OCQ720923:OCS720923 OMM720923:OMO720923 OWI720923:OWK720923 PGE720923:PGG720923 PQA720923:PQC720923 PZW720923:PZY720923 QJS720923:QJU720923 QTO720923:QTQ720923 RDK720923:RDM720923 RNG720923:RNI720923 RXC720923:RXE720923 SGY720923:SHA720923 SQU720923:SQW720923 TAQ720923:TAS720923 TKM720923:TKO720923 TUI720923:TUK720923 UEE720923:UEG720923 UOA720923:UOC720923 UXW720923:UXY720923 VHS720923:VHU720923 VRO720923:VRQ720923 WBK720923:WBM720923 WLG720923:WLI720923 WVC720923:WVE720923 IQ786459:IS786459 SM786459:SO786459 ACI786459:ACK786459 AME786459:AMG786459 AWA786459:AWC786459 BFW786459:BFY786459 BPS786459:BPU786459 BZO786459:BZQ786459 CJK786459:CJM786459 CTG786459:CTI786459 DDC786459:DDE786459 DMY786459:DNA786459 DWU786459:DWW786459 EGQ786459:EGS786459 EQM786459:EQO786459 FAI786459:FAK786459 FKE786459:FKG786459 FUA786459:FUC786459 GDW786459:GDY786459 GNS786459:GNU786459 GXO786459:GXQ786459 HHK786459:HHM786459 HRG786459:HRI786459 IBC786459:IBE786459 IKY786459:ILA786459 IUU786459:IUW786459 JEQ786459:JES786459 JOM786459:JOO786459 JYI786459:JYK786459 KIE786459:KIG786459 KSA786459:KSC786459 LBW786459:LBY786459 LLS786459:LLU786459 LVO786459:LVQ786459 MFK786459:MFM786459 MPG786459:MPI786459 MZC786459:MZE786459 NIY786459:NJA786459 NSU786459:NSW786459 OCQ786459:OCS786459 OMM786459:OMO786459 OWI786459:OWK786459 PGE786459:PGG786459 PQA786459:PQC786459 PZW786459:PZY786459 QJS786459:QJU786459 QTO786459:QTQ786459 RDK786459:RDM786459 RNG786459:RNI786459 RXC786459:RXE786459 SGY786459:SHA786459 SQU786459:SQW786459 TAQ786459:TAS786459 TKM786459:TKO786459 TUI786459:TUK786459 UEE786459:UEG786459 UOA786459:UOC786459 UXW786459:UXY786459 VHS786459:VHU786459 VRO786459:VRQ786459 WBK786459:WBM786459 WLG786459:WLI786459 WVC786459:WVE786459 IQ851995:IS851995 SM851995:SO851995 ACI851995:ACK851995 AME851995:AMG851995 AWA851995:AWC851995 BFW851995:BFY851995 BPS851995:BPU851995 BZO851995:BZQ851995 CJK851995:CJM851995 CTG851995:CTI851995 DDC851995:DDE851995 DMY851995:DNA851995 DWU851995:DWW851995 EGQ851995:EGS851995 EQM851995:EQO851995 FAI851995:FAK851995 FKE851995:FKG851995 FUA851995:FUC851995 GDW851995:GDY851995 GNS851995:GNU851995 GXO851995:GXQ851995 HHK851995:HHM851995 HRG851995:HRI851995 IBC851995:IBE851995 IKY851995:ILA851995 IUU851995:IUW851995 JEQ851995:JES851995 JOM851995:JOO851995 JYI851995:JYK851995 KIE851995:KIG851995 KSA851995:KSC851995 LBW851995:LBY851995 LLS851995:LLU851995 LVO851995:LVQ851995 MFK851995:MFM851995 MPG851995:MPI851995 MZC851995:MZE851995 NIY851995:NJA851995 NSU851995:NSW851995 OCQ851995:OCS851995 OMM851995:OMO851995 OWI851995:OWK851995 PGE851995:PGG851995 PQA851995:PQC851995 PZW851995:PZY851995 QJS851995:QJU851995 QTO851995:QTQ851995 RDK851995:RDM851995 RNG851995:RNI851995 RXC851995:RXE851995 SGY851995:SHA851995 SQU851995:SQW851995 TAQ851995:TAS851995 TKM851995:TKO851995 TUI851995:TUK851995 UEE851995:UEG851995 UOA851995:UOC851995 UXW851995:UXY851995 VHS851995:VHU851995 VRO851995:VRQ851995 WBK851995:WBM851995 WLG851995:WLI851995 WVC851995:WVE851995 IQ917531:IS917531 SM917531:SO917531 ACI917531:ACK917531 AME917531:AMG917531 AWA917531:AWC917531 BFW917531:BFY917531 BPS917531:BPU917531 BZO917531:BZQ917531 CJK917531:CJM917531 CTG917531:CTI917531 DDC917531:DDE917531 DMY917531:DNA917531 DWU917531:DWW917531 EGQ917531:EGS917531 EQM917531:EQO917531 FAI917531:FAK917531 FKE917531:FKG917531 FUA917531:FUC917531 GDW917531:GDY917531 GNS917531:GNU917531 GXO917531:GXQ917531 HHK917531:HHM917531 HRG917531:HRI917531 IBC917531:IBE917531 IKY917531:ILA917531 IUU917531:IUW917531 JEQ917531:JES917531 JOM917531:JOO917531 JYI917531:JYK917531 KIE917531:KIG917531 KSA917531:KSC917531 LBW917531:LBY917531 LLS917531:LLU917531 LVO917531:LVQ917531 MFK917531:MFM917531 MPG917531:MPI917531 MZC917531:MZE917531 NIY917531:NJA917531 NSU917531:NSW917531 OCQ917531:OCS917531 OMM917531:OMO917531 OWI917531:OWK917531 PGE917531:PGG917531 PQA917531:PQC917531 PZW917531:PZY917531 QJS917531:QJU917531 QTO917531:QTQ917531 RDK917531:RDM917531 RNG917531:RNI917531 RXC917531:RXE917531 SGY917531:SHA917531 SQU917531:SQW917531 TAQ917531:TAS917531 TKM917531:TKO917531 TUI917531:TUK917531 UEE917531:UEG917531 UOA917531:UOC917531 UXW917531:UXY917531 VHS917531:VHU917531 VRO917531:VRQ917531 WBK917531:WBM917531 WLG917531:WLI917531 WVC917531:WVE917531 IQ983067:IS983067 SM983067:SO983067 ACI983067:ACK983067 AME983067:AMG983067 AWA983067:AWC983067 BFW983067:BFY983067 BPS983067:BPU983067 BZO983067:BZQ983067 CJK983067:CJM983067 CTG983067:CTI983067 DDC983067:DDE983067 DMY983067:DNA983067 DWU983067:DWW983067 EGQ983067:EGS983067 EQM983067:EQO983067 FAI983067:FAK983067 FKE983067:FKG983067 FUA983067:FUC983067 GDW983067:GDY983067 GNS983067:GNU983067 GXO983067:GXQ983067 HHK983067:HHM983067 HRG983067:HRI983067 IBC983067:IBE983067 IKY983067:ILA983067 IUU983067:IUW983067 JEQ983067:JES983067 JOM983067:JOO983067 JYI983067:JYK983067 KIE983067:KIG983067 KSA983067:KSC983067 LBW983067:LBY983067 LLS983067:LLU983067 LVO983067:LVQ983067 MFK983067:MFM983067 MPG983067:MPI983067 MZC983067:MZE983067 NIY983067:NJA983067 NSU983067:NSW983067 OCQ983067:OCS983067 OMM983067:OMO983067 OWI983067:OWK983067 PGE983067:PGG983067 PQA983067:PQC983067 PZW983067:PZY983067 QJS983067:QJU983067 QTO983067:QTQ983067 RDK983067:RDM983067 RNG983067:RNI983067 RXC983067:RXE983067 SGY983067:SHA983067 SQU983067:SQW983067 TAQ983067:TAS983067 TKM983067:TKO983067 TUI983067:TUK983067 UEE983067:UEG983067 UOA983067:UOC983067 UXW983067:UXY983067 VHS983067:VHU983067 VRO983067:VRQ983067 WBK983067:WBM983067 WLG983067:WLI983067 WVC983067:WVE983067 IQ65565:IS65565 SM65565:SO65565 ACI65565:ACK65565 AME65565:AMG65565 AWA65565:AWC65565 BFW65565:BFY65565 BPS65565:BPU65565 BZO65565:BZQ65565 CJK65565:CJM65565 CTG65565:CTI65565 DDC65565:DDE65565 DMY65565:DNA65565 DWU65565:DWW65565 EGQ65565:EGS65565 EQM65565:EQO65565 FAI65565:FAK65565 FKE65565:FKG65565 FUA65565:FUC65565 GDW65565:GDY65565 GNS65565:GNU65565 GXO65565:GXQ65565 HHK65565:HHM65565 HRG65565:HRI65565 IBC65565:IBE65565 IKY65565:ILA65565 IUU65565:IUW65565 JEQ65565:JES65565 JOM65565:JOO65565 JYI65565:JYK65565 KIE65565:KIG65565 KSA65565:KSC65565 LBW65565:LBY65565 LLS65565:LLU65565 LVO65565:LVQ65565 MFK65565:MFM65565 MPG65565:MPI65565 MZC65565:MZE65565 NIY65565:NJA65565 NSU65565:NSW65565 OCQ65565:OCS65565 OMM65565:OMO65565 OWI65565:OWK65565 PGE65565:PGG65565 PQA65565:PQC65565 PZW65565:PZY65565 QJS65565:QJU65565 QTO65565:QTQ65565 RDK65565:RDM65565 RNG65565:RNI65565 RXC65565:RXE65565 SGY65565:SHA65565 SQU65565:SQW65565 TAQ65565:TAS65565 TKM65565:TKO65565 TUI65565:TUK65565 UEE65565:UEG65565 UOA65565:UOC65565 UXW65565:UXY65565 VHS65565:VHU65565 VRO65565:VRQ65565 WBK65565:WBM65565 WLG65565:WLI65565 WVC65565:WVE65565 IQ131101:IS131101 SM131101:SO131101 ACI131101:ACK131101 AME131101:AMG131101 AWA131101:AWC131101 BFW131101:BFY131101 BPS131101:BPU131101 BZO131101:BZQ131101 CJK131101:CJM131101 CTG131101:CTI131101 DDC131101:DDE131101 DMY131101:DNA131101 DWU131101:DWW131101 EGQ131101:EGS131101 EQM131101:EQO131101 FAI131101:FAK131101 FKE131101:FKG131101 FUA131101:FUC131101 GDW131101:GDY131101 GNS131101:GNU131101 GXO131101:GXQ131101 HHK131101:HHM131101 HRG131101:HRI131101 IBC131101:IBE131101 IKY131101:ILA131101 IUU131101:IUW131101 JEQ131101:JES131101 JOM131101:JOO131101 JYI131101:JYK131101 KIE131101:KIG131101 KSA131101:KSC131101 LBW131101:LBY131101 LLS131101:LLU131101 LVO131101:LVQ131101 MFK131101:MFM131101 MPG131101:MPI131101 MZC131101:MZE131101 NIY131101:NJA131101 NSU131101:NSW131101 OCQ131101:OCS131101 OMM131101:OMO131101 OWI131101:OWK131101 PGE131101:PGG131101 PQA131101:PQC131101 PZW131101:PZY131101 QJS131101:QJU131101 QTO131101:QTQ131101 RDK131101:RDM131101 RNG131101:RNI131101 RXC131101:RXE131101 SGY131101:SHA131101 SQU131101:SQW131101 TAQ131101:TAS131101 TKM131101:TKO131101 TUI131101:TUK131101 UEE131101:UEG131101 UOA131101:UOC131101 UXW131101:UXY131101 VHS131101:VHU131101 VRO131101:VRQ131101 WBK131101:WBM131101 WLG131101:WLI131101 WVC131101:WVE131101 IQ196637:IS196637 SM196637:SO196637 ACI196637:ACK196637 AME196637:AMG196637 AWA196637:AWC196637 BFW196637:BFY196637 BPS196637:BPU196637 BZO196637:BZQ196637 CJK196637:CJM196637 CTG196637:CTI196637 DDC196637:DDE196637 DMY196637:DNA196637 DWU196637:DWW196637 EGQ196637:EGS196637 EQM196637:EQO196637 FAI196637:FAK196637 FKE196637:FKG196637 FUA196637:FUC196637 GDW196637:GDY196637 GNS196637:GNU196637 GXO196637:GXQ196637 HHK196637:HHM196637 HRG196637:HRI196637 IBC196637:IBE196637 IKY196637:ILA196637 IUU196637:IUW196637 JEQ196637:JES196637 JOM196637:JOO196637 JYI196637:JYK196637 KIE196637:KIG196637 KSA196637:KSC196637 LBW196637:LBY196637 LLS196637:LLU196637 LVO196637:LVQ196637 MFK196637:MFM196637 MPG196637:MPI196637 MZC196637:MZE196637 NIY196637:NJA196637 NSU196637:NSW196637 OCQ196637:OCS196637 OMM196637:OMO196637 OWI196637:OWK196637 PGE196637:PGG196637 PQA196637:PQC196637 PZW196637:PZY196637 QJS196637:QJU196637 QTO196637:QTQ196637 RDK196637:RDM196637 RNG196637:RNI196637 RXC196637:RXE196637 SGY196637:SHA196637 SQU196637:SQW196637 TAQ196637:TAS196637 TKM196637:TKO196637 TUI196637:TUK196637 UEE196637:UEG196637 UOA196637:UOC196637 UXW196637:UXY196637 VHS196637:VHU196637 VRO196637:VRQ196637 WBK196637:WBM196637 WLG196637:WLI196637 WVC196637:WVE196637 IQ262173:IS262173 SM262173:SO262173 ACI262173:ACK262173 AME262173:AMG262173 AWA262173:AWC262173 BFW262173:BFY262173 BPS262173:BPU262173 BZO262173:BZQ262173 CJK262173:CJM262173 CTG262173:CTI262173 DDC262173:DDE262173 DMY262173:DNA262173 DWU262173:DWW262173 EGQ262173:EGS262173 EQM262173:EQO262173 FAI262173:FAK262173 FKE262173:FKG262173 FUA262173:FUC262173 GDW262173:GDY262173 GNS262173:GNU262173 GXO262173:GXQ262173 HHK262173:HHM262173 HRG262173:HRI262173 IBC262173:IBE262173 IKY262173:ILA262173 IUU262173:IUW262173 JEQ262173:JES262173 JOM262173:JOO262173 JYI262173:JYK262173 KIE262173:KIG262173 KSA262173:KSC262173 LBW262173:LBY262173 LLS262173:LLU262173 LVO262173:LVQ262173 MFK262173:MFM262173 MPG262173:MPI262173 MZC262173:MZE262173 NIY262173:NJA262173 NSU262173:NSW262173 OCQ262173:OCS262173 OMM262173:OMO262173 OWI262173:OWK262173 PGE262173:PGG262173 PQA262173:PQC262173 PZW262173:PZY262173 QJS262173:QJU262173 QTO262173:QTQ262173 RDK262173:RDM262173 RNG262173:RNI262173 RXC262173:RXE262173 SGY262173:SHA262173 SQU262173:SQW262173 TAQ262173:TAS262173 TKM262173:TKO262173 TUI262173:TUK262173 UEE262173:UEG262173 UOA262173:UOC262173 UXW262173:UXY262173 VHS262173:VHU262173 VRO262173:VRQ262173 WBK262173:WBM262173 WLG262173:WLI262173 WVC262173:WVE262173 IQ327709:IS327709 SM327709:SO327709 ACI327709:ACK327709 AME327709:AMG327709 AWA327709:AWC327709 BFW327709:BFY327709 BPS327709:BPU327709 BZO327709:BZQ327709 CJK327709:CJM327709 CTG327709:CTI327709 DDC327709:DDE327709 DMY327709:DNA327709 DWU327709:DWW327709 EGQ327709:EGS327709 EQM327709:EQO327709 FAI327709:FAK327709 FKE327709:FKG327709 FUA327709:FUC327709 GDW327709:GDY327709 GNS327709:GNU327709 GXO327709:GXQ327709 HHK327709:HHM327709 HRG327709:HRI327709 IBC327709:IBE327709 IKY327709:ILA327709 IUU327709:IUW327709 JEQ327709:JES327709 JOM327709:JOO327709 JYI327709:JYK327709 KIE327709:KIG327709 KSA327709:KSC327709 LBW327709:LBY327709 LLS327709:LLU327709 LVO327709:LVQ327709 MFK327709:MFM327709 MPG327709:MPI327709 MZC327709:MZE327709 NIY327709:NJA327709 NSU327709:NSW327709 OCQ327709:OCS327709 OMM327709:OMO327709 OWI327709:OWK327709 PGE327709:PGG327709 PQA327709:PQC327709 PZW327709:PZY327709 QJS327709:QJU327709 QTO327709:QTQ327709 RDK327709:RDM327709 RNG327709:RNI327709 RXC327709:RXE327709 SGY327709:SHA327709 SQU327709:SQW327709 TAQ327709:TAS327709 TKM327709:TKO327709 TUI327709:TUK327709 UEE327709:UEG327709 UOA327709:UOC327709 UXW327709:UXY327709 VHS327709:VHU327709 VRO327709:VRQ327709 WBK327709:WBM327709 WLG327709:WLI327709 WVC327709:WVE327709 IQ393245:IS393245 SM393245:SO393245 ACI393245:ACK393245 AME393245:AMG393245 AWA393245:AWC393245 BFW393245:BFY393245 BPS393245:BPU393245 BZO393245:BZQ393245 CJK393245:CJM393245 CTG393245:CTI393245 DDC393245:DDE393245 DMY393245:DNA393245 DWU393245:DWW393245 EGQ393245:EGS393245 EQM393245:EQO393245 FAI393245:FAK393245 FKE393245:FKG393245 FUA393245:FUC393245 GDW393245:GDY393245 GNS393245:GNU393245 GXO393245:GXQ393245 HHK393245:HHM393245 HRG393245:HRI393245 IBC393245:IBE393245 IKY393245:ILA393245 IUU393245:IUW393245 JEQ393245:JES393245 JOM393245:JOO393245 JYI393245:JYK393245 KIE393245:KIG393245 KSA393245:KSC393245 LBW393245:LBY393245 LLS393245:LLU393245 LVO393245:LVQ393245 MFK393245:MFM393245 MPG393245:MPI393245 MZC393245:MZE393245 NIY393245:NJA393245 NSU393245:NSW393245 OCQ393245:OCS393245 OMM393245:OMO393245 OWI393245:OWK393245 PGE393245:PGG393245 PQA393245:PQC393245 PZW393245:PZY393245 QJS393245:QJU393245 QTO393245:QTQ393245 RDK393245:RDM393245 RNG393245:RNI393245 RXC393245:RXE393245 SGY393245:SHA393245 SQU393245:SQW393245 TAQ393245:TAS393245 TKM393245:TKO393245 TUI393245:TUK393245 UEE393245:UEG393245 UOA393245:UOC393245 UXW393245:UXY393245 VHS393245:VHU393245 VRO393245:VRQ393245 WBK393245:WBM393245 WLG393245:WLI393245 WVC393245:WVE393245 IQ458781:IS458781 SM458781:SO458781 ACI458781:ACK458781 AME458781:AMG458781 AWA458781:AWC458781 BFW458781:BFY458781 BPS458781:BPU458781 BZO458781:BZQ458781 CJK458781:CJM458781 CTG458781:CTI458781 DDC458781:DDE458781 DMY458781:DNA458781 DWU458781:DWW458781 EGQ458781:EGS458781 EQM458781:EQO458781 FAI458781:FAK458781 FKE458781:FKG458781 FUA458781:FUC458781 GDW458781:GDY458781 GNS458781:GNU458781 GXO458781:GXQ458781 HHK458781:HHM458781 HRG458781:HRI458781 IBC458781:IBE458781 IKY458781:ILA458781 IUU458781:IUW458781 JEQ458781:JES458781 JOM458781:JOO458781 JYI458781:JYK458781 KIE458781:KIG458781 KSA458781:KSC458781 LBW458781:LBY458781 LLS458781:LLU458781 LVO458781:LVQ458781 MFK458781:MFM458781 MPG458781:MPI458781 MZC458781:MZE458781 NIY458781:NJA458781 NSU458781:NSW458781 OCQ458781:OCS458781 OMM458781:OMO458781 OWI458781:OWK458781 PGE458781:PGG458781 PQA458781:PQC458781 PZW458781:PZY458781 QJS458781:QJU458781 QTO458781:QTQ458781 RDK458781:RDM458781 RNG458781:RNI458781 RXC458781:RXE458781 SGY458781:SHA458781 SQU458781:SQW458781 TAQ458781:TAS458781 TKM458781:TKO458781 TUI458781:TUK458781 UEE458781:UEG458781 UOA458781:UOC458781 UXW458781:UXY458781 VHS458781:VHU458781 VRO458781:VRQ458781 WBK458781:WBM458781 WLG458781:WLI458781 WVC458781:WVE458781 IQ524317:IS524317 SM524317:SO524317 ACI524317:ACK524317 AME524317:AMG524317 AWA524317:AWC524317 BFW524317:BFY524317 BPS524317:BPU524317 BZO524317:BZQ524317 CJK524317:CJM524317 CTG524317:CTI524317 DDC524317:DDE524317 DMY524317:DNA524317 DWU524317:DWW524317 EGQ524317:EGS524317 EQM524317:EQO524317 FAI524317:FAK524317 FKE524317:FKG524317 FUA524317:FUC524317 GDW524317:GDY524317 GNS524317:GNU524317 GXO524317:GXQ524317 HHK524317:HHM524317 HRG524317:HRI524317 IBC524317:IBE524317 IKY524317:ILA524317 IUU524317:IUW524317 JEQ524317:JES524317 JOM524317:JOO524317 JYI524317:JYK524317 KIE524317:KIG524317 KSA524317:KSC524317 LBW524317:LBY524317 LLS524317:LLU524317 LVO524317:LVQ524317 MFK524317:MFM524317 MPG524317:MPI524317 MZC524317:MZE524317 NIY524317:NJA524317 NSU524317:NSW524317 OCQ524317:OCS524317 OMM524317:OMO524317 OWI524317:OWK524317 PGE524317:PGG524317 PQA524317:PQC524317 PZW524317:PZY524317 QJS524317:QJU524317 QTO524317:QTQ524317 RDK524317:RDM524317 RNG524317:RNI524317 RXC524317:RXE524317 SGY524317:SHA524317 SQU524317:SQW524317 TAQ524317:TAS524317 TKM524317:TKO524317 TUI524317:TUK524317 UEE524317:UEG524317 UOA524317:UOC524317 UXW524317:UXY524317 VHS524317:VHU524317 VRO524317:VRQ524317 WBK524317:WBM524317 WLG524317:WLI524317 WVC524317:WVE524317 IQ589853:IS589853 SM589853:SO589853 ACI589853:ACK589853 AME589853:AMG589853 AWA589853:AWC589853 BFW589853:BFY589853 BPS589853:BPU589853 BZO589853:BZQ589853 CJK589853:CJM589853 CTG589853:CTI589853 DDC589853:DDE589853 DMY589853:DNA589853 DWU589853:DWW589853 EGQ589853:EGS589853 EQM589853:EQO589853 FAI589853:FAK589853 FKE589853:FKG589853 FUA589853:FUC589853 GDW589853:GDY589853 GNS589853:GNU589853 GXO589853:GXQ589853 HHK589853:HHM589853 HRG589853:HRI589853 IBC589853:IBE589853 IKY589853:ILA589853 IUU589853:IUW589853 JEQ589853:JES589853 JOM589853:JOO589853 JYI589853:JYK589853 KIE589853:KIG589853 KSA589853:KSC589853 LBW589853:LBY589853 LLS589853:LLU589853 LVO589853:LVQ589853 MFK589853:MFM589853 MPG589853:MPI589853 MZC589853:MZE589853 NIY589853:NJA589853 NSU589853:NSW589853 OCQ589853:OCS589853 OMM589853:OMO589853 OWI589853:OWK589853 PGE589853:PGG589853 PQA589853:PQC589853 PZW589853:PZY589853 QJS589853:QJU589853 QTO589853:QTQ589853 RDK589853:RDM589853 RNG589853:RNI589853 RXC589853:RXE589853 SGY589853:SHA589853 SQU589853:SQW589853 TAQ589853:TAS589853 TKM589853:TKO589853 TUI589853:TUK589853 UEE589853:UEG589853 UOA589853:UOC589853 UXW589853:UXY589853 VHS589853:VHU589853 VRO589853:VRQ589853 WBK589853:WBM589853 WLG589853:WLI589853 WVC589853:WVE589853 IQ655389:IS655389 SM655389:SO655389 ACI655389:ACK655389 AME655389:AMG655389 AWA655389:AWC655389 BFW655389:BFY655389 BPS655389:BPU655389 BZO655389:BZQ655389 CJK655389:CJM655389 CTG655389:CTI655389 DDC655389:DDE655389 DMY655389:DNA655389 DWU655389:DWW655389 EGQ655389:EGS655389 EQM655389:EQO655389 FAI655389:FAK655389 FKE655389:FKG655389 FUA655389:FUC655389 GDW655389:GDY655389 GNS655389:GNU655389 GXO655389:GXQ655389 HHK655389:HHM655389 HRG655389:HRI655389 IBC655389:IBE655389 IKY655389:ILA655389 IUU655389:IUW655389 JEQ655389:JES655389 JOM655389:JOO655389 JYI655389:JYK655389 KIE655389:KIG655389 KSA655389:KSC655389 LBW655389:LBY655389 LLS655389:LLU655389 LVO655389:LVQ655389 MFK655389:MFM655389 MPG655389:MPI655389 MZC655389:MZE655389 NIY655389:NJA655389 NSU655389:NSW655389 OCQ655389:OCS655389 OMM655389:OMO655389 OWI655389:OWK655389 PGE655389:PGG655389 PQA655389:PQC655389 PZW655389:PZY655389 QJS655389:QJU655389 QTO655389:QTQ655389 RDK655389:RDM655389 RNG655389:RNI655389 RXC655389:RXE655389 SGY655389:SHA655389 SQU655389:SQW655389 TAQ655389:TAS655389 TKM655389:TKO655389 TUI655389:TUK655389 UEE655389:UEG655389 UOA655389:UOC655389 UXW655389:UXY655389 VHS655389:VHU655389 VRO655389:VRQ655389 WBK655389:WBM655389 WLG655389:WLI655389 WVC655389:WVE655389 IQ720925:IS720925 SM720925:SO720925 ACI720925:ACK720925 AME720925:AMG720925 AWA720925:AWC720925 BFW720925:BFY720925 BPS720925:BPU720925 BZO720925:BZQ720925 CJK720925:CJM720925 CTG720925:CTI720925 DDC720925:DDE720925 DMY720925:DNA720925 DWU720925:DWW720925 EGQ720925:EGS720925 EQM720925:EQO720925 FAI720925:FAK720925 FKE720925:FKG720925 FUA720925:FUC720925 GDW720925:GDY720925 GNS720925:GNU720925 GXO720925:GXQ720925 HHK720925:HHM720925 HRG720925:HRI720925 IBC720925:IBE720925 IKY720925:ILA720925 IUU720925:IUW720925 JEQ720925:JES720925 JOM720925:JOO720925 JYI720925:JYK720925 KIE720925:KIG720925 KSA720925:KSC720925 LBW720925:LBY720925 LLS720925:LLU720925 LVO720925:LVQ720925 MFK720925:MFM720925 MPG720925:MPI720925 MZC720925:MZE720925 NIY720925:NJA720925 NSU720925:NSW720925 OCQ720925:OCS720925 OMM720925:OMO720925 OWI720925:OWK720925 PGE720925:PGG720925 PQA720925:PQC720925 PZW720925:PZY720925 QJS720925:QJU720925 QTO720925:QTQ720925 RDK720925:RDM720925 RNG720925:RNI720925 RXC720925:RXE720925 SGY720925:SHA720925 SQU720925:SQW720925 TAQ720925:TAS720925 TKM720925:TKO720925 TUI720925:TUK720925 UEE720925:UEG720925 UOA720925:UOC720925 UXW720925:UXY720925 VHS720925:VHU720925 VRO720925:VRQ720925 WBK720925:WBM720925 WLG720925:WLI720925 WVC720925:WVE720925 IQ786461:IS786461 SM786461:SO786461 ACI786461:ACK786461 AME786461:AMG786461 AWA786461:AWC786461 BFW786461:BFY786461 BPS786461:BPU786461 BZO786461:BZQ786461 CJK786461:CJM786461 CTG786461:CTI786461 DDC786461:DDE786461 DMY786461:DNA786461 DWU786461:DWW786461 EGQ786461:EGS786461 EQM786461:EQO786461 FAI786461:FAK786461 FKE786461:FKG786461 FUA786461:FUC786461 GDW786461:GDY786461 GNS786461:GNU786461 GXO786461:GXQ786461 HHK786461:HHM786461 HRG786461:HRI786461 IBC786461:IBE786461 IKY786461:ILA786461 IUU786461:IUW786461 JEQ786461:JES786461 JOM786461:JOO786461 JYI786461:JYK786461 KIE786461:KIG786461 KSA786461:KSC786461 LBW786461:LBY786461 LLS786461:LLU786461 LVO786461:LVQ786461 MFK786461:MFM786461 MPG786461:MPI786461 MZC786461:MZE786461 NIY786461:NJA786461 NSU786461:NSW786461 OCQ786461:OCS786461 OMM786461:OMO786461 OWI786461:OWK786461 PGE786461:PGG786461 PQA786461:PQC786461 PZW786461:PZY786461 QJS786461:QJU786461 QTO786461:QTQ786461 RDK786461:RDM786461 RNG786461:RNI786461 RXC786461:RXE786461 SGY786461:SHA786461 SQU786461:SQW786461 TAQ786461:TAS786461 TKM786461:TKO786461 TUI786461:TUK786461 UEE786461:UEG786461 UOA786461:UOC786461 UXW786461:UXY786461 VHS786461:VHU786461 VRO786461:VRQ786461 WBK786461:WBM786461 WLG786461:WLI786461 WVC786461:WVE786461 IQ851997:IS851997 SM851997:SO851997 ACI851997:ACK851997 AME851997:AMG851997 AWA851997:AWC851997 BFW851997:BFY851997 BPS851997:BPU851997 BZO851997:BZQ851997 CJK851997:CJM851997 CTG851997:CTI851997 DDC851997:DDE851997 DMY851997:DNA851997 DWU851997:DWW851997 EGQ851997:EGS851997 EQM851997:EQO851997 FAI851997:FAK851997 FKE851997:FKG851997 FUA851997:FUC851997 GDW851997:GDY851997 GNS851997:GNU851997 GXO851997:GXQ851997 HHK851997:HHM851997 HRG851997:HRI851997 IBC851997:IBE851997 IKY851997:ILA851997 IUU851997:IUW851997 JEQ851997:JES851997 JOM851997:JOO851997 JYI851997:JYK851997 KIE851997:KIG851997 KSA851997:KSC851997 LBW851997:LBY851997 LLS851997:LLU851997 LVO851997:LVQ851997 MFK851997:MFM851997 MPG851997:MPI851997 MZC851997:MZE851997 NIY851997:NJA851997 NSU851997:NSW851997 OCQ851997:OCS851997 OMM851997:OMO851997 OWI851997:OWK851997 PGE851997:PGG851997 PQA851997:PQC851997 PZW851997:PZY851997 QJS851997:QJU851997 QTO851997:QTQ851997 RDK851997:RDM851997 RNG851997:RNI851997 RXC851997:RXE851997 SGY851997:SHA851997 SQU851997:SQW851997 TAQ851997:TAS851997 TKM851997:TKO851997 TUI851997:TUK851997 UEE851997:UEG851997 UOA851997:UOC851997 UXW851997:UXY851997 VHS851997:VHU851997 VRO851997:VRQ851997 WBK851997:WBM851997 WLG851997:WLI851997 WVC851997:WVE851997 IQ917533:IS917533 SM917533:SO917533 ACI917533:ACK917533 AME917533:AMG917533 AWA917533:AWC917533 BFW917533:BFY917533 BPS917533:BPU917533 BZO917533:BZQ917533 CJK917533:CJM917533 CTG917533:CTI917533 DDC917533:DDE917533 DMY917533:DNA917533 DWU917533:DWW917533 EGQ917533:EGS917533 EQM917533:EQO917533 FAI917533:FAK917533 FKE917533:FKG917533 FUA917533:FUC917533 GDW917533:GDY917533 GNS917533:GNU917533 GXO917533:GXQ917533 HHK917533:HHM917533 HRG917533:HRI917533 IBC917533:IBE917533 IKY917533:ILA917533 IUU917533:IUW917533 JEQ917533:JES917533 JOM917533:JOO917533 JYI917533:JYK917533 KIE917533:KIG917533 KSA917533:KSC917533 LBW917533:LBY917533 LLS917533:LLU917533 LVO917533:LVQ917533 MFK917533:MFM917533 MPG917533:MPI917533 MZC917533:MZE917533 NIY917533:NJA917533 NSU917533:NSW917533 OCQ917533:OCS917533 OMM917533:OMO917533 OWI917533:OWK917533 PGE917533:PGG917533 PQA917533:PQC917533 PZW917533:PZY917533 QJS917533:QJU917533 QTO917533:QTQ917533 RDK917533:RDM917533 RNG917533:RNI917533 RXC917533:RXE917533 SGY917533:SHA917533 SQU917533:SQW917533 TAQ917533:TAS917533 TKM917533:TKO917533 TUI917533:TUK917533 UEE917533:UEG917533 UOA917533:UOC917533 UXW917533:UXY917533 VHS917533:VHU917533 VRO917533:VRQ917533 WBK917533:WBM917533 WLG917533:WLI917533 WVC917533:WVE917533 WVC983069:WVE983069 IQ983069:IS983069 SM983069:SO983069 ACI983069:ACK983069 AME983069:AMG983069 AWA983069:AWC983069 BFW983069:BFY983069 BPS983069:BPU983069 BZO983069:BZQ983069 CJK983069:CJM983069 CTG983069:CTI983069 DDC983069:DDE983069 DMY983069:DNA983069 DWU983069:DWW983069 EGQ983069:EGS983069 EQM983069:EQO983069 FAI983069:FAK983069 FKE983069:FKG983069 FUA983069:FUC983069 GDW983069:GDY983069 GNS983069:GNU983069 GXO983069:GXQ983069 HHK983069:HHM983069 HRG983069:HRI983069 IBC983069:IBE983069 IKY983069:ILA983069 IUU983069:IUW983069 JEQ983069:JES983069 JOM983069:JOO983069 JYI983069:JYK983069 KIE983069:KIG983069 KSA983069:KSC983069 LBW983069:LBY983069 LLS983069:LLU983069 LVO983069:LVQ983069 MFK983069:MFM983069 MPG983069:MPI983069 MZC983069:MZE983069 NIY983069:NJA983069 NSU983069:NSW983069 OCQ983069:OCS983069 OMM983069:OMO983069 OWI983069:OWK983069 PGE983069:PGG983069 PQA983069:PQC983069 PZW983069:PZY983069 QJS983069:QJU983069 QTO983069:QTQ983069 RDK983069:RDM983069 RNG983069:RNI983069 RXC983069:RXE983069 SGY983069:SHA983069 SQU983069:SQW983069 TAQ983069:TAS983069 TKM983069:TKO983069 TUI983069:TUK983069 UEE983069:UEG983069 UOA983069:UOC983069 UXW983069:UXY983069 VHS983069:VHU983069 VRO983069:VRQ983069 WBK983069:WBM983069 WLG983069:WLI983069 J983067 J917531 J851995 J786459 J720923 J655387 J589851 J524315 J458779 J393243 J327707 J262171 J196635 J131099 J65563 J983065 J917529 J851993 J786457 J720921 J655385 J589849 J524313 J458777 J393241 J327705 J262169 J196633 J131097 J65561 G65562:H65562 G131098:H131098 G196634:H196634 G262170:H262170 G327706:H327706 G393242:H393242 G458778:H458778 G524314:H524314 G589850:H589850 G655386:H655386 G720922:H720922 G786458:H786458 G851994:H851994 G917530:H917530 G983066:H983066 G65564:H65564 G131100:H131100 G196636:H196636 G262172:H262172 G327708:H327708 G393244:H393244 G458780:H458780 G524316:H524316 G589852:H589852 G655388:H655388 G720924:H720924 G786460:H786460 G851996:H851996 G917532:H917532 G983068:H983068">
      <formula1>"従事している,従事していない"</formula1>
    </dataValidation>
    <dataValidation type="list" allowBlank="1" showInputMessage="1" showErrorMessage="1" sqref="WVB983042 F65554:F65557 IP65556:IP65559 SL65556:SL65559 ACH65556:ACH65559 AMD65556:AMD65559 AVZ65556:AVZ65559 BFV65556:BFV65559 BPR65556:BPR65559 BZN65556:BZN65559 CJJ65556:CJJ65559 CTF65556:CTF65559 DDB65556:DDB65559 DMX65556:DMX65559 DWT65556:DWT65559 EGP65556:EGP65559 EQL65556:EQL65559 FAH65556:FAH65559 FKD65556:FKD65559 FTZ65556:FTZ65559 GDV65556:GDV65559 GNR65556:GNR65559 GXN65556:GXN65559 HHJ65556:HHJ65559 HRF65556:HRF65559 IBB65556:IBB65559 IKX65556:IKX65559 IUT65556:IUT65559 JEP65556:JEP65559 JOL65556:JOL65559 JYH65556:JYH65559 KID65556:KID65559 KRZ65556:KRZ65559 LBV65556:LBV65559 LLR65556:LLR65559 LVN65556:LVN65559 MFJ65556:MFJ65559 MPF65556:MPF65559 MZB65556:MZB65559 NIX65556:NIX65559 NST65556:NST65559 OCP65556:OCP65559 OML65556:OML65559 OWH65556:OWH65559 PGD65556:PGD65559 PPZ65556:PPZ65559 PZV65556:PZV65559 QJR65556:QJR65559 QTN65556:QTN65559 RDJ65556:RDJ65559 RNF65556:RNF65559 RXB65556:RXB65559 SGX65556:SGX65559 SQT65556:SQT65559 TAP65556:TAP65559 TKL65556:TKL65559 TUH65556:TUH65559 UED65556:UED65559 UNZ65556:UNZ65559 UXV65556:UXV65559 VHR65556:VHR65559 VRN65556:VRN65559 WBJ65556:WBJ65559 WLF65556:WLF65559 WVB65556:WVB65559 F131090:F131093 IP131092:IP131095 SL131092:SL131095 ACH131092:ACH131095 AMD131092:AMD131095 AVZ131092:AVZ131095 BFV131092:BFV131095 BPR131092:BPR131095 BZN131092:BZN131095 CJJ131092:CJJ131095 CTF131092:CTF131095 DDB131092:DDB131095 DMX131092:DMX131095 DWT131092:DWT131095 EGP131092:EGP131095 EQL131092:EQL131095 FAH131092:FAH131095 FKD131092:FKD131095 FTZ131092:FTZ131095 GDV131092:GDV131095 GNR131092:GNR131095 GXN131092:GXN131095 HHJ131092:HHJ131095 HRF131092:HRF131095 IBB131092:IBB131095 IKX131092:IKX131095 IUT131092:IUT131095 JEP131092:JEP131095 JOL131092:JOL131095 JYH131092:JYH131095 KID131092:KID131095 KRZ131092:KRZ131095 LBV131092:LBV131095 LLR131092:LLR131095 LVN131092:LVN131095 MFJ131092:MFJ131095 MPF131092:MPF131095 MZB131092:MZB131095 NIX131092:NIX131095 NST131092:NST131095 OCP131092:OCP131095 OML131092:OML131095 OWH131092:OWH131095 PGD131092:PGD131095 PPZ131092:PPZ131095 PZV131092:PZV131095 QJR131092:QJR131095 QTN131092:QTN131095 RDJ131092:RDJ131095 RNF131092:RNF131095 RXB131092:RXB131095 SGX131092:SGX131095 SQT131092:SQT131095 TAP131092:TAP131095 TKL131092:TKL131095 TUH131092:TUH131095 UED131092:UED131095 UNZ131092:UNZ131095 UXV131092:UXV131095 VHR131092:VHR131095 VRN131092:VRN131095 WBJ131092:WBJ131095 WLF131092:WLF131095 WVB131092:WVB131095 F196626:F196629 IP196628:IP196631 SL196628:SL196631 ACH196628:ACH196631 AMD196628:AMD196631 AVZ196628:AVZ196631 BFV196628:BFV196631 BPR196628:BPR196631 BZN196628:BZN196631 CJJ196628:CJJ196631 CTF196628:CTF196631 DDB196628:DDB196631 DMX196628:DMX196631 DWT196628:DWT196631 EGP196628:EGP196631 EQL196628:EQL196631 FAH196628:FAH196631 FKD196628:FKD196631 FTZ196628:FTZ196631 GDV196628:GDV196631 GNR196628:GNR196631 GXN196628:GXN196631 HHJ196628:HHJ196631 HRF196628:HRF196631 IBB196628:IBB196631 IKX196628:IKX196631 IUT196628:IUT196631 JEP196628:JEP196631 JOL196628:JOL196631 JYH196628:JYH196631 KID196628:KID196631 KRZ196628:KRZ196631 LBV196628:LBV196631 LLR196628:LLR196631 LVN196628:LVN196631 MFJ196628:MFJ196631 MPF196628:MPF196631 MZB196628:MZB196631 NIX196628:NIX196631 NST196628:NST196631 OCP196628:OCP196631 OML196628:OML196631 OWH196628:OWH196631 PGD196628:PGD196631 PPZ196628:PPZ196631 PZV196628:PZV196631 QJR196628:QJR196631 QTN196628:QTN196631 RDJ196628:RDJ196631 RNF196628:RNF196631 RXB196628:RXB196631 SGX196628:SGX196631 SQT196628:SQT196631 TAP196628:TAP196631 TKL196628:TKL196631 TUH196628:TUH196631 UED196628:UED196631 UNZ196628:UNZ196631 UXV196628:UXV196631 VHR196628:VHR196631 VRN196628:VRN196631 WBJ196628:WBJ196631 WLF196628:WLF196631 WVB196628:WVB196631 F262162:F262165 IP262164:IP262167 SL262164:SL262167 ACH262164:ACH262167 AMD262164:AMD262167 AVZ262164:AVZ262167 BFV262164:BFV262167 BPR262164:BPR262167 BZN262164:BZN262167 CJJ262164:CJJ262167 CTF262164:CTF262167 DDB262164:DDB262167 DMX262164:DMX262167 DWT262164:DWT262167 EGP262164:EGP262167 EQL262164:EQL262167 FAH262164:FAH262167 FKD262164:FKD262167 FTZ262164:FTZ262167 GDV262164:GDV262167 GNR262164:GNR262167 GXN262164:GXN262167 HHJ262164:HHJ262167 HRF262164:HRF262167 IBB262164:IBB262167 IKX262164:IKX262167 IUT262164:IUT262167 JEP262164:JEP262167 JOL262164:JOL262167 JYH262164:JYH262167 KID262164:KID262167 KRZ262164:KRZ262167 LBV262164:LBV262167 LLR262164:LLR262167 LVN262164:LVN262167 MFJ262164:MFJ262167 MPF262164:MPF262167 MZB262164:MZB262167 NIX262164:NIX262167 NST262164:NST262167 OCP262164:OCP262167 OML262164:OML262167 OWH262164:OWH262167 PGD262164:PGD262167 PPZ262164:PPZ262167 PZV262164:PZV262167 QJR262164:QJR262167 QTN262164:QTN262167 RDJ262164:RDJ262167 RNF262164:RNF262167 RXB262164:RXB262167 SGX262164:SGX262167 SQT262164:SQT262167 TAP262164:TAP262167 TKL262164:TKL262167 TUH262164:TUH262167 UED262164:UED262167 UNZ262164:UNZ262167 UXV262164:UXV262167 VHR262164:VHR262167 VRN262164:VRN262167 WBJ262164:WBJ262167 WLF262164:WLF262167 WVB262164:WVB262167 F327698:F327701 IP327700:IP327703 SL327700:SL327703 ACH327700:ACH327703 AMD327700:AMD327703 AVZ327700:AVZ327703 BFV327700:BFV327703 BPR327700:BPR327703 BZN327700:BZN327703 CJJ327700:CJJ327703 CTF327700:CTF327703 DDB327700:DDB327703 DMX327700:DMX327703 DWT327700:DWT327703 EGP327700:EGP327703 EQL327700:EQL327703 FAH327700:FAH327703 FKD327700:FKD327703 FTZ327700:FTZ327703 GDV327700:GDV327703 GNR327700:GNR327703 GXN327700:GXN327703 HHJ327700:HHJ327703 HRF327700:HRF327703 IBB327700:IBB327703 IKX327700:IKX327703 IUT327700:IUT327703 JEP327700:JEP327703 JOL327700:JOL327703 JYH327700:JYH327703 KID327700:KID327703 KRZ327700:KRZ327703 LBV327700:LBV327703 LLR327700:LLR327703 LVN327700:LVN327703 MFJ327700:MFJ327703 MPF327700:MPF327703 MZB327700:MZB327703 NIX327700:NIX327703 NST327700:NST327703 OCP327700:OCP327703 OML327700:OML327703 OWH327700:OWH327703 PGD327700:PGD327703 PPZ327700:PPZ327703 PZV327700:PZV327703 QJR327700:QJR327703 QTN327700:QTN327703 RDJ327700:RDJ327703 RNF327700:RNF327703 RXB327700:RXB327703 SGX327700:SGX327703 SQT327700:SQT327703 TAP327700:TAP327703 TKL327700:TKL327703 TUH327700:TUH327703 UED327700:UED327703 UNZ327700:UNZ327703 UXV327700:UXV327703 VHR327700:VHR327703 VRN327700:VRN327703 WBJ327700:WBJ327703 WLF327700:WLF327703 WVB327700:WVB327703 F393234:F393237 IP393236:IP393239 SL393236:SL393239 ACH393236:ACH393239 AMD393236:AMD393239 AVZ393236:AVZ393239 BFV393236:BFV393239 BPR393236:BPR393239 BZN393236:BZN393239 CJJ393236:CJJ393239 CTF393236:CTF393239 DDB393236:DDB393239 DMX393236:DMX393239 DWT393236:DWT393239 EGP393236:EGP393239 EQL393236:EQL393239 FAH393236:FAH393239 FKD393236:FKD393239 FTZ393236:FTZ393239 GDV393236:GDV393239 GNR393236:GNR393239 GXN393236:GXN393239 HHJ393236:HHJ393239 HRF393236:HRF393239 IBB393236:IBB393239 IKX393236:IKX393239 IUT393236:IUT393239 JEP393236:JEP393239 JOL393236:JOL393239 JYH393236:JYH393239 KID393236:KID393239 KRZ393236:KRZ393239 LBV393236:LBV393239 LLR393236:LLR393239 LVN393236:LVN393239 MFJ393236:MFJ393239 MPF393236:MPF393239 MZB393236:MZB393239 NIX393236:NIX393239 NST393236:NST393239 OCP393236:OCP393239 OML393236:OML393239 OWH393236:OWH393239 PGD393236:PGD393239 PPZ393236:PPZ393239 PZV393236:PZV393239 QJR393236:QJR393239 QTN393236:QTN393239 RDJ393236:RDJ393239 RNF393236:RNF393239 RXB393236:RXB393239 SGX393236:SGX393239 SQT393236:SQT393239 TAP393236:TAP393239 TKL393236:TKL393239 TUH393236:TUH393239 UED393236:UED393239 UNZ393236:UNZ393239 UXV393236:UXV393239 VHR393236:VHR393239 VRN393236:VRN393239 WBJ393236:WBJ393239 WLF393236:WLF393239 WVB393236:WVB393239 F458770:F458773 IP458772:IP458775 SL458772:SL458775 ACH458772:ACH458775 AMD458772:AMD458775 AVZ458772:AVZ458775 BFV458772:BFV458775 BPR458772:BPR458775 BZN458772:BZN458775 CJJ458772:CJJ458775 CTF458772:CTF458775 DDB458772:DDB458775 DMX458772:DMX458775 DWT458772:DWT458775 EGP458772:EGP458775 EQL458772:EQL458775 FAH458772:FAH458775 FKD458772:FKD458775 FTZ458772:FTZ458775 GDV458772:GDV458775 GNR458772:GNR458775 GXN458772:GXN458775 HHJ458772:HHJ458775 HRF458772:HRF458775 IBB458772:IBB458775 IKX458772:IKX458775 IUT458772:IUT458775 JEP458772:JEP458775 JOL458772:JOL458775 JYH458772:JYH458775 KID458772:KID458775 KRZ458772:KRZ458775 LBV458772:LBV458775 LLR458772:LLR458775 LVN458772:LVN458775 MFJ458772:MFJ458775 MPF458772:MPF458775 MZB458772:MZB458775 NIX458772:NIX458775 NST458772:NST458775 OCP458772:OCP458775 OML458772:OML458775 OWH458772:OWH458775 PGD458772:PGD458775 PPZ458772:PPZ458775 PZV458772:PZV458775 QJR458772:QJR458775 QTN458772:QTN458775 RDJ458772:RDJ458775 RNF458772:RNF458775 RXB458772:RXB458775 SGX458772:SGX458775 SQT458772:SQT458775 TAP458772:TAP458775 TKL458772:TKL458775 TUH458772:TUH458775 UED458772:UED458775 UNZ458772:UNZ458775 UXV458772:UXV458775 VHR458772:VHR458775 VRN458772:VRN458775 WBJ458772:WBJ458775 WLF458772:WLF458775 WVB458772:WVB458775 F524306:F524309 IP524308:IP524311 SL524308:SL524311 ACH524308:ACH524311 AMD524308:AMD524311 AVZ524308:AVZ524311 BFV524308:BFV524311 BPR524308:BPR524311 BZN524308:BZN524311 CJJ524308:CJJ524311 CTF524308:CTF524311 DDB524308:DDB524311 DMX524308:DMX524311 DWT524308:DWT524311 EGP524308:EGP524311 EQL524308:EQL524311 FAH524308:FAH524311 FKD524308:FKD524311 FTZ524308:FTZ524311 GDV524308:GDV524311 GNR524308:GNR524311 GXN524308:GXN524311 HHJ524308:HHJ524311 HRF524308:HRF524311 IBB524308:IBB524311 IKX524308:IKX524311 IUT524308:IUT524311 JEP524308:JEP524311 JOL524308:JOL524311 JYH524308:JYH524311 KID524308:KID524311 KRZ524308:KRZ524311 LBV524308:LBV524311 LLR524308:LLR524311 LVN524308:LVN524311 MFJ524308:MFJ524311 MPF524308:MPF524311 MZB524308:MZB524311 NIX524308:NIX524311 NST524308:NST524311 OCP524308:OCP524311 OML524308:OML524311 OWH524308:OWH524311 PGD524308:PGD524311 PPZ524308:PPZ524311 PZV524308:PZV524311 QJR524308:QJR524311 QTN524308:QTN524311 RDJ524308:RDJ524311 RNF524308:RNF524311 RXB524308:RXB524311 SGX524308:SGX524311 SQT524308:SQT524311 TAP524308:TAP524311 TKL524308:TKL524311 TUH524308:TUH524311 UED524308:UED524311 UNZ524308:UNZ524311 UXV524308:UXV524311 VHR524308:VHR524311 VRN524308:VRN524311 WBJ524308:WBJ524311 WLF524308:WLF524311 WVB524308:WVB524311 F589842:F589845 IP589844:IP589847 SL589844:SL589847 ACH589844:ACH589847 AMD589844:AMD589847 AVZ589844:AVZ589847 BFV589844:BFV589847 BPR589844:BPR589847 BZN589844:BZN589847 CJJ589844:CJJ589847 CTF589844:CTF589847 DDB589844:DDB589847 DMX589844:DMX589847 DWT589844:DWT589847 EGP589844:EGP589847 EQL589844:EQL589847 FAH589844:FAH589847 FKD589844:FKD589847 FTZ589844:FTZ589847 GDV589844:GDV589847 GNR589844:GNR589847 GXN589844:GXN589847 HHJ589844:HHJ589847 HRF589844:HRF589847 IBB589844:IBB589847 IKX589844:IKX589847 IUT589844:IUT589847 JEP589844:JEP589847 JOL589844:JOL589847 JYH589844:JYH589847 KID589844:KID589847 KRZ589844:KRZ589847 LBV589844:LBV589847 LLR589844:LLR589847 LVN589844:LVN589847 MFJ589844:MFJ589847 MPF589844:MPF589847 MZB589844:MZB589847 NIX589844:NIX589847 NST589844:NST589847 OCP589844:OCP589847 OML589844:OML589847 OWH589844:OWH589847 PGD589844:PGD589847 PPZ589844:PPZ589847 PZV589844:PZV589847 QJR589844:QJR589847 QTN589844:QTN589847 RDJ589844:RDJ589847 RNF589844:RNF589847 RXB589844:RXB589847 SGX589844:SGX589847 SQT589844:SQT589847 TAP589844:TAP589847 TKL589844:TKL589847 TUH589844:TUH589847 UED589844:UED589847 UNZ589844:UNZ589847 UXV589844:UXV589847 VHR589844:VHR589847 VRN589844:VRN589847 WBJ589844:WBJ589847 WLF589844:WLF589847 WVB589844:WVB589847 F655378:F655381 IP655380:IP655383 SL655380:SL655383 ACH655380:ACH655383 AMD655380:AMD655383 AVZ655380:AVZ655383 BFV655380:BFV655383 BPR655380:BPR655383 BZN655380:BZN655383 CJJ655380:CJJ655383 CTF655380:CTF655383 DDB655380:DDB655383 DMX655380:DMX655383 DWT655380:DWT655383 EGP655380:EGP655383 EQL655380:EQL655383 FAH655380:FAH655383 FKD655380:FKD655383 FTZ655380:FTZ655383 GDV655380:GDV655383 GNR655380:GNR655383 GXN655380:GXN655383 HHJ655380:HHJ655383 HRF655380:HRF655383 IBB655380:IBB655383 IKX655380:IKX655383 IUT655380:IUT655383 JEP655380:JEP655383 JOL655380:JOL655383 JYH655380:JYH655383 KID655380:KID655383 KRZ655380:KRZ655383 LBV655380:LBV655383 LLR655380:LLR655383 LVN655380:LVN655383 MFJ655380:MFJ655383 MPF655380:MPF655383 MZB655380:MZB655383 NIX655380:NIX655383 NST655380:NST655383 OCP655380:OCP655383 OML655380:OML655383 OWH655380:OWH655383 PGD655380:PGD655383 PPZ655380:PPZ655383 PZV655380:PZV655383 QJR655380:QJR655383 QTN655380:QTN655383 RDJ655380:RDJ655383 RNF655380:RNF655383 RXB655380:RXB655383 SGX655380:SGX655383 SQT655380:SQT655383 TAP655380:TAP655383 TKL655380:TKL655383 TUH655380:TUH655383 UED655380:UED655383 UNZ655380:UNZ655383 UXV655380:UXV655383 VHR655380:VHR655383 VRN655380:VRN655383 WBJ655380:WBJ655383 WLF655380:WLF655383 WVB655380:WVB655383 F720914:F720917 IP720916:IP720919 SL720916:SL720919 ACH720916:ACH720919 AMD720916:AMD720919 AVZ720916:AVZ720919 BFV720916:BFV720919 BPR720916:BPR720919 BZN720916:BZN720919 CJJ720916:CJJ720919 CTF720916:CTF720919 DDB720916:DDB720919 DMX720916:DMX720919 DWT720916:DWT720919 EGP720916:EGP720919 EQL720916:EQL720919 FAH720916:FAH720919 FKD720916:FKD720919 FTZ720916:FTZ720919 GDV720916:GDV720919 GNR720916:GNR720919 GXN720916:GXN720919 HHJ720916:HHJ720919 HRF720916:HRF720919 IBB720916:IBB720919 IKX720916:IKX720919 IUT720916:IUT720919 JEP720916:JEP720919 JOL720916:JOL720919 JYH720916:JYH720919 KID720916:KID720919 KRZ720916:KRZ720919 LBV720916:LBV720919 LLR720916:LLR720919 LVN720916:LVN720919 MFJ720916:MFJ720919 MPF720916:MPF720919 MZB720916:MZB720919 NIX720916:NIX720919 NST720916:NST720919 OCP720916:OCP720919 OML720916:OML720919 OWH720916:OWH720919 PGD720916:PGD720919 PPZ720916:PPZ720919 PZV720916:PZV720919 QJR720916:QJR720919 QTN720916:QTN720919 RDJ720916:RDJ720919 RNF720916:RNF720919 RXB720916:RXB720919 SGX720916:SGX720919 SQT720916:SQT720919 TAP720916:TAP720919 TKL720916:TKL720919 TUH720916:TUH720919 UED720916:UED720919 UNZ720916:UNZ720919 UXV720916:UXV720919 VHR720916:VHR720919 VRN720916:VRN720919 WBJ720916:WBJ720919 WLF720916:WLF720919 WVB720916:WVB720919 F786450:F786453 IP786452:IP786455 SL786452:SL786455 ACH786452:ACH786455 AMD786452:AMD786455 AVZ786452:AVZ786455 BFV786452:BFV786455 BPR786452:BPR786455 BZN786452:BZN786455 CJJ786452:CJJ786455 CTF786452:CTF786455 DDB786452:DDB786455 DMX786452:DMX786455 DWT786452:DWT786455 EGP786452:EGP786455 EQL786452:EQL786455 FAH786452:FAH786455 FKD786452:FKD786455 FTZ786452:FTZ786455 GDV786452:GDV786455 GNR786452:GNR786455 GXN786452:GXN786455 HHJ786452:HHJ786455 HRF786452:HRF786455 IBB786452:IBB786455 IKX786452:IKX786455 IUT786452:IUT786455 JEP786452:JEP786455 JOL786452:JOL786455 JYH786452:JYH786455 KID786452:KID786455 KRZ786452:KRZ786455 LBV786452:LBV786455 LLR786452:LLR786455 LVN786452:LVN786455 MFJ786452:MFJ786455 MPF786452:MPF786455 MZB786452:MZB786455 NIX786452:NIX786455 NST786452:NST786455 OCP786452:OCP786455 OML786452:OML786455 OWH786452:OWH786455 PGD786452:PGD786455 PPZ786452:PPZ786455 PZV786452:PZV786455 QJR786452:QJR786455 QTN786452:QTN786455 RDJ786452:RDJ786455 RNF786452:RNF786455 RXB786452:RXB786455 SGX786452:SGX786455 SQT786452:SQT786455 TAP786452:TAP786455 TKL786452:TKL786455 TUH786452:TUH786455 UED786452:UED786455 UNZ786452:UNZ786455 UXV786452:UXV786455 VHR786452:VHR786455 VRN786452:VRN786455 WBJ786452:WBJ786455 WLF786452:WLF786455 WVB786452:WVB786455 F851986:F851989 IP851988:IP851991 SL851988:SL851991 ACH851988:ACH851991 AMD851988:AMD851991 AVZ851988:AVZ851991 BFV851988:BFV851991 BPR851988:BPR851991 BZN851988:BZN851991 CJJ851988:CJJ851991 CTF851988:CTF851991 DDB851988:DDB851991 DMX851988:DMX851991 DWT851988:DWT851991 EGP851988:EGP851991 EQL851988:EQL851991 FAH851988:FAH851991 FKD851988:FKD851991 FTZ851988:FTZ851991 GDV851988:GDV851991 GNR851988:GNR851991 GXN851988:GXN851991 HHJ851988:HHJ851991 HRF851988:HRF851991 IBB851988:IBB851991 IKX851988:IKX851991 IUT851988:IUT851991 JEP851988:JEP851991 JOL851988:JOL851991 JYH851988:JYH851991 KID851988:KID851991 KRZ851988:KRZ851991 LBV851988:LBV851991 LLR851988:LLR851991 LVN851988:LVN851991 MFJ851988:MFJ851991 MPF851988:MPF851991 MZB851988:MZB851991 NIX851988:NIX851991 NST851988:NST851991 OCP851988:OCP851991 OML851988:OML851991 OWH851988:OWH851991 PGD851988:PGD851991 PPZ851988:PPZ851991 PZV851988:PZV851991 QJR851988:QJR851991 QTN851988:QTN851991 RDJ851988:RDJ851991 RNF851988:RNF851991 RXB851988:RXB851991 SGX851988:SGX851991 SQT851988:SQT851991 TAP851988:TAP851991 TKL851988:TKL851991 TUH851988:TUH851991 UED851988:UED851991 UNZ851988:UNZ851991 UXV851988:UXV851991 VHR851988:VHR851991 VRN851988:VRN851991 WBJ851988:WBJ851991 WLF851988:WLF851991 WVB851988:WVB851991 F917522:F917525 IP917524:IP917527 SL917524:SL917527 ACH917524:ACH917527 AMD917524:AMD917527 AVZ917524:AVZ917527 BFV917524:BFV917527 BPR917524:BPR917527 BZN917524:BZN917527 CJJ917524:CJJ917527 CTF917524:CTF917527 DDB917524:DDB917527 DMX917524:DMX917527 DWT917524:DWT917527 EGP917524:EGP917527 EQL917524:EQL917527 FAH917524:FAH917527 FKD917524:FKD917527 FTZ917524:FTZ917527 GDV917524:GDV917527 GNR917524:GNR917527 GXN917524:GXN917527 HHJ917524:HHJ917527 HRF917524:HRF917527 IBB917524:IBB917527 IKX917524:IKX917527 IUT917524:IUT917527 JEP917524:JEP917527 JOL917524:JOL917527 JYH917524:JYH917527 KID917524:KID917527 KRZ917524:KRZ917527 LBV917524:LBV917527 LLR917524:LLR917527 LVN917524:LVN917527 MFJ917524:MFJ917527 MPF917524:MPF917527 MZB917524:MZB917527 NIX917524:NIX917527 NST917524:NST917527 OCP917524:OCP917527 OML917524:OML917527 OWH917524:OWH917527 PGD917524:PGD917527 PPZ917524:PPZ917527 PZV917524:PZV917527 QJR917524:QJR917527 QTN917524:QTN917527 RDJ917524:RDJ917527 RNF917524:RNF917527 RXB917524:RXB917527 SGX917524:SGX917527 SQT917524:SQT917527 TAP917524:TAP917527 TKL917524:TKL917527 TUH917524:TUH917527 UED917524:UED917527 UNZ917524:UNZ917527 UXV917524:UXV917527 VHR917524:VHR917527 VRN917524:VRN917527 WBJ917524:WBJ917527 WLF917524:WLF917527 WVB917524:WVB917527 F983058:F983061 IP983060:IP983063 SL983060:SL983063 ACH983060:ACH983063 AMD983060:AMD983063 AVZ983060:AVZ983063 BFV983060:BFV983063 BPR983060:BPR983063 BZN983060:BZN983063 CJJ983060:CJJ983063 CTF983060:CTF983063 DDB983060:DDB983063 DMX983060:DMX983063 DWT983060:DWT983063 EGP983060:EGP983063 EQL983060:EQL983063 FAH983060:FAH983063 FKD983060:FKD983063 FTZ983060:FTZ983063 GDV983060:GDV983063 GNR983060:GNR983063 GXN983060:GXN983063 HHJ983060:HHJ983063 HRF983060:HRF983063 IBB983060:IBB983063 IKX983060:IKX983063 IUT983060:IUT983063 JEP983060:JEP983063 JOL983060:JOL983063 JYH983060:JYH983063 KID983060:KID983063 KRZ983060:KRZ983063 LBV983060:LBV983063 LLR983060:LLR983063 LVN983060:LVN983063 MFJ983060:MFJ983063 MPF983060:MPF983063 MZB983060:MZB983063 NIX983060:NIX983063 NST983060:NST983063 OCP983060:OCP983063 OML983060:OML983063 OWH983060:OWH983063 PGD983060:PGD983063 PPZ983060:PPZ983063 PZV983060:PZV983063 QJR983060:QJR983063 QTN983060:QTN983063 RDJ983060:RDJ983063 RNF983060:RNF983063 RXB983060:RXB983063 SGX983060:SGX983063 SQT983060:SQT983063 TAP983060:TAP983063 TKL983060:TKL983063 TUH983060:TUH983063 UED983060:UED983063 UNZ983060:UNZ983063 UXV983060:UXV983063 VHR983060:VHR983063 VRN983060:VRN983063 WBJ983060:WBJ983063 WLF983060:WLF983063 WVB983060:WVB983063 F65546 IP65548 SL65548 ACH65548 AMD65548 AVZ65548 BFV65548 BPR65548 BZN65548 CJJ65548 CTF65548 DDB65548 DMX65548 DWT65548 EGP65548 EQL65548 FAH65548 FKD65548 FTZ65548 GDV65548 GNR65548 GXN65548 HHJ65548 HRF65548 IBB65548 IKX65548 IUT65548 JEP65548 JOL65548 JYH65548 KID65548 KRZ65548 LBV65548 LLR65548 LVN65548 MFJ65548 MPF65548 MZB65548 NIX65548 NST65548 OCP65548 OML65548 OWH65548 PGD65548 PPZ65548 PZV65548 QJR65548 QTN65548 RDJ65548 RNF65548 RXB65548 SGX65548 SQT65548 TAP65548 TKL65548 TUH65548 UED65548 UNZ65548 UXV65548 VHR65548 VRN65548 WBJ65548 WLF65548 WVB65548 F131082 IP131084 SL131084 ACH131084 AMD131084 AVZ131084 BFV131084 BPR131084 BZN131084 CJJ131084 CTF131084 DDB131084 DMX131084 DWT131084 EGP131084 EQL131084 FAH131084 FKD131084 FTZ131084 GDV131084 GNR131084 GXN131084 HHJ131084 HRF131084 IBB131084 IKX131084 IUT131084 JEP131084 JOL131084 JYH131084 KID131084 KRZ131084 LBV131084 LLR131084 LVN131084 MFJ131084 MPF131084 MZB131084 NIX131084 NST131084 OCP131084 OML131084 OWH131084 PGD131084 PPZ131084 PZV131084 QJR131084 QTN131084 RDJ131084 RNF131084 RXB131084 SGX131084 SQT131084 TAP131084 TKL131084 TUH131084 UED131084 UNZ131084 UXV131084 VHR131084 VRN131084 WBJ131084 WLF131084 WVB131084 F196618 IP196620 SL196620 ACH196620 AMD196620 AVZ196620 BFV196620 BPR196620 BZN196620 CJJ196620 CTF196620 DDB196620 DMX196620 DWT196620 EGP196620 EQL196620 FAH196620 FKD196620 FTZ196620 GDV196620 GNR196620 GXN196620 HHJ196620 HRF196620 IBB196620 IKX196620 IUT196620 JEP196620 JOL196620 JYH196620 KID196620 KRZ196620 LBV196620 LLR196620 LVN196620 MFJ196620 MPF196620 MZB196620 NIX196620 NST196620 OCP196620 OML196620 OWH196620 PGD196620 PPZ196620 PZV196620 QJR196620 QTN196620 RDJ196620 RNF196620 RXB196620 SGX196620 SQT196620 TAP196620 TKL196620 TUH196620 UED196620 UNZ196620 UXV196620 VHR196620 VRN196620 WBJ196620 WLF196620 WVB196620 F262154 IP262156 SL262156 ACH262156 AMD262156 AVZ262156 BFV262156 BPR262156 BZN262156 CJJ262156 CTF262156 DDB262156 DMX262156 DWT262156 EGP262156 EQL262156 FAH262156 FKD262156 FTZ262156 GDV262156 GNR262156 GXN262156 HHJ262156 HRF262156 IBB262156 IKX262156 IUT262156 JEP262156 JOL262156 JYH262156 KID262156 KRZ262156 LBV262156 LLR262156 LVN262156 MFJ262156 MPF262156 MZB262156 NIX262156 NST262156 OCP262156 OML262156 OWH262156 PGD262156 PPZ262156 PZV262156 QJR262156 QTN262156 RDJ262156 RNF262156 RXB262156 SGX262156 SQT262156 TAP262156 TKL262156 TUH262156 UED262156 UNZ262156 UXV262156 VHR262156 VRN262156 WBJ262156 WLF262156 WVB262156 F327690 IP327692 SL327692 ACH327692 AMD327692 AVZ327692 BFV327692 BPR327692 BZN327692 CJJ327692 CTF327692 DDB327692 DMX327692 DWT327692 EGP327692 EQL327692 FAH327692 FKD327692 FTZ327692 GDV327692 GNR327692 GXN327692 HHJ327692 HRF327692 IBB327692 IKX327692 IUT327692 JEP327692 JOL327692 JYH327692 KID327692 KRZ327692 LBV327692 LLR327692 LVN327692 MFJ327692 MPF327692 MZB327692 NIX327692 NST327692 OCP327692 OML327692 OWH327692 PGD327692 PPZ327692 PZV327692 QJR327692 QTN327692 RDJ327692 RNF327692 RXB327692 SGX327692 SQT327692 TAP327692 TKL327692 TUH327692 UED327692 UNZ327692 UXV327692 VHR327692 VRN327692 WBJ327692 WLF327692 WVB327692 F393226 IP393228 SL393228 ACH393228 AMD393228 AVZ393228 BFV393228 BPR393228 BZN393228 CJJ393228 CTF393228 DDB393228 DMX393228 DWT393228 EGP393228 EQL393228 FAH393228 FKD393228 FTZ393228 GDV393228 GNR393228 GXN393228 HHJ393228 HRF393228 IBB393228 IKX393228 IUT393228 JEP393228 JOL393228 JYH393228 KID393228 KRZ393228 LBV393228 LLR393228 LVN393228 MFJ393228 MPF393228 MZB393228 NIX393228 NST393228 OCP393228 OML393228 OWH393228 PGD393228 PPZ393228 PZV393228 QJR393228 QTN393228 RDJ393228 RNF393228 RXB393228 SGX393228 SQT393228 TAP393228 TKL393228 TUH393228 UED393228 UNZ393228 UXV393228 VHR393228 VRN393228 WBJ393228 WLF393228 WVB393228 F458762 IP458764 SL458764 ACH458764 AMD458764 AVZ458764 BFV458764 BPR458764 BZN458764 CJJ458764 CTF458764 DDB458764 DMX458764 DWT458764 EGP458764 EQL458764 FAH458764 FKD458764 FTZ458764 GDV458764 GNR458764 GXN458764 HHJ458764 HRF458764 IBB458764 IKX458764 IUT458764 JEP458764 JOL458764 JYH458764 KID458764 KRZ458764 LBV458764 LLR458764 LVN458764 MFJ458764 MPF458764 MZB458764 NIX458764 NST458764 OCP458764 OML458764 OWH458764 PGD458764 PPZ458764 PZV458764 QJR458764 QTN458764 RDJ458764 RNF458764 RXB458764 SGX458764 SQT458764 TAP458764 TKL458764 TUH458764 UED458764 UNZ458764 UXV458764 VHR458764 VRN458764 WBJ458764 WLF458764 WVB458764 F524298 IP524300 SL524300 ACH524300 AMD524300 AVZ524300 BFV524300 BPR524300 BZN524300 CJJ524300 CTF524300 DDB524300 DMX524300 DWT524300 EGP524300 EQL524300 FAH524300 FKD524300 FTZ524300 GDV524300 GNR524300 GXN524300 HHJ524300 HRF524300 IBB524300 IKX524300 IUT524300 JEP524300 JOL524300 JYH524300 KID524300 KRZ524300 LBV524300 LLR524300 LVN524300 MFJ524300 MPF524300 MZB524300 NIX524300 NST524300 OCP524300 OML524300 OWH524300 PGD524300 PPZ524300 PZV524300 QJR524300 QTN524300 RDJ524300 RNF524300 RXB524300 SGX524300 SQT524300 TAP524300 TKL524300 TUH524300 UED524300 UNZ524300 UXV524300 VHR524300 VRN524300 WBJ524300 WLF524300 WVB524300 F589834 IP589836 SL589836 ACH589836 AMD589836 AVZ589836 BFV589836 BPR589836 BZN589836 CJJ589836 CTF589836 DDB589836 DMX589836 DWT589836 EGP589836 EQL589836 FAH589836 FKD589836 FTZ589836 GDV589836 GNR589836 GXN589836 HHJ589836 HRF589836 IBB589836 IKX589836 IUT589836 JEP589836 JOL589836 JYH589836 KID589836 KRZ589836 LBV589836 LLR589836 LVN589836 MFJ589836 MPF589836 MZB589836 NIX589836 NST589836 OCP589836 OML589836 OWH589836 PGD589836 PPZ589836 PZV589836 QJR589836 QTN589836 RDJ589836 RNF589836 RXB589836 SGX589836 SQT589836 TAP589836 TKL589836 TUH589836 UED589836 UNZ589836 UXV589836 VHR589836 VRN589836 WBJ589836 WLF589836 WVB589836 F655370 IP655372 SL655372 ACH655372 AMD655372 AVZ655372 BFV655372 BPR655372 BZN655372 CJJ655372 CTF655372 DDB655372 DMX655372 DWT655372 EGP655372 EQL655372 FAH655372 FKD655372 FTZ655372 GDV655372 GNR655372 GXN655372 HHJ655372 HRF655372 IBB655372 IKX655372 IUT655372 JEP655372 JOL655372 JYH655372 KID655372 KRZ655372 LBV655372 LLR655372 LVN655372 MFJ655372 MPF655372 MZB655372 NIX655372 NST655372 OCP655372 OML655372 OWH655372 PGD655372 PPZ655372 PZV655372 QJR655372 QTN655372 RDJ655372 RNF655372 RXB655372 SGX655372 SQT655372 TAP655372 TKL655372 TUH655372 UED655372 UNZ655372 UXV655372 VHR655372 VRN655372 WBJ655372 WLF655372 WVB655372 F720906 IP720908 SL720908 ACH720908 AMD720908 AVZ720908 BFV720908 BPR720908 BZN720908 CJJ720908 CTF720908 DDB720908 DMX720908 DWT720908 EGP720908 EQL720908 FAH720908 FKD720908 FTZ720908 GDV720908 GNR720908 GXN720908 HHJ720908 HRF720908 IBB720908 IKX720908 IUT720908 JEP720908 JOL720908 JYH720908 KID720908 KRZ720908 LBV720908 LLR720908 LVN720908 MFJ720908 MPF720908 MZB720908 NIX720908 NST720908 OCP720908 OML720908 OWH720908 PGD720908 PPZ720908 PZV720908 QJR720908 QTN720908 RDJ720908 RNF720908 RXB720908 SGX720908 SQT720908 TAP720908 TKL720908 TUH720908 UED720908 UNZ720908 UXV720908 VHR720908 VRN720908 WBJ720908 WLF720908 WVB720908 F786442 IP786444 SL786444 ACH786444 AMD786444 AVZ786444 BFV786444 BPR786444 BZN786444 CJJ786444 CTF786444 DDB786444 DMX786444 DWT786444 EGP786444 EQL786444 FAH786444 FKD786444 FTZ786444 GDV786444 GNR786444 GXN786444 HHJ786444 HRF786444 IBB786444 IKX786444 IUT786444 JEP786444 JOL786444 JYH786444 KID786444 KRZ786444 LBV786444 LLR786444 LVN786444 MFJ786444 MPF786444 MZB786444 NIX786444 NST786444 OCP786444 OML786444 OWH786444 PGD786444 PPZ786444 PZV786444 QJR786444 QTN786444 RDJ786444 RNF786444 RXB786444 SGX786444 SQT786444 TAP786444 TKL786444 TUH786444 UED786444 UNZ786444 UXV786444 VHR786444 VRN786444 WBJ786444 WLF786444 WVB786444 F851978 IP851980 SL851980 ACH851980 AMD851980 AVZ851980 BFV851980 BPR851980 BZN851980 CJJ851980 CTF851980 DDB851980 DMX851980 DWT851980 EGP851980 EQL851980 FAH851980 FKD851980 FTZ851980 GDV851980 GNR851980 GXN851980 HHJ851980 HRF851980 IBB851980 IKX851980 IUT851980 JEP851980 JOL851980 JYH851980 KID851980 KRZ851980 LBV851980 LLR851980 LVN851980 MFJ851980 MPF851980 MZB851980 NIX851980 NST851980 OCP851980 OML851980 OWH851980 PGD851980 PPZ851980 PZV851980 QJR851980 QTN851980 RDJ851980 RNF851980 RXB851980 SGX851980 SQT851980 TAP851980 TKL851980 TUH851980 UED851980 UNZ851980 UXV851980 VHR851980 VRN851980 WBJ851980 WLF851980 WVB851980 F917514 IP917516 SL917516 ACH917516 AMD917516 AVZ917516 BFV917516 BPR917516 BZN917516 CJJ917516 CTF917516 DDB917516 DMX917516 DWT917516 EGP917516 EQL917516 FAH917516 FKD917516 FTZ917516 GDV917516 GNR917516 GXN917516 HHJ917516 HRF917516 IBB917516 IKX917516 IUT917516 JEP917516 JOL917516 JYH917516 KID917516 KRZ917516 LBV917516 LLR917516 LVN917516 MFJ917516 MPF917516 MZB917516 NIX917516 NST917516 OCP917516 OML917516 OWH917516 PGD917516 PPZ917516 PZV917516 QJR917516 QTN917516 RDJ917516 RNF917516 RXB917516 SGX917516 SQT917516 TAP917516 TKL917516 TUH917516 UED917516 UNZ917516 UXV917516 VHR917516 VRN917516 WBJ917516 WLF917516 WVB917516 F983050 IP983052 SL983052 ACH983052 AMD983052 AVZ983052 BFV983052 BPR983052 BZN983052 CJJ983052 CTF983052 DDB983052 DMX983052 DWT983052 EGP983052 EQL983052 FAH983052 FKD983052 FTZ983052 GDV983052 GNR983052 GXN983052 HHJ983052 HRF983052 IBB983052 IKX983052 IUT983052 JEP983052 JOL983052 JYH983052 KID983052 KRZ983052 LBV983052 LLR983052 LVN983052 MFJ983052 MPF983052 MZB983052 NIX983052 NST983052 OCP983052 OML983052 OWH983052 PGD983052 PPZ983052 PZV983052 QJR983052 QTN983052 RDJ983052 RNF983052 RXB983052 SGX983052 SQT983052 TAP983052 TKL983052 TUH983052 UED983052 UNZ983052 UXV983052 VHR983052 VRN983052 WBJ983052 WLF983052 WVB983052 F65543 IP65545 SL65545 ACH65545 AMD65545 AVZ65545 BFV65545 BPR65545 BZN65545 CJJ65545 CTF65545 DDB65545 DMX65545 DWT65545 EGP65545 EQL65545 FAH65545 FKD65545 FTZ65545 GDV65545 GNR65545 GXN65545 HHJ65545 HRF65545 IBB65545 IKX65545 IUT65545 JEP65545 JOL65545 JYH65545 KID65545 KRZ65545 LBV65545 LLR65545 LVN65545 MFJ65545 MPF65545 MZB65545 NIX65545 NST65545 OCP65545 OML65545 OWH65545 PGD65545 PPZ65545 PZV65545 QJR65545 QTN65545 RDJ65545 RNF65545 RXB65545 SGX65545 SQT65545 TAP65545 TKL65545 TUH65545 UED65545 UNZ65545 UXV65545 VHR65545 VRN65545 WBJ65545 WLF65545 WVB65545 F131079 IP131081 SL131081 ACH131081 AMD131081 AVZ131081 BFV131081 BPR131081 BZN131081 CJJ131081 CTF131081 DDB131081 DMX131081 DWT131081 EGP131081 EQL131081 FAH131081 FKD131081 FTZ131081 GDV131081 GNR131081 GXN131081 HHJ131081 HRF131081 IBB131081 IKX131081 IUT131081 JEP131081 JOL131081 JYH131081 KID131081 KRZ131081 LBV131081 LLR131081 LVN131081 MFJ131081 MPF131081 MZB131081 NIX131081 NST131081 OCP131081 OML131081 OWH131081 PGD131081 PPZ131081 PZV131081 QJR131081 QTN131081 RDJ131081 RNF131081 RXB131081 SGX131081 SQT131081 TAP131081 TKL131081 TUH131081 UED131081 UNZ131081 UXV131081 VHR131081 VRN131081 WBJ131081 WLF131081 WVB131081 F196615 IP196617 SL196617 ACH196617 AMD196617 AVZ196617 BFV196617 BPR196617 BZN196617 CJJ196617 CTF196617 DDB196617 DMX196617 DWT196617 EGP196617 EQL196617 FAH196617 FKD196617 FTZ196617 GDV196617 GNR196617 GXN196617 HHJ196617 HRF196617 IBB196617 IKX196617 IUT196617 JEP196617 JOL196617 JYH196617 KID196617 KRZ196617 LBV196617 LLR196617 LVN196617 MFJ196617 MPF196617 MZB196617 NIX196617 NST196617 OCP196617 OML196617 OWH196617 PGD196617 PPZ196617 PZV196617 QJR196617 QTN196617 RDJ196617 RNF196617 RXB196617 SGX196617 SQT196617 TAP196617 TKL196617 TUH196617 UED196617 UNZ196617 UXV196617 VHR196617 VRN196617 WBJ196617 WLF196617 WVB196617 F262151 IP262153 SL262153 ACH262153 AMD262153 AVZ262153 BFV262153 BPR262153 BZN262153 CJJ262153 CTF262153 DDB262153 DMX262153 DWT262153 EGP262153 EQL262153 FAH262153 FKD262153 FTZ262153 GDV262153 GNR262153 GXN262153 HHJ262153 HRF262153 IBB262153 IKX262153 IUT262153 JEP262153 JOL262153 JYH262153 KID262153 KRZ262153 LBV262153 LLR262153 LVN262153 MFJ262153 MPF262153 MZB262153 NIX262153 NST262153 OCP262153 OML262153 OWH262153 PGD262153 PPZ262153 PZV262153 QJR262153 QTN262153 RDJ262153 RNF262153 RXB262153 SGX262153 SQT262153 TAP262153 TKL262153 TUH262153 UED262153 UNZ262153 UXV262153 VHR262153 VRN262153 WBJ262153 WLF262153 WVB262153 F327687 IP327689 SL327689 ACH327689 AMD327689 AVZ327689 BFV327689 BPR327689 BZN327689 CJJ327689 CTF327689 DDB327689 DMX327689 DWT327689 EGP327689 EQL327689 FAH327689 FKD327689 FTZ327689 GDV327689 GNR327689 GXN327689 HHJ327689 HRF327689 IBB327689 IKX327689 IUT327689 JEP327689 JOL327689 JYH327689 KID327689 KRZ327689 LBV327689 LLR327689 LVN327689 MFJ327689 MPF327689 MZB327689 NIX327689 NST327689 OCP327689 OML327689 OWH327689 PGD327689 PPZ327689 PZV327689 QJR327689 QTN327689 RDJ327689 RNF327689 RXB327689 SGX327689 SQT327689 TAP327689 TKL327689 TUH327689 UED327689 UNZ327689 UXV327689 VHR327689 VRN327689 WBJ327689 WLF327689 WVB327689 F393223 IP393225 SL393225 ACH393225 AMD393225 AVZ393225 BFV393225 BPR393225 BZN393225 CJJ393225 CTF393225 DDB393225 DMX393225 DWT393225 EGP393225 EQL393225 FAH393225 FKD393225 FTZ393225 GDV393225 GNR393225 GXN393225 HHJ393225 HRF393225 IBB393225 IKX393225 IUT393225 JEP393225 JOL393225 JYH393225 KID393225 KRZ393225 LBV393225 LLR393225 LVN393225 MFJ393225 MPF393225 MZB393225 NIX393225 NST393225 OCP393225 OML393225 OWH393225 PGD393225 PPZ393225 PZV393225 QJR393225 QTN393225 RDJ393225 RNF393225 RXB393225 SGX393225 SQT393225 TAP393225 TKL393225 TUH393225 UED393225 UNZ393225 UXV393225 VHR393225 VRN393225 WBJ393225 WLF393225 WVB393225 F458759 IP458761 SL458761 ACH458761 AMD458761 AVZ458761 BFV458761 BPR458761 BZN458761 CJJ458761 CTF458761 DDB458761 DMX458761 DWT458761 EGP458761 EQL458761 FAH458761 FKD458761 FTZ458761 GDV458761 GNR458761 GXN458761 HHJ458761 HRF458761 IBB458761 IKX458761 IUT458761 JEP458761 JOL458761 JYH458761 KID458761 KRZ458761 LBV458761 LLR458761 LVN458761 MFJ458761 MPF458761 MZB458761 NIX458761 NST458761 OCP458761 OML458761 OWH458761 PGD458761 PPZ458761 PZV458761 QJR458761 QTN458761 RDJ458761 RNF458761 RXB458761 SGX458761 SQT458761 TAP458761 TKL458761 TUH458761 UED458761 UNZ458761 UXV458761 VHR458761 VRN458761 WBJ458761 WLF458761 WVB458761 F524295 IP524297 SL524297 ACH524297 AMD524297 AVZ524297 BFV524297 BPR524297 BZN524297 CJJ524297 CTF524297 DDB524297 DMX524297 DWT524297 EGP524297 EQL524297 FAH524297 FKD524297 FTZ524297 GDV524297 GNR524297 GXN524297 HHJ524297 HRF524297 IBB524297 IKX524297 IUT524297 JEP524297 JOL524297 JYH524297 KID524297 KRZ524297 LBV524297 LLR524297 LVN524297 MFJ524297 MPF524297 MZB524297 NIX524297 NST524297 OCP524297 OML524297 OWH524297 PGD524297 PPZ524297 PZV524297 QJR524297 QTN524297 RDJ524297 RNF524297 RXB524297 SGX524297 SQT524297 TAP524297 TKL524297 TUH524297 UED524297 UNZ524297 UXV524297 VHR524297 VRN524297 WBJ524297 WLF524297 WVB524297 F589831 IP589833 SL589833 ACH589833 AMD589833 AVZ589833 BFV589833 BPR589833 BZN589833 CJJ589833 CTF589833 DDB589833 DMX589833 DWT589833 EGP589833 EQL589833 FAH589833 FKD589833 FTZ589833 GDV589833 GNR589833 GXN589833 HHJ589833 HRF589833 IBB589833 IKX589833 IUT589833 JEP589833 JOL589833 JYH589833 KID589833 KRZ589833 LBV589833 LLR589833 LVN589833 MFJ589833 MPF589833 MZB589833 NIX589833 NST589833 OCP589833 OML589833 OWH589833 PGD589833 PPZ589833 PZV589833 QJR589833 QTN589833 RDJ589833 RNF589833 RXB589833 SGX589833 SQT589833 TAP589833 TKL589833 TUH589833 UED589833 UNZ589833 UXV589833 VHR589833 VRN589833 WBJ589833 WLF589833 WVB589833 F655367 IP655369 SL655369 ACH655369 AMD655369 AVZ655369 BFV655369 BPR655369 BZN655369 CJJ655369 CTF655369 DDB655369 DMX655369 DWT655369 EGP655369 EQL655369 FAH655369 FKD655369 FTZ655369 GDV655369 GNR655369 GXN655369 HHJ655369 HRF655369 IBB655369 IKX655369 IUT655369 JEP655369 JOL655369 JYH655369 KID655369 KRZ655369 LBV655369 LLR655369 LVN655369 MFJ655369 MPF655369 MZB655369 NIX655369 NST655369 OCP655369 OML655369 OWH655369 PGD655369 PPZ655369 PZV655369 QJR655369 QTN655369 RDJ655369 RNF655369 RXB655369 SGX655369 SQT655369 TAP655369 TKL655369 TUH655369 UED655369 UNZ655369 UXV655369 VHR655369 VRN655369 WBJ655369 WLF655369 WVB655369 F720903 IP720905 SL720905 ACH720905 AMD720905 AVZ720905 BFV720905 BPR720905 BZN720905 CJJ720905 CTF720905 DDB720905 DMX720905 DWT720905 EGP720905 EQL720905 FAH720905 FKD720905 FTZ720905 GDV720905 GNR720905 GXN720905 HHJ720905 HRF720905 IBB720905 IKX720905 IUT720905 JEP720905 JOL720905 JYH720905 KID720905 KRZ720905 LBV720905 LLR720905 LVN720905 MFJ720905 MPF720905 MZB720905 NIX720905 NST720905 OCP720905 OML720905 OWH720905 PGD720905 PPZ720905 PZV720905 QJR720905 QTN720905 RDJ720905 RNF720905 RXB720905 SGX720905 SQT720905 TAP720905 TKL720905 TUH720905 UED720905 UNZ720905 UXV720905 VHR720905 VRN720905 WBJ720905 WLF720905 WVB720905 F786439 IP786441 SL786441 ACH786441 AMD786441 AVZ786441 BFV786441 BPR786441 BZN786441 CJJ786441 CTF786441 DDB786441 DMX786441 DWT786441 EGP786441 EQL786441 FAH786441 FKD786441 FTZ786441 GDV786441 GNR786441 GXN786441 HHJ786441 HRF786441 IBB786441 IKX786441 IUT786441 JEP786441 JOL786441 JYH786441 KID786441 KRZ786441 LBV786441 LLR786441 LVN786441 MFJ786441 MPF786441 MZB786441 NIX786441 NST786441 OCP786441 OML786441 OWH786441 PGD786441 PPZ786441 PZV786441 QJR786441 QTN786441 RDJ786441 RNF786441 RXB786441 SGX786441 SQT786441 TAP786441 TKL786441 TUH786441 UED786441 UNZ786441 UXV786441 VHR786441 VRN786441 WBJ786441 WLF786441 WVB786441 F851975 IP851977 SL851977 ACH851977 AMD851977 AVZ851977 BFV851977 BPR851977 BZN851977 CJJ851977 CTF851977 DDB851977 DMX851977 DWT851977 EGP851977 EQL851977 FAH851977 FKD851977 FTZ851977 GDV851977 GNR851977 GXN851977 HHJ851977 HRF851977 IBB851977 IKX851977 IUT851977 JEP851977 JOL851977 JYH851977 KID851977 KRZ851977 LBV851977 LLR851977 LVN851977 MFJ851977 MPF851977 MZB851977 NIX851977 NST851977 OCP851977 OML851977 OWH851977 PGD851977 PPZ851977 PZV851977 QJR851977 QTN851977 RDJ851977 RNF851977 RXB851977 SGX851977 SQT851977 TAP851977 TKL851977 TUH851977 UED851977 UNZ851977 UXV851977 VHR851977 VRN851977 WBJ851977 WLF851977 WVB851977 F917511 IP917513 SL917513 ACH917513 AMD917513 AVZ917513 BFV917513 BPR917513 BZN917513 CJJ917513 CTF917513 DDB917513 DMX917513 DWT917513 EGP917513 EQL917513 FAH917513 FKD917513 FTZ917513 GDV917513 GNR917513 GXN917513 HHJ917513 HRF917513 IBB917513 IKX917513 IUT917513 JEP917513 JOL917513 JYH917513 KID917513 KRZ917513 LBV917513 LLR917513 LVN917513 MFJ917513 MPF917513 MZB917513 NIX917513 NST917513 OCP917513 OML917513 OWH917513 PGD917513 PPZ917513 PZV917513 QJR917513 QTN917513 RDJ917513 RNF917513 RXB917513 SGX917513 SQT917513 TAP917513 TKL917513 TUH917513 UED917513 UNZ917513 UXV917513 VHR917513 VRN917513 WBJ917513 WLF917513 WVB917513 F983047 IP983049 SL983049 ACH983049 AMD983049 AVZ983049 BFV983049 BPR983049 BZN983049 CJJ983049 CTF983049 DDB983049 DMX983049 DWT983049 EGP983049 EQL983049 FAH983049 FKD983049 FTZ983049 GDV983049 GNR983049 GXN983049 HHJ983049 HRF983049 IBB983049 IKX983049 IUT983049 JEP983049 JOL983049 JYH983049 KID983049 KRZ983049 LBV983049 LLR983049 LVN983049 MFJ983049 MPF983049 MZB983049 NIX983049 NST983049 OCP983049 OML983049 OWH983049 PGD983049 PPZ983049 PZV983049 QJR983049 QTN983049 RDJ983049 RNF983049 RXB983049 SGX983049 SQT983049 TAP983049 TKL983049 TUH983049 UED983049 UNZ983049 UXV983049 VHR983049 VRN983049 WBJ983049 WLF983049 WVB983049 F65536 IP65538 SL65538 ACH65538 AMD65538 AVZ65538 BFV65538 BPR65538 BZN65538 CJJ65538 CTF65538 DDB65538 DMX65538 DWT65538 EGP65538 EQL65538 FAH65538 FKD65538 FTZ65538 GDV65538 GNR65538 GXN65538 HHJ65538 HRF65538 IBB65538 IKX65538 IUT65538 JEP65538 JOL65538 JYH65538 KID65538 KRZ65538 LBV65538 LLR65538 LVN65538 MFJ65538 MPF65538 MZB65538 NIX65538 NST65538 OCP65538 OML65538 OWH65538 PGD65538 PPZ65538 PZV65538 QJR65538 QTN65538 RDJ65538 RNF65538 RXB65538 SGX65538 SQT65538 TAP65538 TKL65538 TUH65538 UED65538 UNZ65538 UXV65538 VHR65538 VRN65538 WBJ65538 WLF65538 WVB65538 F131072 IP131074 SL131074 ACH131074 AMD131074 AVZ131074 BFV131074 BPR131074 BZN131074 CJJ131074 CTF131074 DDB131074 DMX131074 DWT131074 EGP131074 EQL131074 FAH131074 FKD131074 FTZ131074 GDV131074 GNR131074 GXN131074 HHJ131074 HRF131074 IBB131074 IKX131074 IUT131074 JEP131074 JOL131074 JYH131074 KID131074 KRZ131074 LBV131074 LLR131074 LVN131074 MFJ131074 MPF131074 MZB131074 NIX131074 NST131074 OCP131074 OML131074 OWH131074 PGD131074 PPZ131074 PZV131074 QJR131074 QTN131074 RDJ131074 RNF131074 RXB131074 SGX131074 SQT131074 TAP131074 TKL131074 TUH131074 UED131074 UNZ131074 UXV131074 VHR131074 VRN131074 WBJ131074 WLF131074 WVB131074 F196608 IP196610 SL196610 ACH196610 AMD196610 AVZ196610 BFV196610 BPR196610 BZN196610 CJJ196610 CTF196610 DDB196610 DMX196610 DWT196610 EGP196610 EQL196610 FAH196610 FKD196610 FTZ196610 GDV196610 GNR196610 GXN196610 HHJ196610 HRF196610 IBB196610 IKX196610 IUT196610 JEP196610 JOL196610 JYH196610 KID196610 KRZ196610 LBV196610 LLR196610 LVN196610 MFJ196610 MPF196610 MZB196610 NIX196610 NST196610 OCP196610 OML196610 OWH196610 PGD196610 PPZ196610 PZV196610 QJR196610 QTN196610 RDJ196610 RNF196610 RXB196610 SGX196610 SQT196610 TAP196610 TKL196610 TUH196610 UED196610 UNZ196610 UXV196610 VHR196610 VRN196610 WBJ196610 WLF196610 WVB196610 F262144 IP262146 SL262146 ACH262146 AMD262146 AVZ262146 BFV262146 BPR262146 BZN262146 CJJ262146 CTF262146 DDB262146 DMX262146 DWT262146 EGP262146 EQL262146 FAH262146 FKD262146 FTZ262146 GDV262146 GNR262146 GXN262146 HHJ262146 HRF262146 IBB262146 IKX262146 IUT262146 JEP262146 JOL262146 JYH262146 KID262146 KRZ262146 LBV262146 LLR262146 LVN262146 MFJ262146 MPF262146 MZB262146 NIX262146 NST262146 OCP262146 OML262146 OWH262146 PGD262146 PPZ262146 PZV262146 QJR262146 QTN262146 RDJ262146 RNF262146 RXB262146 SGX262146 SQT262146 TAP262146 TKL262146 TUH262146 UED262146 UNZ262146 UXV262146 VHR262146 VRN262146 WBJ262146 WLF262146 WVB262146 F327680 IP327682 SL327682 ACH327682 AMD327682 AVZ327682 BFV327682 BPR327682 BZN327682 CJJ327682 CTF327682 DDB327682 DMX327682 DWT327682 EGP327682 EQL327682 FAH327682 FKD327682 FTZ327682 GDV327682 GNR327682 GXN327682 HHJ327682 HRF327682 IBB327682 IKX327682 IUT327682 JEP327682 JOL327682 JYH327682 KID327682 KRZ327682 LBV327682 LLR327682 LVN327682 MFJ327682 MPF327682 MZB327682 NIX327682 NST327682 OCP327682 OML327682 OWH327682 PGD327682 PPZ327682 PZV327682 QJR327682 QTN327682 RDJ327682 RNF327682 RXB327682 SGX327682 SQT327682 TAP327682 TKL327682 TUH327682 UED327682 UNZ327682 UXV327682 VHR327682 VRN327682 WBJ327682 WLF327682 WVB327682 F393216 IP393218 SL393218 ACH393218 AMD393218 AVZ393218 BFV393218 BPR393218 BZN393218 CJJ393218 CTF393218 DDB393218 DMX393218 DWT393218 EGP393218 EQL393218 FAH393218 FKD393218 FTZ393218 GDV393218 GNR393218 GXN393218 HHJ393218 HRF393218 IBB393218 IKX393218 IUT393218 JEP393218 JOL393218 JYH393218 KID393218 KRZ393218 LBV393218 LLR393218 LVN393218 MFJ393218 MPF393218 MZB393218 NIX393218 NST393218 OCP393218 OML393218 OWH393218 PGD393218 PPZ393218 PZV393218 QJR393218 QTN393218 RDJ393218 RNF393218 RXB393218 SGX393218 SQT393218 TAP393218 TKL393218 TUH393218 UED393218 UNZ393218 UXV393218 VHR393218 VRN393218 WBJ393218 WLF393218 WVB393218 F458752 IP458754 SL458754 ACH458754 AMD458754 AVZ458754 BFV458754 BPR458754 BZN458754 CJJ458754 CTF458754 DDB458754 DMX458754 DWT458754 EGP458754 EQL458754 FAH458754 FKD458754 FTZ458754 GDV458754 GNR458754 GXN458754 HHJ458754 HRF458754 IBB458754 IKX458754 IUT458754 JEP458754 JOL458754 JYH458754 KID458754 KRZ458754 LBV458754 LLR458754 LVN458754 MFJ458754 MPF458754 MZB458754 NIX458754 NST458754 OCP458754 OML458754 OWH458754 PGD458754 PPZ458754 PZV458754 QJR458754 QTN458754 RDJ458754 RNF458754 RXB458754 SGX458754 SQT458754 TAP458754 TKL458754 TUH458754 UED458754 UNZ458754 UXV458754 VHR458754 VRN458754 WBJ458754 WLF458754 WVB458754 F524288 IP524290 SL524290 ACH524290 AMD524290 AVZ524290 BFV524290 BPR524290 BZN524290 CJJ524290 CTF524290 DDB524290 DMX524290 DWT524290 EGP524290 EQL524290 FAH524290 FKD524290 FTZ524290 GDV524290 GNR524290 GXN524290 HHJ524290 HRF524290 IBB524290 IKX524290 IUT524290 JEP524290 JOL524290 JYH524290 KID524290 KRZ524290 LBV524290 LLR524290 LVN524290 MFJ524290 MPF524290 MZB524290 NIX524290 NST524290 OCP524290 OML524290 OWH524290 PGD524290 PPZ524290 PZV524290 QJR524290 QTN524290 RDJ524290 RNF524290 RXB524290 SGX524290 SQT524290 TAP524290 TKL524290 TUH524290 UED524290 UNZ524290 UXV524290 VHR524290 VRN524290 WBJ524290 WLF524290 WVB524290 F589824 IP589826 SL589826 ACH589826 AMD589826 AVZ589826 BFV589826 BPR589826 BZN589826 CJJ589826 CTF589826 DDB589826 DMX589826 DWT589826 EGP589826 EQL589826 FAH589826 FKD589826 FTZ589826 GDV589826 GNR589826 GXN589826 HHJ589826 HRF589826 IBB589826 IKX589826 IUT589826 JEP589826 JOL589826 JYH589826 KID589826 KRZ589826 LBV589826 LLR589826 LVN589826 MFJ589826 MPF589826 MZB589826 NIX589826 NST589826 OCP589826 OML589826 OWH589826 PGD589826 PPZ589826 PZV589826 QJR589826 QTN589826 RDJ589826 RNF589826 RXB589826 SGX589826 SQT589826 TAP589826 TKL589826 TUH589826 UED589826 UNZ589826 UXV589826 VHR589826 VRN589826 WBJ589826 WLF589826 WVB589826 F655360 IP655362 SL655362 ACH655362 AMD655362 AVZ655362 BFV655362 BPR655362 BZN655362 CJJ655362 CTF655362 DDB655362 DMX655362 DWT655362 EGP655362 EQL655362 FAH655362 FKD655362 FTZ655362 GDV655362 GNR655362 GXN655362 HHJ655362 HRF655362 IBB655362 IKX655362 IUT655362 JEP655362 JOL655362 JYH655362 KID655362 KRZ655362 LBV655362 LLR655362 LVN655362 MFJ655362 MPF655362 MZB655362 NIX655362 NST655362 OCP655362 OML655362 OWH655362 PGD655362 PPZ655362 PZV655362 QJR655362 QTN655362 RDJ655362 RNF655362 RXB655362 SGX655362 SQT655362 TAP655362 TKL655362 TUH655362 UED655362 UNZ655362 UXV655362 VHR655362 VRN655362 WBJ655362 WLF655362 WVB655362 F720896 IP720898 SL720898 ACH720898 AMD720898 AVZ720898 BFV720898 BPR720898 BZN720898 CJJ720898 CTF720898 DDB720898 DMX720898 DWT720898 EGP720898 EQL720898 FAH720898 FKD720898 FTZ720898 GDV720898 GNR720898 GXN720898 HHJ720898 HRF720898 IBB720898 IKX720898 IUT720898 JEP720898 JOL720898 JYH720898 KID720898 KRZ720898 LBV720898 LLR720898 LVN720898 MFJ720898 MPF720898 MZB720898 NIX720898 NST720898 OCP720898 OML720898 OWH720898 PGD720898 PPZ720898 PZV720898 QJR720898 QTN720898 RDJ720898 RNF720898 RXB720898 SGX720898 SQT720898 TAP720898 TKL720898 TUH720898 UED720898 UNZ720898 UXV720898 VHR720898 VRN720898 WBJ720898 WLF720898 WVB720898 F786432 IP786434 SL786434 ACH786434 AMD786434 AVZ786434 BFV786434 BPR786434 BZN786434 CJJ786434 CTF786434 DDB786434 DMX786434 DWT786434 EGP786434 EQL786434 FAH786434 FKD786434 FTZ786434 GDV786434 GNR786434 GXN786434 HHJ786434 HRF786434 IBB786434 IKX786434 IUT786434 JEP786434 JOL786434 JYH786434 KID786434 KRZ786434 LBV786434 LLR786434 LVN786434 MFJ786434 MPF786434 MZB786434 NIX786434 NST786434 OCP786434 OML786434 OWH786434 PGD786434 PPZ786434 PZV786434 QJR786434 QTN786434 RDJ786434 RNF786434 RXB786434 SGX786434 SQT786434 TAP786434 TKL786434 TUH786434 UED786434 UNZ786434 UXV786434 VHR786434 VRN786434 WBJ786434 WLF786434 WVB786434 F851968 IP851970 SL851970 ACH851970 AMD851970 AVZ851970 BFV851970 BPR851970 BZN851970 CJJ851970 CTF851970 DDB851970 DMX851970 DWT851970 EGP851970 EQL851970 FAH851970 FKD851970 FTZ851970 GDV851970 GNR851970 GXN851970 HHJ851970 HRF851970 IBB851970 IKX851970 IUT851970 JEP851970 JOL851970 JYH851970 KID851970 KRZ851970 LBV851970 LLR851970 LVN851970 MFJ851970 MPF851970 MZB851970 NIX851970 NST851970 OCP851970 OML851970 OWH851970 PGD851970 PPZ851970 PZV851970 QJR851970 QTN851970 RDJ851970 RNF851970 RXB851970 SGX851970 SQT851970 TAP851970 TKL851970 TUH851970 UED851970 UNZ851970 UXV851970 VHR851970 VRN851970 WBJ851970 WLF851970 WVB851970 F917504 IP917506 SL917506 ACH917506 AMD917506 AVZ917506 BFV917506 BPR917506 BZN917506 CJJ917506 CTF917506 DDB917506 DMX917506 DWT917506 EGP917506 EQL917506 FAH917506 FKD917506 FTZ917506 GDV917506 GNR917506 GXN917506 HHJ917506 HRF917506 IBB917506 IKX917506 IUT917506 JEP917506 JOL917506 JYH917506 KID917506 KRZ917506 LBV917506 LLR917506 LVN917506 MFJ917506 MPF917506 MZB917506 NIX917506 NST917506 OCP917506 OML917506 OWH917506 PGD917506 PPZ917506 PZV917506 QJR917506 QTN917506 RDJ917506 RNF917506 RXB917506 SGX917506 SQT917506 TAP917506 TKL917506 TUH917506 UED917506 UNZ917506 UXV917506 VHR917506 VRN917506 WBJ917506 WLF917506 WVB917506 F983040 IP983042 SL983042 ACH983042 AMD983042 AVZ983042 BFV983042 BPR983042 BZN983042 CJJ983042 CTF983042 DDB983042 DMX983042 DWT983042 EGP983042 EQL983042 FAH983042 FKD983042 FTZ983042 GDV983042 GNR983042 GXN983042 HHJ983042 HRF983042 IBB983042 IKX983042 IUT983042 JEP983042 JOL983042 JYH983042 KID983042 KRZ983042 LBV983042 LLR983042 LVN983042 MFJ983042 MPF983042 MZB983042 NIX983042 NST983042 OCP983042 OML983042 OWH983042 PGD983042 PPZ983042 PZV983042 QJR983042 QTN983042 RDJ983042 RNF983042 RXB983042 SGX983042 SQT983042 TAP983042 TKL983042 TUH983042 UED983042 UNZ983042 UXV983042 VHR983042 VRN983042 WBJ983042 WLF983042 I65554:I65557 I131090:I131093 I196626:I196629 I262162:I262165 I327698:I327701 I393234:I393237 I458770:I458773 I524306:I524309 I589842:I589845 I655378:I655381 I720914:I720917 I786450:I786453 I851986:I851989 I917522:I917525 I983058:I983061 I65546 I131082 I196618 I262154 I327690 I393226 I458762 I524298 I589834 I655370 I720906 I786442 I851978 I917514 I983050 I65543 I131079 I196615 I262151 I327687 I393223 I458759 I524295 I589831 I655367 I720903 I786439 I851975 I917511 I983047 I65536 I131072 I196608 I262144 I327680 I393216 I458752 I524288 I589824 I655360 I720896 I786432 I851968 I917504 I983040">
      <formula1>"実施,未実施"</formula1>
    </dataValidation>
    <dataValidation type="list" allowBlank="1" showInputMessage="1" showErrorMessage="1" sqref="H5">
      <formula1>"Ａ型,Ｂ型"</formula1>
    </dataValidation>
  </dataValidations>
  <printOptions horizontalCentered="1"/>
  <pageMargins left="0.78740157480314965" right="0.59055118110236227" top="0.78740157480314965" bottom="0.19685039370078741" header="0.31496062992125984" footer="0"/>
  <pageSetup paperSize="9" scale="96"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tint="0.39997558519241921"/>
    <pageSetUpPr fitToPage="1"/>
  </sheetPr>
  <dimension ref="A1:W64"/>
  <sheetViews>
    <sheetView view="pageBreakPreview" zoomScale="98" zoomScaleNormal="100" zoomScaleSheetLayoutView="98" workbookViewId="0">
      <pane xSplit="3" ySplit="6" topLeftCell="D7" activePane="bottomRight" state="frozen"/>
      <selection pane="topRight" activeCell="D1" sqref="D1"/>
      <selection pane="bottomLeft" activeCell="A7" sqref="A7"/>
      <selection pane="bottomRight"/>
    </sheetView>
  </sheetViews>
  <sheetFormatPr defaultRowHeight="13.5"/>
  <cols>
    <col min="1" max="1" width="4.375" style="1" customWidth="1"/>
    <col min="2" max="2" width="17.125" style="1" customWidth="1"/>
    <col min="3" max="3" width="18.75" style="1" customWidth="1"/>
    <col min="4" max="4" width="9" style="1" customWidth="1"/>
    <col min="5" max="5" width="9" style="1"/>
    <col min="6" max="6" width="20" style="1" customWidth="1"/>
    <col min="7" max="7" width="23.75" style="1" customWidth="1"/>
    <col min="8" max="9" width="10.875" style="1" customWidth="1"/>
    <col min="10" max="11" width="9" style="1" customWidth="1"/>
    <col min="12" max="12" width="22.75" style="1" customWidth="1"/>
    <col min="13" max="19" width="7.5" style="1" customWidth="1"/>
    <col min="20" max="16384" width="9" style="1"/>
  </cols>
  <sheetData>
    <row r="1" spans="1:23">
      <c r="A1" s="1" t="s">
        <v>40</v>
      </c>
      <c r="I1" s="104"/>
      <c r="L1" s="83" t="str">
        <f>'１　職員配置確認表'!F5</f>
        <v>小規模保育事業</v>
      </c>
    </row>
    <row r="2" spans="1:23">
      <c r="I2" s="104"/>
    </row>
    <row r="3" spans="1:23" s="5" customFormat="1" ht="26.25" customHeight="1">
      <c r="A3" s="2" t="s">
        <v>64</v>
      </c>
      <c r="B3" s="2"/>
      <c r="C3" s="2"/>
      <c r="D3" s="2"/>
      <c r="E3" s="2"/>
      <c r="F3" s="2"/>
      <c r="G3" s="2"/>
      <c r="H3" s="2"/>
      <c r="I3" s="105"/>
      <c r="J3" s="2"/>
      <c r="K3" s="3"/>
      <c r="L3" s="4"/>
      <c r="M3" s="4"/>
      <c r="N3" s="4"/>
      <c r="O3" s="4"/>
      <c r="P3" s="4"/>
      <c r="Q3" s="4"/>
      <c r="R3" s="4"/>
      <c r="S3" s="4"/>
      <c r="T3" s="4"/>
      <c r="U3" s="4"/>
      <c r="V3" s="4"/>
      <c r="W3" s="4"/>
    </row>
    <row r="4" spans="1:23" s="5" customFormat="1" ht="18" customHeight="1">
      <c r="A4" s="15"/>
      <c r="G4" s="19" t="s">
        <v>147</v>
      </c>
      <c r="H4" s="137" t="str">
        <f>'１　職員配置確認表'!F4</f>
        <v>○○保育園</v>
      </c>
      <c r="I4" s="137"/>
      <c r="J4" s="137"/>
      <c r="K4" s="137"/>
      <c r="L4" s="137"/>
      <c r="P4" s="1"/>
    </row>
    <row r="5" spans="1:23" ht="18" customHeight="1">
      <c r="I5" s="104"/>
      <c r="M5" s="192" t="s">
        <v>59</v>
      </c>
      <c r="N5" s="192"/>
      <c r="O5" s="192"/>
      <c r="Q5" s="192" t="s">
        <v>92</v>
      </c>
      <c r="R5" s="192"/>
      <c r="S5" s="192"/>
    </row>
    <row r="6" spans="1:23" ht="22.5">
      <c r="B6" s="130" t="s">
        <v>28</v>
      </c>
      <c r="C6" s="130" t="s">
        <v>29</v>
      </c>
      <c r="D6" s="130" t="s">
        <v>44</v>
      </c>
      <c r="E6" s="130" t="s">
        <v>66</v>
      </c>
      <c r="F6" s="131" t="s">
        <v>70</v>
      </c>
      <c r="G6" s="130" t="s">
        <v>24</v>
      </c>
      <c r="H6" s="130" t="s">
        <v>91</v>
      </c>
      <c r="I6" s="130" t="s">
        <v>93</v>
      </c>
      <c r="J6" s="130" t="s">
        <v>45</v>
      </c>
      <c r="K6" s="130" t="s">
        <v>46</v>
      </c>
      <c r="L6" s="130" t="s">
        <v>47</v>
      </c>
      <c r="M6" s="109" t="s">
        <v>18</v>
      </c>
      <c r="N6" s="109" t="s">
        <v>19</v>
      </c>
      <c r="O6" s="109" t="s">
        <v>30</v>
      </c>
      <c r="Q6" s="109" t="s">
        <v>18</v>
      </c>
      <c r="R6" s="109" t="s">
        <v>19</v>
      </c>
      <c r="S6" s="109" t="s">
        <v>30</v>
      </c>
    </row>
    <row r="7" spans="1:23" ht="18" customHeight="1">
      <c r="A7" s="1">
        <v>1</v>
      </c>
      <c r="B7" s="125" t="s">
        <v>142</v>
      </c>
      <c r="C7" s="126" t="s">
        <v>129</v>
      </c>
      <c r="D7" s="127" t="s">
        <v>18</v>
      </c>
      <c r="E7" s="128"/>
      <c r="F7" s="125"/>
      <c r="G7" s="125" t="s">
        <v>137</v>
      </c>
      <c r="H7" s="129"/>
      <c r="I7" s="129"/>
      <c r="J7" s="129">
        <v>30</v>
      </c>
      <c r="K7" s="129"/>
      <c r="L7" s="129" t="s">
        <v>99</v>
      </c>
      <c r="M7" s="21">
        <f t="shared" ref="M7:M26" si="0">IF((H7="○")*AND(D7="常勤"),1,0)</f>
        <v>0</v>
      </c>
      <c r="N7" s="21">
        <f t="shared" ref="N7:N26" si="1">IF((H7="○")*AND(D7="非常勤"),1,0)</f>
        <v>0</v>
      </c>
      <c r="O7" s="21">
        <f t="shared" ref="O7:O26" si="2">IF(N7=1,E7,0)</f>
        <v>0</v>
      </c>
      <c r="Q7" s="108">
        <f>IF((I7="○")*AND(D7="常勤"),1,0)</f>
        <v>0</v>
      </c>
      <c r="R7" s="108">
        <f>IF((I7="○")*AND(D7="非常勤"),1,0)</f>
        <v>0</v>
      </c>
      <c r="S7" s="108">
        <f>IF(R7=1,E7,0)</f>
        <v>0</v>
      </c>
    </row>
    <row r="8" spans="1:23" ht="18" customHeight="1">
      <c r="A8" s="1">
        <v>2</v>
      </c>
      <c r="B8" s="125" t="s">
        <v>54</v>
      </c>
      <c r="C8" s="126" t="s">
        <v>129</v>
      </c>
      <c r="D8" s="127" t="s">
        <v>18</v>
      </c>
      <c r="E8" s="128"/>
      <c r="F8" s="125" t="s">
        <v>130</v>
      </c>
      <c r="G8" s="125" t="s">
        <v>137</v>
      </c>
      <c r="H8" s="129" t="s">
        <v>138</v>
      </c>
      <c r="I8" s="129" t="s">
        <v>138</v>
      </c>
      <c r="J8" s="129">
        <v>20</v>
      </c>
      <c r="K8" s="129"/>
      <c r="L8" s="129" t="s">
        <v>99</v>
      </c>
      <c r="M8" s="21">
        <f t="shared" si="0"/>
        <v>1</v>
      </c>
      <c r="N8" s="21">
        <f t="shared" si="1"/>
        <v>0</v>
      </c>
      <c r="O8" s="21">
        <f t="shared" si="2"/>
        <v>0</v>
      </c>
      <c r="Q8" s="108">
        <f t="shared" ref="Q8:Q26" si="3">IF((I8="○")*AND(D8="常勤"),1,0)</f>
        <v>1</v>
      </c>
      <c r="R8" s="108">
        <f t="shared" ref="R8:R25" si="4">IF((I8="○")*AND(D8="非常勤"),1,0)</f>
        <v>0</v>
      </c>
      <c r="S8" s="108">
        <f t="shared" ref="S8:S25" si="5">IF(R8=1,E8,0)</f>
        <v>0</v>
      </c>
    </row>
    <row r="9" spans="1:23" ht="18" customHeight="1">
      <c r="A9" s="1">
        <v>3</v>
      </c>
      <c r="B9" s="125" t="s">
        <v>54</v>
      </c>
      <c r="C9" s="126" t="s">
        <v>129</v>
      </c>
      <c r="D9" s="127" t="s">
        <v>18</v>
      </c>
      <c r="E9" s="128"/>
      <c r="F9" s="125" t="s">
        <v>130</v>
      </c>
      <c r="G9" s="125" t="s">
        <v>137</v>
      </c>
      <c r="H9" s="129" t="s">
        <v>138</v>
      </c>
      <c r="I9" s="129" t="s">
        <v>138</v>
      </c>
      <c r="J9" s="129">
        <v>17</v>
      </c>
      <c r="K9" s="129"/>
      <c r="L9" s="129" t="s">
        <v>99</v>
      </c>
      <c r="M9" s="21">
        <f t="shared" si="0"/>
        <v>1</v>
      </c>
      <c r="N9" s="21">
        <f t="shared" si="1"/>
        <v>0</v>
      </c>
      <c r="O9" s="21">
        <f t="shared" si="2"/>
        <v>0</v>
      </c>
      <c r="Q9" s="108">
        <f t="shared" si="3"/>
        <v>1</v>
      </c>
      <c r="R9" s="108">
        <f t="shared" si="4"/>
        <v>0</v>
      </c>
      <c r="S9" s="108">
        <f t="shared" si="5"/>
        <v>0</v>
      </c>
    </row>
    <row r="10" spans="1:23" ht="18" customHeight="1">
      <c r="A10" s="1">
        <v>4</v>
      </c>
      <c r="B10" s="125" t="s">
        <v>54</v>
      </c>
      <c r="C10" s="126" t="s">
        <v>129</v>
      </c>
      <c r="D10" s="127" t="s">
        <v>18</v>
      </c>
      <c r="E10" s="128"/>
      <c r="F10" s="125" t="s">
        <v>131</v>
      </c>
      <c r="G10" s="125" t="s">
        <v>137</v>
      </c>
      <c r="H10" s="129" t="s">
        <v>138</v>
      </c>
      <c r="I10" s="129" t="s">
        <v>138</v>
      </c>
      <c r="J10" s="129">
        <v>15</v>
      </c>
      <c r="K10" s="129"/>
      <c r="L10" s="129" t="s">
        <v>99</v>
      </c>
      <c r="M10" s="21">
        <f t="shared" si="0"/>
        <v>1</v>
      </c>
      <c r="N10" s="21">
        <f t="shared" si="1"/>
        <v>0</v>
      </c>
      <c r="O10" s="21">
        <f t="shared" si="2"/>
        <v>0</v>
      </c>
      <c r="Q10" s="108">
        <f t="shared" si="3"/>
        <v>1</v>
      </c>
      <c r="R10" s="108">
        <f t="shared" si="4"/>
        <v>0</v>
      </c>
      <c r="S10" s="108">
        <f t="shared" si="5"/>
        <v>0</v>
      </c>
    </row>
    <row r="11" spans="1:23" ht="18" customHeight="1">
      <c r="A11" s="1">
        <v>5</v>
      </c>
      <c r="B11" s="125" t="s">
        <v>54</v>
      </c>
      <c r="C11" s="126" t="s">
        <v>129</v>
      </c>
      <c r="D11" s="127" t="s">
        <v>18</v>
      </c>
      <c r="E11" s="128"/>
      <c r="F11" s="125" t="s">
        <v>131</v>
      </c>
      <c r="G11" s="125" t="s">
        <v>54</v>
      </c>
      <c r="H11" s="129" t="s">
        <v>138</v>
      </c>
      <c r="I11" s="129" t="s">
        <v>138</v>
      </c>
      <c r="J11" s="129">
        <v>13</v>
      </c>
      <c r="K11" s="129"/>
      <c r="L11" s="129" t="s">
        <v>107</v>
      </c>
      <c r="M11" s="21">
        <f t="shared" si="0"/>
        <v>1</v>
      </c>
      <c r="N11" s="21">
        <f t="shared" si="1"/>
        <v>0</v>
      </c>
      <c r="O11" s="21">
        <f t="shared" si="2"/>
        <v>0</v>
      </c>
      <c r="Q11" s="108">
        <f t="shared" si="3"/>
        <v>1</v>
      </c>
      <c r="R11" s="108">
        <f t="shared" si="4"/>
        <v>0</v>
      </c>
      <c r="S11" s="108">
        <f t="shared" si="5"/>
        <v>0</v>
      </c>
    </row>
    <row r="12" spans="1:23" ht="18" customHeight="1">
      <c r="A12" s="1">
        <v>6</v>
      </c>
      <c r="B12" s="125" t="s">
        <v>54</v>
      </c>
      <c r="C12" s="126" t="s">
        <v>129</v>
      </c>
      <c r="D12" s="127" t="s">
        <v>18</v>
      </c>
      <c r="E12" s="128"/>
      <c r="F12" s="125" t="s">
        <v>132</v>
      </c>
      <c r="G12" s="125" t="s">
        <v>137</v>
      </c>
      <c r="H12" s="129" t="s">
        <v>138</v>
      </c>
      <c r="I12" s="129" t="s">
        <v>138</v>
      </c>
      <c r="J12" s="129">
        <v>10</v>
      </c>
      <c r="K12" s="129"/>
      <c r="L12" s="129" t="s">
        <v>99</v>
      </c>
      <c r="M12" s="21">
        <f t="shared" si="0"/>
        <v>1</v>
      </c>
      <c r="N12" s="21">
        <f t="shared" si="1"/>
        <v>0</v>
      </c>
      <c r="O12" s="21">
        <f t="shared" si="2"/>
        <v>0</v>
      </c>
      <c r="Q12" s="108">
        <f t="shared" si="3"/>
        <v>1</v>
      </c>
      <c r="R12" s="108">
        <f t="shared" si="4"/>
        <v>0</v>
      </c>
      <c r="S12" s="108">
        <f t="shared" si="5"/>
        <v>0</v>
      </c>
    </row>
    <row r="13" spans="1:23" ht="18" customHeight="1">
      <c r="A13" s="1">
        <v>7</v>
      </c>
      <c r="B13" s="125" t="s">
        <v>127</v>
      </c>
      <c r="C13" s="126" t="s">
        <v>129</v>
      </c>
      <c r="D13" s="127" t="s">
        <v>18</v>
      </c>
      <c r="E13" s="128"/>
      <c r="F13" s="125" t="s">
        <v>132</v>
      </c>
      <c r="G13" s="125" t="s">
        <v>140</v>
      </c>
      <c r="H13" s="129"/>
      <c r="I13" s="129" t="s">
        <v>138</v>
      </c>
      <c r="J13" s="129">
        <v>5</v>
      </c>
      <c r="K13" s="129"/>
      <c r="L13" s="129" t="s">
        <v>102</v>
      </c>
      <c r="M13" s="21">
        <f t="shared" si="0"/>
        <v>0</v>
      </c>
      <c r="N13" s="21">
        <f t="shared" si="1"/>
        <v>0</v>
      </c>
      <c r="O13" s="21">
        <f t="shared" si="2"/>
        <v>0</v>
      </c>
      <c r="Q13" s="108">
        <f t="shared" si="3"/>
        <v>1</v>
      </c>
      <c r="R13" s="108">
        <f t="shared" si="4"/>
        <v>0</v>
      </c>
      <c r="S13" s="108">
        <f t="shared" si="5"/>
        <v>0</v>
      </c>
    </row>
    <row r="14" spans="1:23" ht="18" customHeight="1">
      <c r="A14" s="1">
        <v>8</v>
      </c>
      <c r="B14" s="125" t="s">
        <v>128</v>
      </c>
      <c r="C14" s="126" t="s">
        <v>129</v>
      </c>
      <c r="D14" s="127" t="s">
        <v>19</v>
      </c>
      <c r="E14" s="128">
        <v>120</v>
      </c>
      <c r="F14" s="125" t="s">
        <v>133</v>
      </c>
      <c r="G14" s="125" t="s">
        <v>135</v>
      </c>
      <c r="H14" s="129" t="s">
        <v>138</v>
      </c>
      <c r="I14" s="129" t="s">
        <v>138</v>
      </c>
      <c r="J14" s="129">
        <v>15</v>
      </c>
      <c r="K14" s="129"/>
      <c r="L14" s="129" t="s">
        <v>106</v>
      </c>
      <c r="M14" s="21">
        <f t="shared" si="0"/>
        <v>0</v>
      </c>
      <c r="N14" s="21">
        <f t="shared" si="1"/>
        <v>1</v>
      </c>
      <c r="O14" s="21">
        <f t="shared" si="2"/>
        <v>120</v>
      </c>
      <c r="Q14" s="108">
        <f t="shared" si="3"/>
        <v>0</v>
      </c>
      <c r="R14" s="108">
        <f t="shared" si="4"/>
        <v>1</v>
      </c>
      <c r="S14" s="108">
        <f t="shared" si="5"/>
        <v>120</v>
      </c>
    </row>
    <row r="15" spans="1:23" ht="18" customHeight="1">
      <c r="A15" s="1">
        <v>9</v>
      </c>
      <c r="B15" s="125" t="s">
        <v>139</v>
      </c>
      <c r="C15" s="126" t="s">
        <v>129</v>
      </c>
      <c r="D15" s="127" t="s">
        <v>19</v>
      </c>
      <c r="E15" s="128">
        <v>100</v>
      </c>
      <c r="F15" s="125" t="s">
        <v>134</v>
      </c>
      <c r="G15" s="125" t="s">
        <v>141</v>
      </c>
      <c r="H15" s="129"/>
      <c r="I15" s="129"/>
      <c r="J15" s="129">
        <v>10</v>
      </c>
      <c r="K15" s="129"/>
      <c r="L15" s="129" t="s">
        <v>105</v>
      </c>
      <c r="M15" s="21">
        <f t="shared" si="0"/>
        <v>0</v>
      </c>
      <c r="N15" s="21">
        <f t="shared" si="1"/>
        <v>0</v>
      </c>
      <c r="O15" s="21">
        <f t="shared" si="2"/>
        <v>0</v>
      </c>
      <c r="Q15" s="108">
        <f t="shared" si="3"/>
        <v>0</v>
      </c>
      <c r="R15" s="108">
        <f t="shared" si="4"/>
        <v>0</v>
      </c>
      <c r="S15" s="108">
        <f t="shared" si="5"/>
        <v>0</v>
      </c>
    </row>
    <row r="16" spans="1:23" ht="18" customHeight="1">
      <c r="A16" s="1">
        <v>10</v>
      </c>
      <c r="B16" s="125" t="s">
        <v>103</v>
      </c>
      <c r="C16" s="126" t="s">
        <v>129</v>
      </c>
      <c r="D16" s="127" t="s">
        <v>19</v>
      </c>
      <c r="E16" s="128">
        <v>120</v>
      </c>
      <c r="F16" s="125"/>
      <c r="G16" s="125" t="s">
        <v>136</v>
      </c>
      <c r="H16" s="129"/>
      <c r="I16" s="129"/>
      <c r="J16" s="129">
        <v>20</v>
      </c>
      <c r="K16" s="129"/>
      <c r="L16" s="129" t="s">
        <v>106</v>
      </c>
      <c r="M16" s="21">
        <f t="shared" si="0"/>
        <v>0</v>
      </c>
      <c r="N16" s="21">
        <f t="shared" si="1"/>
        <v>0</v>
      </c>
      <c r="O16" s="21">
        <f t="shared" si="2"/>
        <v>0</v>
      </c>
      <c r="Q16" s="108">
        <f t="shared" si="3"/>
        <v>0</v>
      </c>
      <c r="R16" s="108">
        <f t="shared" si="4"/>
        <v>0</v>
      </c>
      <c r="S16" s="108">
        <f t="shared" si="5"/>
        <v>0</v>
      </c>
    </row>
    <row r="17" spans="1:19" ht="18" customHeight="1">
      <c r="A17" s="1">
        <v>11</v>
      </c>
      <c r="B17" s="125" t="s">
        <v>52</v>
      </c>
      <c r="C17" s="126" t="s">
        <v>129</v>
      </c>
      <c r="D17" s="127" t="s">
        <v>19</v>
      </c>
      <c r="E17" s="128"/>
      <c r="F17" s="125"/>
      <c r="G17" s="125"/>
      <c r="H17" s="129"/>
      <c r="I17" s="129"/>
      <c r="J17" s="129"/>
      <c r="K17" s="129"/>
      <c r="L17" s="129"/>
      <c r="M17" s="21">
        <f t="shared" si="0"/>
        <v>0</v>
      </c>
      <c r="N17" s="21">
        <f t="shared" si="1"/>
        <v>0</v>
      </c>
      <c r="O17" s="21">
        <f t="shared" si="2"/>
        <v>0</v>
      </c>
      <c r="Q17" s="108">
        <f t="shared" si="3"/>
        <v>0</v>
      </c>
      <c r="R17" s="108">
        <f t="shared" si="4"/>
        <v>0</v>
      </c>
      <c r="S17" s="108">
        <f t="shared" si="5"/>
        <v>0</v>
      </c>
    </row>
    <row r="18" spans="1:19" ht="18" customHeight="1">
      <c r="A18" s="1">
        <v>12</v>
      </c>
      <c r="B18" s="125" t="s">
        <v>53</v>
      </c>
      <c r="C18" s="126" t="s">
        <v>129</v>
      </c>
      <c r="D18" s="127" t="s">
        <v>19</v>
      </c>
      <c r="E18" s="128"/>
      <c r="F18" s="125"/>
      <c r="G18" s="125"/>
      <c r="H18" s="129"/>
      <c r="I18" s="129"/>
      <c r="J18" s="129"/>
      <c r="K18" s="129"/>
      <c r="L18" s="129"/>
      <c r="M18" s="21">
        <f t="shared" si="0"/>
        <v>0</v>
      </c>
      <c r="N18" s="21">
        <f t="shared" si="1"/>
        <v>0</v>
      </c>
      <c r="O18" s="21">
        <f t="shared" si="2"/>
        <v>0</v>
      </c>
      <c r="Q18" s="108">
        <f t="shared" si="3"/>
        <v>0</v>
      </c>
      <c r="R18" s="108">
        <f t="shared" si="4"/>
        <v>0</v>
      </c>
      <c r="S18" s="108">
        <f t="shared" si="5"/>
        <v>0</v>
      </c>
    </row>
    <row r="19" spans="1:19" ht="18" customHeight="1">
      <c r="A19" s="1">
        <v>13</v>
      </c>
      <c r="B19" s="125"/>
      <c r="C19" s="126"/>
      <c r="D19" s="127"/>
      <c r="E19" s="128"/>
      <c r="F19" s="125"/>
      <c r="G19" s="125"/>
      <c r="H19" s="129"/>
      <c r="I19" s="129"/>
      <c r="J19" s="129"/>
      <c r="K19" s="129"/>
      <c r="L19" s="129"/>
      <c r="M19" s="21">
        <f t="shared" si="0"/>
        <v>0</v>
      </c>
      <c r="N19" s="21">
        <f t="shared" si="1"/>
        <v>0</v>
      </c>
      <c r="O19" s="21">
        <f t="shared" si="2"/>
        <v>0</v>
      </c>
      <c r="Q19" s="108">
        <f t="shared" si="3"/>
        <v>0</v>
      </c>
      <c r="R19" s="108">
        <f t="shared" si="4"/>
        <v>0</v>
      </c>
      <c r="S19" s="108">
        <f t="shared" si="5"/>
        <v>0</v>
      </c>
    </row>
    <row r="20" spans="1:19" ht="18" customHeight="1">
      <c r="A20" s="1">
        <v>14</v>
      </c>
      <c r="B20" s="125"/>
      <c r="C20" s="126"/>
      <c r="D20" s="127"/>
      <c r="E20" s="128"/>
      <c r="F20" s="125"/>
      <c r="G20" s="125"/>
      <c r="H20" s="129"/>
      <c r="I20" s="129"/>
      <c r="J20" s="129"/>
      <c r="K20" s="129"/>
      <c r="L20" s="129"/>
      <c r="M20" s="21">
        <f t="shared" si="0"/>
        <v>0</v>
      </c>
      <c r="N20" s="21">
        <f t="shared" si="1"/>
        <v>0</v>
      </c>
      <c r="O20" s="21">
        <f t="shared" si="2"/>
        <v>0</v>
      </c>
      <c r="Q20" s="108">
        <f t="shared" si="3"/>
        <v>0</v>
      </c>
      <c r="R20" s="108">
        <f t="shared" si="4"/>
        <v>0</v>
      </c>
      <c r="S20" s="108">
        <f t="shared" si="5"/>
        <v>0</v>
      </c>
    </row>
    <row r="21" spans="1:19" ht="18" customHeight="1">
      <c r="A21" s="1">
        <v>15</v>
      </c>
      <c r="B21" s="125"/>
      <c r="C21" s="126"/>
      <c r="D21" s="127"/>
      <c r="E21" s="128"/>
      <c r="F21" s="125"/>
      <c r="G21" s="125"/>
      <c r="H21" s="129"/>
      <c r="I21" s="129"/>
      <c r="J21" s="129"/>
      <c r="K21" s="129"/>
      <c r="L21" s="129"/>
      <c r="M21" s="21">
        <f t="shared" si="0"/>
        <v>0</v>
      </c>
      <c r="N21" s="21">
        <f t="shared" si="1"/>
        <v>0</v>
      </c>
      <c r="O21" s="21">
        <f t="shared" si="2"/>
        <v>0</v>
      </c>
      <c r="Q21" s="108">
        <f t="shared" si="3"/>
        <v>0</v>
      </c>
      <c r="R21" s="108">
        <f t="shared" si="4"/>
        <v>0</v>
      </c>
      <c r="S21" s="108">
        <f t="shared" si="5"/>
        <v>0</v>
      </c>
    </row>
    <row r="22" spans="1:19" ht="18" customHeight="1">
      <c r="A22" s="1">
        <v>16</v>
      </c>
      <c r="B22" s="125"/>
      <c r="C22" s="126"/>
      <c r="D22" s="127"/>
      <c r="E22" s="128"/>
      <c r="F22" s="125"/>
      <c r="G22" s="125"/>
      <c r="H22" s="129"/>
      <c r="I22" s="129"/>
      <c r="J22" s="129"/>
      <c r="K22" s="129"/>
      <c r="L22" s="129"/>
      <c r="M22" s="21">
        <f t="shared" si="0"/>
        <v>0</v>
      </c>
      <c r="N22" s="21">
        <f t="shared" si="1"/>
        <v>0</v>
      </c>
      <c r="O22" s="21">
        <f t="shared" si="2"/>
        <v>0</v>
      </c>
      <c r="Q22" s="108">
        <f t="shared" si="3"/>
        <v>0</v>
      </c>
      <c r="R22" s="108">
        <f t="shared" si="4"/>
        <v>0</v>
      </c>
      <c r="S22" s="108">
        <f t="shared" si="5"/>
        <v>0</v>
      </c>
    </row>
    <row r="23" spans="1:19" ht="18" customHeight="1">
      <c r="A23" s="1">
        <v>17</v>
      </c>
      <c r="B23" s="125"/>
      <c r="C23" s="126"/>
      <c r="D23" s="127"/>
      <c r="E23" s="128"/>
      <c r="F23" s="125"/>
      <c r="G23" s="125"/>
      <c r="H23" s="129"/>
      <c r="I23" s="129"/>
      <c r="J23" s="129"/>
      <c r="K23" s="129"/>
      <c r="L23" s="129"/>
      <c r="M23" s="21">
        <f t="shared" si="0"/>
        <v>0</v>
      </c>
      <c r="N23" s="21">
        <f t="shared" si="1"/>
        <v>0</v>
      </c>
      <c r="O23" s="21">
        <f t="shared" si="2"/>
        <v>0</v>
      </c>
      <c r="Q23" s="108">
        <f t="shared" si="3"/>
        <v>0</v>
      </c>
      <c r="R23" s="108">
        <f t="shared" si="4"/>
        <v>0</v>
      </c>
      <c r="S23" s="108">
        <f t="shared" si="5"/>
        <v>0</v>
      </c>
    </row>
    <row r="24" spans="1:19" ht="18" customHeight="1">
      <c r="A24" s="1">
        <v>18</v>
      </c>
      <c r="B24" s="125"/>
      <c r="C24" s="126"/>
      <c r="D24" s="127"/>
      <c r="E24" s="128"/>
      <c r="F24" s="125"/>
      <c r="G24" s="125"/>
      <c r="H24" s="129"/>
      <c r="I24" s="129"/>
      <c r="J24" s="129"/>
      <c r="K24" s="129"/>
      <c r="L24" s="129"/>
      <c r="M24" s="21">
        <f t="shared" si="0"/>
        <v>0</v>
      </c>
      <c r="N24" s="21">
        <f t="shared" si="1"/>
        <v>0</v>
      </c>
      <c r="O24" s="21">
        <f t="shared" si="2"/>
        <v>0</v>
      </c>
      <c r="Q24" s="108">
        <f t="shared" si="3"/>
        <v>0</v>
      </c>
      <c r="R24" s="108">
        <f t="shared" si="4"/>
        <v>0</v>
      </c>
      <c r="S24" s="108">
        <f t="shared" si="5"/>
        <v>0</v>
      </c>
    </row>
    <row r="25" spans="1:19" ht="18" customHeight="1">
      <c r="A25" s="1">
        <v>19</v>
      </c>
      <c r="B25" s="125"/>
      <c r="C25" s="126"/>
      <c r="D25" s="127"/>
      <c r="E25" s="128"/>
      <c r="F25" s="125"/>
      <c r="G25" s="125"/>
      <c r="H25" s="129"/>
      <c r="I25" s="129"/>
      <c r="J25" s="129"/>
      <c r="K25" s="129"/>
      <c r="L25" s="129"/>
      <c r="M25" s="21">
        <f t="shared" si="0"/>
        <v>0</v>
      </c>
      <c r="N25" s="21">
        <f t="shared" si="1"/>
        <v>0</v>
      </c>
      <c r="O25" s="21">
        <f t="shared" si="2"/>
        <v>0</v>
      </c>
      <c r="Q25" s="108">
        <f t="shared" si="3"/>
        <v>0</v>
      </c>
      <c r="R25" s="108">
        <f t="shared" si="4"/>
        <v>0</v>
      </c>
      <c r="S25" s="108">
        <f t="shared" si="5"/>
        <v>0</v>
      </c>
    </row>
    <row r="26" spans="1:19" ht="18" customHeight="1">
      <c r="A26" s="1">
        <v>20</v>
      </c>
      <c r="B26" s="125"/>
      <c r="C26" s="126"/>
      <c r="D26" s="127"/>
      <c r="E26" s="128"/>
      <c r="F26" s="125"/>
      <c r="G26" s="125"/>
      <c r="H26" s="129"/>
      <c r="I26" s="129"/>
      <c r="J26" s="129"/>
      <c r="K26" s="129"/>
      <c r="L26" s="129"/>
      <c r="M26" s="21">
        <f t="shared" si="0"/>
        <v>0</v>
      </c>
      <c r="N26" s="21">
        <f t="shared" si="1"/>
        <v>0</v>
      </c>
      <c r="O26" s="21">
        <f t="shared" si="2"/>
        <v>0</v>
      </c>
      <c r="Q26" s="108">
        <f t="shared" si="3"/>
        <v>0</v>
      </c>
      <c r="R26" s="108">
        <f>IF((I26="○")*AND(D26="非常勤"),1,0)</f>
        <v>0</v>
      </c>
      <c r="S26" s="108">
        <f>IF(R26=1,E26,0)</f>
        <v>0</v>
      </c>
    </row>
    <row r="27" spans="1:19" ht="18" customHeight="1">
      <c r="B27" s="193" t="s">
        <v>67</v>
      </c>
      <c r="C27" s="194"/>
      <c r="D27" s="64">
        <v>173</v>
      </c>
      <c r="E27" s="11" t="s">
        <v>27</v>
      </c>
      <c r="G27" s="63" t="s">
        <v>68</v>
      </c>
      <c r="H27" s="122">
        <f>ROUNDDOWN(M27+(O27/$D$27),1)</f>
        <v>5.6</v>
      </c>
      <c r="I27" s="195" t="s">
        <v>94</v>
      </c>
      <c r="J27" s="195"/>
      <c r="K27" s="195"/>
      <c r="L27" s="124">
        <f>ROUNDDOWN(Q27+(S27/$D$27),1)</f>
        <v>6.6</v>
      </c>
      <c r="M27" s="21">
        <f>SUM(M7:M26)</f>
        <v>5</v>
      </c>
      <c r="N27" s="21"/>
      <c r="O27" s="21">
        <f>SUM(O7:O26)</f>
        <v>120</v>
      </c>
      <c r="Q27" s="108">
        <f>SUM(Q7:Q26)</f>
        <v>6</v>
      </c>
      <c r="R27" s="108"/>
      <c r="S27" s="108">
        <f>SUM(S7:S26)</f>
        <v>120</v>
      </c>
    </row>
    <row r="28" spans="1:19">
      <c r="I28" s="104"/>
    </row>
    <row r="29" spans="1:19">
      <c r="B29" s="1" t="s">
        <v>48</v>
      </c>
      <c r="I29" s="104"/>
    </row>
    <row r="30" spans="1:19" ht="15" customHeight="1">
      <c r="B30" s="1" t="s">
        <v>49</v>
      </c>
      <c r="I30" s="104"/>
    </row>
    <row r="31" spans="1:19" ht="15" customHeight="1">
      <c r="B31" s="24" t="s">
        <v>50</v>
      </c>
      <c r="I31" s="104"/>
    </row>
    <row r="32" spans="1:19" ht="15" customHeight="1">
      <c r="B32" s="24" t="s">
        <v>113</v>
      </c>
      <c r="I32" s="104"/>
    </row>
    <row r="33" spans="2:15" s="104" customFormat="1" ht="15" customHeight="1">
      <c r="B33" s="110" t="s">
        <v>114</v>
      </c>
    </row>
    <row r="34" spans="2:15" s="104" customFormat="1" ht="15" customHeight="1">
      <c r="B34" s="110" t="s">
        <v>112</v>
      </c>
    </row>
    <row r="35" spans="2:15" ht="15" customHeight="1">
      <c r="B35" s="24" t="s">
        <v>95</v>
      </c>
      <c r="I35" s="104"/>
    </row>
    <row r="36" spans="2:15" ht="15" customHeight="1">
      <c r="B36" s="24" t="s">
        <v>60</v>
      </c>
      <c r="I36" s="104"/>
    </row>
    <row r="37" spans="2:15" ht="15" customHeight="1">
      <c r="B37" s="24" t="s">
        <v>96</v>
      </c>
      <c r="I37" s="104"/>
    </row>
    <row r="42" spans="2:15">
      <c r="B42" s="21"/>
      <c r="C42" s="22" t="s">
        <v>18</v>
      </c>
      <c r="D42" s="22" t="s">
        <v>19</v>
      </c>
      <c r="E42" s="22" t="s">
        <v>30</v>
      </c>
      <c r="F42" s="22" t="s">
        <v>31</v>
      </c>
      <c r="G42" s="22" t="s">
        <v>33</v>
      </c>
      <c r="H42" s="22" t="s">
        <v>35</v>
      </c>
      <c r="I42" s="22" t="s">
        <v>34</v>
      </c>
      <c r="J42" s="22" t="s">
        <v>36</v>
      </c>
      <c r="K42" s="22" t="s">
        <v>37</v>
      </c>
      <c r="L42" s="22" t="s">
        <v>61</v>
      </c>
      <c r="M42" s="22"/>
      <c r="N42" s="12"/>
      <c r="O42" s="12"/>
    </row>
    <row r="43" spans="2:15">
      <c r="B43" s="21" t="str">
        <f>リストシート!A1</f>
        <v>管理者（事業所長）</v>
      </c>
      <c r="C43" s="21">
        <f>COUNTIFS($B$7:$B$26,$B$43:$B$63,$D$7:$D$26,$C$42)</f>
        <v>1</v>
      </c>
      <c r="D43" s="21">
        <f>COUNTIFS($B$7:$B$26,$B$43:$B$63,$D$7:$D$26,$D$42)</f>
        <v>0</v>
      </c>
      <c r="E43" s="21">
        <f>SUMIFS($E$7:$E$26,$B$7:$B$26,$B$43:$B$63,$D$7:$D$26,$D$42)</f>
        <v>0</v>
      </c>
      <c r="F43" s="21">
        <f>ROUNDDOWN(E43/$D$27,1)</f>
        <v>0</v>
      </c>
      <c r="G43" s="21">
        <f>C43+F43</f>
        <v>1</v>
      </c>
      <c r="H43" s="21">
        <f>SUMIFS($J$7:$J$26,$B$7:$B$26,$B$43:$B$63)</f>
        <v>30</v>
      </c>
      <c r="I43" s="21">
        <f t="shared" ref="I43" si="6">IF(C43+D43=0,"",ROUNDDOWN(H43/(C43+D43),1))</f>
        <v>30</v>
      </c>
      <c r="J43" s="21">
        <f>SUMIFS($K$7:$K$26,$B$7:$B$26,$B$43:$B$63)</f>
        <v>0</v>
      </c>
      <c r="K43" s="21">
        <f>IF(C43+D43=0,"",ROUNDDOWN(J43/(C43+D43),1))</f>
        <v>0</v>
      </c>
      <c r="L43" s="109" t="str">
        <f>リストシート!C1</f>
        <v>正職員</v>
      </c>
      <c r="M43" s="21">
        <f>COUNTIFS($L$7:$L$26,$L43,$H$7:$H$26,"○")</f>
        <v>4</v>
      </c>
    </row>
    <row r="44" spans="2:15">
      <c r="B44" s="135" t="str">
        <f>リストシート!A2</f>
        <v>副管理者（副事業所長）</v>
      </c>
      <c r="C44" s="21">
        <f>COUNTIFS($B$7:$B$26,$B$43:$B$63,$D$7:$D$26,$C$42)</f>
        <v>0</v>
      </c>
      <c r="D44" s="21">
        <f>COUNTIFS($B$7:$B$26,$B$43:$B$63,$D$7:$D$26,$D$42)</f>
        <v>0</v>
      </c>
      <c r="E44" s="21">
        <f>SUMIFS($E$7:$E$26,$B$7:$B$26,$B$43:$B$63,$D$7:$D$26,$D$42)</f>
        <v>0</v>
      </c>
      <c r="F44" s="21">
        <f t="shared" ref="F44:F62" si="7">ROUNDDOWN(E44/$D$27,1)</f>
        <v>0</v>
      </c>
      <c r="G44" s="21">
        <f t="shared" ref="G44:G62" si="8">C44+F44</f>
        <v>0</v>
      </c>
      <c r="H44" s="21">
        <f>SUMIFS($J$7:$J$26,$B$7:$B$26,$B$43:$B$63)</f>
        <v>0</v>
      </c>
      <c r="I44" s="21" t="str">
        <f t="shared" ref="I44:I63" si="9">IF(C44+D44=0,"",ROUNDDOWN(H44/(C44+D44),1))</f>
        <v/>
      </c>
      <c r="J44" s="21">
        <f>SUMIFS($K$7:$K$26,$B$7:$B$26,$B$43:$B$63)</f>
        <v>0</v>
      </c>
      <c r="K44" s="21" t="str">
        <f t="shared" ref="K44:K62" si="10">IF(C44+D44=0,"",ROUNDDOWN(J44/(C44+D44),1))</f>
        <v/>
      </c>
      <c r="L44" s="109" t="str">
        <f>リストシート!C2</f>
        <v>準職員（無期）</v>
      </c>
      <c r="M44" s="21">
        <f>COUNTIFS($L$7:$L$26,$L44,$H$7:$H$26,"○")</f>
        <v>1</v>
      </c>
    </row>
    <row r="45" spans="2:15">
      <c r="B45" s="108" t="str">
        <f>リストシート!A3</f>
        <v>主任保育士</v>
      </c>
      <c r="C45" s="108">
        <f>COUNTIFS($B$7:$B$26,$B$43:$B$63,$D$7:$D$26,$C$42)</f>
        <v>0</v>
      </c>
      <c r="D45" s="108">
        <f>COUNTIFS($B$7:$B$26,$B$43:$B$63,$D$7:$D$26,$D$42)</f>
        <v>0</v>
      </c>
      <c r="E45" s="108">
        <f>SUMIFS($E$7:$E$26,$B$7:$B$26,$B$43:$B$63,$D$7:$D$26,$D$42)</f>
        <v>0</v>
      </c>
      <c r="F45" s="108">
        <f t="shared" si="7"/>
        <v>0</v>
      </c>
      <c r="G45" s="108">
        <f t="shared" si="8"/>
        <v>0</v>
      </c>
      <c r="H45" s="108">
        <f>SUMIFS($J$7:$J$26,$B$7:$B$26,$B$43:$B$63)</f>
        <v>0</v>
      </c>
      <c r="I45" s="108" t="str">
        <f t="shared" si="9"/>
        <v/>
      </c>
      <c r="J45" s="108">
        <f>SUMIFS($K$7:$K$26,$B$7:$B$26,$B$43:$B$63)</f>
        <v>0</v>
      </c>
      <c r="K45" s="108" t="str">
        <f t="shared" si="10"/>
        <v/>
      </c>
      <c r="L45" s="109" t="str">
        <f>リストシート!C3</f>
        <v>準職員（有期）</v>
      </c>
      <c r="M45" s="21">
        <f>COUNTIFS($L$7:$L$26,$L45,$H$7:$H$26,"○")</f>
        <v>0</v>
      </c>
    </row>
    <row r="46" spans="2:15">
      <c r="B46" s="108" t="str">
        <f>リストシート!A4</f>
        <v>保育士</v>
      </c>
      <c r="C46" s="21">
        <f>COUNTIFS($B$7:$B$26,$B$43:$B$63,$D$7:$D$26,$C$42)</f>
        <v>5</v>
      </c>
      <c r="D46" s="21">
        <f>COUNTIFS($B$7:$B$26,$B$43:$B$63,$D$7:$D$26,$D$42)</f>
        <v>0</v>
      </c>
      <c r="E46" s="21">
        <f>SUMIFS($E$7:$E$26,$B$7:$B$26,$B$43:$B$63,$D$7:$D$26,$D$42)</f>
        <v>0</v>
      </c>
      <c r="F46" s="21">
        <f t="shared" si="7"/>
        <v>0</v>
      </c>
      <c r="G46" s="21">
        <f t="shared" si="8"/>
        <v>5</v>
      </c>
      <c r="H46" s="21">
        <f>SUMIFS($J$7:$J$26,$B$7:$B$26,$B$43:$B$63)</f>
        <v>75</v>
      </c>
      <c r="I46" s="21">
        <f t="shared" si="9"/>
        <v>15</v>
      </c>
      <c r="J46" s="21">
        <f>SUMIFS($K$7:$K$26,$B$7:$B$26,$B$43:$B$63)</f>
        <v>0</v>
      </c>
      <c r="K46" s="21">
        <f t="shared" si="10"/>
        <v>0</v>
      </c>
      <c r="L46" s="109" t="str">
        <f>リストシート!C4</f>
        <v>パートタイム職員（無期）</v>
      </c>
      <c r="M46" s="108">
        <f t="shared" ref="M46:M48" si="11">COUNTIFS($L$7:$L$26,$L46,$H$7:$H$26,"○")</f>
        <v>1</v>
      </c>
    </row>
    <row r="47" spans="2:15">
      <c r="B47" s="108" t="str">
        <f>リストシート!A5</f>
        <v>看護師</v>
      </c>
      <c r="C47" s="108">
        <f t="shared" ref="C47:C52" si="12">COUNTIFS($B$7:$B$26,$B$43:$B$63,$D$7:$D$26,$C$42)</f>
        <v>0</v>
      </c>
      <c r="D47" s="108">
        <f t="shared" ref="D47:D52" si="13">COUNTIFS($B$7:$B$26,$B$43:$B$63,$D$7:$D$26,$D$42)</f>
        <v>1</v>
      </c>
      <c r="E47" s="108">
        <f t="shared" ref="E47:E52" si="14">SUMIFS($E$7:$E$26,$B$7:$B$26,$B$43:$B$63,$D$7:$D$26,$D$42)</f>
        <v>120</v>
      </c>
      <c r="F47" s="108">
        <f t="shared" ref="F47:F52" si="15">ROUNDDOWN(E47/$D$27,1)</f>
        <v>0.6</v>
      </c>
      <c r="G47" s="108">
        <f t="shared" ref="G47:G52" si="16">C47+F47</f>
        <v>0.6</v>
      </c>
      <c r="H47" s="108">
        <f t="shared" ref="H47:H52" si="17">SUMIFS($J$7:$J$26,$B$7:$B$26,$B$43:$B$63)</f>
        <v>15</v>
      </c>
      <c r="I47" s="108">
        <f t="shared" ref="I47:I52" si="18">IF(C47+D47=0,"",ROUNDDOWN(H47/(C47+D47),1))</f>
        <v>15</v>
      </c>
      <c r="J47" s="108">
        <f t="shared" ref="J47:J52" si="19">SUMIFS($K$7:$K$26,$B$7:$B$26,$B$43:$B$63)</f>
        <v>0</v>
      </c>
      <c r="K47" s="108">
        <f t="shared" ref="K47:K52" si="20">IF(C47+D47=0,"",ROUNDDOWN(J47/(C47+D47),1))</f>
        <v>0</v>
      </c>
      <c r="L47" s="109" t="str">
        <f>リストシート!C5</f>
        <v>パートタイム職員（有期）</v>
      </c>
      <c r="M47" s="108">
        <f t="shared" si="11"/>
        <v>0</v>
      </c>
    </row>
    <row r="48" spans="2:15" s="104" customFormat="1">
      <c r="B48" s="108" t="str">
        <f>リストシート!A6</f>
        <v>准看護師</v>
      </c>
      <c r="C48" s="108">
        <f t="shared" si="12"/>
        <v>0</v>
      </c>
      <c r="D48" s="108">
        <f t="shared" si="13"/>
        <v>0</v>
      </c>
      <c r="E48" s="108">
        <f t="shared" si="14"/>
        <v>0</v>
      </c>
      <c r="F48" s="108">
        <f t="shared" si="15"/>
        <v>0</v>
      </c>
      <c r="G48" s="108">
        <f t="shared" si="16"/>
        <v>0</v>
      </c>
      <c r="H48" s="108">
        <f t="shared" si="17"/>
        <v>0</v>
      </c>
      <c r="I48" s="108" t="str">
        <f t="shared" si="18"/>
        <v/>
      </c>
      <c r="J48" s="108">
        <f t="shared" si="19"/>
        <v>0</v>
      </c>
      <c r="K48" s="108" t="str">
        <f t="shared" si="20"/>
        <v/>
      </c>
      <c r="L48" s="109" t="str">
        <f>リストシート!C6</f>
        <v>嘱託職員</v>
      </c>
      <c r="M48" s="108">
        <f t="shared" si="11"/>
        <v>0</v>
      </c>
    </row>
    <row r="49" spans="2:13">
      <c r="B49" s="108" t="str">
        <f>リストシート!A7</f>
        <v>保健師</v>
      </c>
      <c r="C49" s="108">
        <f t="shared" si="12"/>
        <v>0</v>
      </c>
      <c r="D49" s="108">
        <f t="shared" si="13"/>
        <v>0</v>
      </c>
      <c r="E49" s="108">
        <f t="shared" si="14"/>
        <v>0</v>
      </c>
      <c r="F49" s="108">
        <f t="shared" si="15"/>
        <v>0</v>
      </c>
      <c r="G49" s="108">
        <f t="shared" si="16"/>
        <v>0</v>
      </c>
      <c r="H49" s="108">
        <f t="shared" si="17"/>
        <v>0</v>
      </c>
      <c r="I49" s="108" t="str">
        <f t="shared" si="18"/>
        <v/>
      </c>
      <c r="J49" s="108">
        <f t="shared" si="19"/>
        <v>0</v>
      </c>
      <c r="K49" s="108" t="str">
        <f t="shared" si="20"/>
        <v/>
      </c>
      <c r="L49" s="109" t="str">
        <f>リストシート!C7</f>
        <v>その他職員</v>
      </c>
      <c r="M49" s="108">
        <f>COUNTIFS($L$7:$L$26,$L49,$H$7:$H$26,"○")</f>
        <v>0</v>
      </c>
    </row>
    <row r="50" spans="2:13">
      <c r="B50" s="108" t="str">
        <f>リストシート!A8</f>
        <v>幼稚園教諭</v>
      </c>
      <c r="C50" s="108">
        <f t="shared" si="12"/>
        <v>0</v>
      </c>
      <c r="D50" s="108">
        <f t="shared" si="13"/>
        <v>0</v>
      </c>
      <c r="E50" s="108">
        <f t="shared" si="14"/>
        <v>0</v>
      </c>
      <c r="F50" s="108">
        <f t="shared" si="15"/>
        <v>0</v>
      </c>
      <c r="G50" s="108">
        <f t="shared" si="16"/>
        <v>0</v>
      </c>
      <c r="H50" s="108">
        <f t="shared" si="17"/>
        <v>0</v>
      </c>
      <c r="I50" s="108" t="str">
        <f t="shared" si="18"/>
        <v/>
      </c>
      <c r="J50" s="108">
        <f t="shared" si="19"/>
        <v>0</v>
      </c>
      <c r="K50" s="108" t="str">
        <f t="shared" si="20"/>
        <v/>
      </c>
      <c r="L50" s="23"/>
      <c r="M50" s="21"/>
    </row>
    <row r="51" spans="2:13">
      <c r="B51" s="108" t="str">
        <f>リストシート!A9</f>
        <v>小学校教諭</v>
      </c>
      <c r="C51" s="108">
        <f t="shared" si="12"/>
        <v>0</v>
      </c>
      <c r="D51" s="108">
        <f t="shared" si="13"/>
        <v>0</v>
      </c>
      <c r="E51" s="108">
        <f t="shared" si="14"/>
        <v>0</v>
      </c>
      <c r="F51" s="108">
        <f t="shared" si="15"/>
        <v>0</v>
      </c>
      <c r="G51" s="108">
        <f t="shared" si="16"/>
        <v>0</v>
      </c>
      <c r="H51" s="108">
        <f t="shared" si="17"/>
        <v>0</v>
      </c>
      <c r="I51" s="108" t="str">
        <f t="shared" si="18"/>
        <v/>
      </c>
      <c r="J51" s="108">
        <f t="shared" si="19"/>
        <v>0</v>
      </c>
      <c r="K51" s="108" t="str">
        <f t="shared" si="20"/>
        <v/>
      </c>
      <c r="L51" s="109" t="s">
        <v>108</v>
      </c>
      <c r="M51" s="21"/>
    </row>
    <row r="52" spans="2:13">
      <c r="B52" s="108" t="str">
        <f>リストシート!A10</f>
        <v>養護教諭</v>
      </c>
      <c r="C52" s="108">
        <f t="shared" si="12"/>
        <v>0</v>
      </c>
      <c r="D52" s="108">
        <f t="shared" si="13"/>
        <v>0</v>
      </c>
      <c r="E52" s="108">
        <f t="shared" si="14"/>
        <v>0</v>
      </c>
      <c r="F52" s="108">
        <f t="shared" si="15"/>
        <v>0</v>
      </c>
      <c r="G52" s="108">
        <f t="shared" si="16"/>
        <v>0</v>
      </c>
      <c r="H52" s="108">
        <f t="shared" si="17"/>
        <v>0</v>
      </c>
      <c r="I52" s="108" t="str">
        <f t="shared" si="18"/>
        <v/>
      </c>
      <c r="J52" s="108">
        <f t="shared" si="19"/>
        <v>0</v>
      </c>
      <c r="K52" s="108" t="str">
        <f t="shared" si="20"/>
        <v/>
      </c>
      <c r="L52" s="109" t="str">
        <f>リストシート!C1</f>
        <v>正職員</v>
      </c>
      <c r="M52" s="108">
        <f>COUNTIFS($L$7:$L$26,$L52,$I$7:$I$26,"○")</f>
        <v>4</v>
      </c>
    </row>
    <row r="53" spans="2:13">
      <c r="B53" s="108" t="str">
        <f>リストシート!A11</f>
        <v>子育て支援員</v>
      </c>
      <c r="C53" s="108">
        <f t="shared" ref="C53:C63" si="21">COUNTIFS($B$7:$B$26,$B$43:$B$63,$D$7:$D$26,$C$42)</f>
        <v>1</v>
      </c>
      <c r="D53" s="108">
        <f t="shared" ref="D53:D63" si="22">COUNTIFS($B$7:$B$26,$B$43:$B$63,$D$7:$D$26,$D$42)</f>
        <v>0</v>
      </c>
      <c r="E53" s="108">
        <f t="shared" ref="E53:E63" si="23">SUMIFS($E$7:$E$26,$B$7:$B$26,$B$43:$B$63,$D$7:$D$26,$D$42)</f>
        <v>0</v>
      </c>
      <c r="F53" s="108">
        <f t="shared" si="7"/>
        <v>0</v>
      </c>
      <c r="G53" s="108">
        <f t="shared" si="8"/>
        <v>1</v>
      </c>
      <c r="H53" s="108">
        <f t="shared" ref="H53:H63" si="24">SUMIFS($J$7:$J$26,$B$7:$B$26,$B$43:$B$63)</f>
        <v>5</v>
      </c>
      <c r="I53" s="108">
        <f t="shared" si="9"/>
        <v>5</v>
      </c>
      <c r="J53" s="108">
        <f t="shared" ref="J53:J63" si="25">SUMIFS($K$7:$K$26,$B$7:$B$26,$B$43:$B$63)</f>
        <v>0</v>
      </c>
      <c r="K53" s="108">
        <f t="shared" si="10"/>
        <v>0</v>
      </c>
      <c r="L53" s="109" t="str">
        <f>リストシート!C2</f>
        <v>準職員（無期）</v>
      </c>
      <c r="M53" s="108">
        <f t="shared" ref="M53:M58" si="26">COUNTIFS($L$7:$L$26,$L53,$I$7:$I$26,"○")</f>
        <v>1</v>
      </c>
    </row>
    <row r="54" spans="2:13" s="104" customFormat="1">
      <c r="B54" s="108" t="str">
        <f>リストシート!A12</f>
        <v>家庭的保育者</v>
      </c>
      <c r="C54" s="21">
        <f t="shared" si="21"/>
        <v>0</v>
      </c>
      <c r="D54" s="21">
        <f t="shared" si="22"/>
        <v>1</v>
      </c>
      <c r="E54" s="21">
        <f t="shared" si="23"/>
        <v>100</v>
      </c>
      <c r="F54" s="21">
        <f t="shared" si="7"/>
        <v>0.5</v>
      </c>
      <c r="G54" s="21">
        <f t="shared" si="8"/>
        <v>0.5</v>
      </c>
      <c r="H54" s="21">
        <f t="shared" si="24"/>
        <v>10</v>
      </c>
      <c r="I54" s="21">
        <f t="shared" si="9"/>
        <v>10</v>
      </c>
      <c r="J54" s="21">
        <f t="shared" si="25"/>
        <v>0</v>
      </c>
      <c r="K54" s="108">
        <f t="shared" si="10"/>
        <v>0</v>
      </c>
      <c r="L54" s="109" t="str">
        <f>リストシート!C3</f>
        <v>準職員（有期）</v>
      </c>
      <c r="M54" s="108">
        <f t="shared" si="26"/>
        <v>1</v>
      </c>
    </row>
    <row r="55" spans="2:13" s="104" customFormat="1">
      <c r="B55" s="108" t="str">
        <f>リストシート!A13</f>
        <v>家庭的保育補助者</v>
      </c>
      <c r="C55" s="21">
        <f t="shared" si="21"/>
        <v>0</v>
      </c>
      <c r="D55" s="21">
        <f t="shared" si="22"/>
        <v>0</v>
      </c>
      <c r="E55" s="21">
        <f t="shared" si="23"/>
        <v>0</v>
      </c>
      <c r="F55" s="21">
        <f t="shared" si="7"/>
        <v>0</v>
      </c>
      <c r="G55" s="21">
        <f t="shared" si="8"/>
        <v>0</v>
      </c>
      <c r="H55" s="21">
        <f t="shared" si="24"/>
        <v>0</v>
      </c>
      <c r="I55" s="21" t="str">
        <f t="shared" si="9"/>
        <v/>
      </c>
      <c r="J55" s="21">
        <f t="shared" si="25"/>
        <v>0</v>
      </c>
      <c r="K55" s="21" t="str">
        <f t="shared" si="10"/>
        <v/>
      </c>
      <c r="L55" s="109" t="str">
        <f>リストシート!C4</f>
        <v>パートタイム職員（無期）</v>
      </c>
      <c r="M55" s="108">
        <f t="shared" si="26"/>
        <v>1</v>
      </c>
    </row>
    <row r="56" spans="2:13" s="104" customFormat="1">
      <c r="B56" s="108" t="str">
        <f>リストシート!A14</f>
        <v>保育補助者</v>
      </c>
      <c r="C56" s="21">
        <f t="shared" si="21"/>
        <v>0</v>
      </c>
      <c r="D56" s="21">
        <f t="shared" si="22"/>
        <v>0</v>
      </c>
      <c r="E56" s="21">
        <f t="shared" si="23"/>
        <v>0</v>
      </c>
      <c r="F56" s="21">
        <f t="shared" si="7"/>
        <v>0</v>
      </c>
      <c r="G56" s="21">
        <f t="shared" si="8"/>
        <v>0</v>
      </c>
      <c r="H56" s="21">
        <f t="shared" si="24"/>
        <v>0</v>
      </c>
      <c r="I56" s="21" t="str">
        <f t="shared" si="9"/>
        <v/>
      </c>
      <c r="J56" s="21">
        <f t="shared" si="25"/>
        <v>0</v>
      </c>
      <c r="K56" s="21" t="str">
        <f t="shared" si="10"/>
        <v/>
      </c>
      <c r="L56" s="109" t="str">
        <f>リストシート!C5</f>
        <v>パートタイム職員（有期）</v>
      </c>
      <c r="M56" s="108">
        <f t="shared" si="26"/>
        <v>0</v>
      </c>
    </row>
    <row r="57" spans="2:13">
      <c r="B57" s="108" t="str">
        <f>リストシート!A15</f>
        <v>栄養士</v>
      </c>
      <c r="C57" s="21">
        <f t="shared" si="21"/>
        <v>0</v>
      </c>
      <c r="D57" s="21">
        <f t="shared" si="22"/>
        <v>1</v>
      </c>
      <c r="E57" s="21">
        <f t="shared" si="23"/>
        <v>120</v>
      </c>
      <c r="F57" s="21">
        <f t="shared" si="7"/>
        <v>0.6</v>
      </c>
      <c r="G57" s="21">
        <f t="shared" si="8"/>
        <v>0.6</v>
      </c>
      <c r="H57" s="21">
        <f t="shared" si="24"/>
        <v>20</v>
      </c>
      <c r="I57" s="21">
        <f t="shared" si="9"/>
        <v>20</v>
      </c>
      <c r="J57" s="21">
        <f t="shared" si="25"/>
        <v>0</v>
      </c>
      <c r="K57" s="21">
        <f t="shared" si="10"/>
        <v>0</v>
      </c>
      <c r="L57" s="109" t="str">
        <f>リストシート!C6</f>
        <v>嘱託職員</v>
      </c>
      <c r="M57" s="108">
        <f t="shared" si="26"/>
        <v>0</v>
      </c>
    </row>
    <row r="58" spans="2:13">
      <c r="B58" s="108" t="str">
        <f>リストシート!A16</f>
        <v>調理員</v>
      </c>
      <c r="C58" s="21">
        <f t="shared" si="21"/>
        <v>0</v>
      </c>
      <c r="D58" s="21">
        <f t="shared" si="22"/>
        <v>0</v>
      </c>
      <c r="E58" s="21">
        <f t="shared" si="23"/>
        <v>0</v>
      </c>
      <c r="F58" s="21">
        <f t="shared" si="7"/>
        <v>0</v>
      </c>
      <c r="G58" s="21">
        <f t="shared" si="8"/>
        <v>0</v>
      </c>
      <c r="H58" s="21">
        <f t="shared" si="24"/>
        <v>0</v>
      </c>
      <c r="I58" s="21" t="str">
        <f t="shared" si="9"/>
        <v/>
      </c>
      <c r="J58" s="21">
        <f t="shared" si="25"/>
        <v>0</v>
      </c>
      <c r="K58" s="21" t="str">
        <f t="shared" si="10"/>
        <v/>
      </c>
      <c r="L58" s="109" t="str">
        <f>リストシート!C7</f>
        <v>その他職員</v>
      </c>
      <c r="M58" s="108">
        <f t="shared" si="26"/>
        <v>0</v>
      </c>
    </row>
    <row r="59" spans="2:13">
      <c r="B59" s="108" t="str">
        <f>リストシート!A17</f>
        <v>事務職員</v>
      </c>
      <c r="C59" s="108">
        <f t="shared" si="21"/>
        <v>0</v>
      </c>
      <c r="D59" s="108">
        <f t="shared" si="22"/>
        <v>0</v>
      </c>
      <c r="E59" s="108">
        <f t="shared" si="23"/>
        <v>0</v>
      </c>
      <c r="F59" s="108">
        <f t="shared" si="7"/>
        <v>0</v>
      </c>
      <c r="G59" s="108">
        <f t="shared" si="8"/>
        <v>0</v>
      </c>
      <c r="H59" s="108">
        <f t="shared" si="24"/>
        <v>0</v>
      </c>
      <c r="I59" s="108" t="str">
        <f t="shared" si="9"/>
        <v/>
      </c>
      <c r="J59" s="108">
        <f t="shared" si="25"/>
        <v>0</v>
      </c>
      <c r="K59" s="108" t="str">
        <f t="shared" si="10"/>
        <v/>
      </c>
      <c r="L59" s="21"/>
      <c r="M59" s="21"/>
    </row>
    <row r="60" spans="2:13">
      <c r="B60" s="108" t="str">
        <f>リストシート!A18</f>
        <v>用務員</v>
      </c>
      <c r="C60" s="108">
        <f t="shared" si="21"/>
        <v>0</v>
      </c>
      <c r="D60" s="108">
        <f t="shared" si="22"/>
        <v>0</v>
      </c>
      <c r="E60" s="108">
        <f t="shared" si="23"/>
        <v>0</v>
      </c>
      <c r="F60" s="108">
        <f t="shared" si="7"/>
        <v>0</v>
      </c>
      <c r="G60" s="108">
        <f t="shared" si="8"/>
        <v>0</v>
      </c>
      <c r="H60" s="108">
        <f t="shared" si="24"/>
        <v>0</v>
      </c>
      <c r="I60" s="108" t="str">
        <f t="shared" si="9"/>
        <v/>
      </c>
      <c r="J60" s="108">
        <f t="shared" si="25"/>
        <v>0</v>
      </c>
      <c r="K60" s="108" t="str">
        <f t="shared" si="10"/>
        <v/>
      </c>
    </row>
    <row r="61" spans="2:13">
      <c r="B61" s="108" t="str">
        <f>リストシート!A19</f>
        <v>その他職員</v>
      </c>
      <c r="C61" s="108">
        <f t="shared" si="21"/>
        <v>0</v>
      </c>
      <c r="D61" s="108">
        <f t="shared" si="22"/>
        <v>0</v>
      </c>
      <c r="E61" s="108">
        <f t="shared" si="23"/>
        <v>0</v>
      </c>
      <c r="F61" s="108">
        <f t="shared" si="7"/>
        <v>0</v>
      </c>
      <c r="G61" s="108">
        <f t="shared" si="8"/>
        <v>0</v>
      </c>
      <c r="H61" s="108">
        <f t="shared" si="24"/>
        <v>0</v>
      </c>
      <c r="I61" s="108" t="str">
        <f t="shared" si="9"/>
        <v/>
      </c>
      <c r="J61" s="108">
        <f t="shared" si="25"/>
        <v>0</v>
      </c>
      <c r="K61" s="108" t="str">
        <f t="shared" si="10"/>
        <v/>
      </c>
    </row>
    <row r="62" spans="2:13">
      <c r="B62" s="108" t="str">
        <f>リストシート!A20</f>
        <v>嘱託医</v>
      </c>
      <c r="C62" s="108">
        <f t="shared" si="21"/>
        <v>0</v>
      </c>
      <c r="D62" s="21">
        <f t="shared" si="22"/>
        <v>1</v>
      </c>
      <c r="E62" s="21">
        <f t="shared" si="23"/>
        <v>0</v>
      </c>
      <c r="F62" s="108">
        <f t="shared" si="7"/>
        <v>0</v>
      </c>
      <c r="G62" s="21">
        <f t="shared" si="8"/>
        <v>0</v>
      </c>
      <c r="H62" s="21">
        <f t="shared" si="24"/>
        <v>0</v>
      </c>
      <c r="I62" s="21">
        <f t="shared" si="9"/>
        <v>0</v>
      </c>
      <c r="J62" s="21">
        <f t="shared" si="25"/>
        <v>0</v>
      </c>
      <c r="K62" s="21">
        <f t="shared" si="10"/>
        <v>0</v>
      </c>
    </row>
    <row r="63" spans="2:13">
      <c r="B63" s="108" t="str">
        <f>リストシート!A21</f>
        <v>嘱託歯科医</v>
      </c>
      <c r="C63" s="21">
        <f t="shared" si="21"/>
        <v>0</v>
      </c>
      <c r="D63" s="21">
        <f t="shared" si="22"/>
        <v>1</v>
      </c>
      <c r="E63" s="21">
        <f t="shared" si="23"/>
        <v>0</v>
      </c>
      <c r="F63" s="21">
        <f>ROUNDDOWN(E63/$D$27,1)</f>
        <v>0</v>
      </c>
      <c r="G63" s="21">
        <f>C63+F63</f>
        <v>0</v>
      </c>
      <c r="H63" s="21">
        <f t="shared" si="24"/>
        <v>0</v>
      </c>
      <c r="I63" s="21">
        <f t="shared" si="9"/>
        <v>0</v>
      </c>
      <c r="J63" s="21">
        <f t="shared" si="25"/>
        <v>0</v>
      </c>
      <c r="K63" s="21">
        <f>IF(C63+D63=0,"",ROUNDDOWN(J63/(C63+D63),1))</f>
        <v>0</v>
      </c>
    </row>
    <row r="64" spans="2:13">
      <c r="B64" s="23" t="s">
        <v>32</v>
      </c>
      <c r="C64" s="21">
        <f>SUM(C43:C63)</f>
        <v>7</v>
      </c>
      <c r="D64" s="21">
        <f>SUM(D43:D63)</f>
        <v>5</v>
      </c>
      <c r="E64" s="21">
        <f>SUM(E43:E63)</f>
        <v>340</v>
      </c>
      <c r="F64" s="21"/>
      <c r="G64" s="21"/>
      <c r="H64" s="21">
        <f>SUM(H43:H63)</f>
        <v>155</v>
      </c>
      <c r="I64" s="21">
        <f>IF(C64+D64=0,"",ROUNDDOWN(H64/(C64+D64),1))</f>
        <v>12.9</v>
      </c>
      <c r="J64" s="21">
        <f>SUM(J43:J63)</f>
        <v>0</v>
      </c>
      <c r="K64" s="21">
        <f>SUM(K43:K63)</f>
        <v>0</v>
      </c>
    </row>
  </sheetData>
  <mergeCells count="5">
    <mergeCell ref="M5:O5"/>
    <mergeCell ref="Q5:S5"/>
    <mergeCell ref="H4:L4"/>
    <mergeCell ref="B27:C27"/>
    <mergeCell ref="I27:K27"/>
  </mergeCells>
  <phoneticPr fontId="1"/>
  <conditionalFormatting sqref="E7:E26">
    <cfRule type="expression" dxfId="1" priority="2">
      <formula>D7="常勤"</formula>
    </cfRule>
  </conditionalFormatting>
  <conditionalFormatting sqref="E7:E26">
    <cfRule type="expression" dxfId="0" priority="1">
      <formula>D7="嘱託"</formula>
    </cfRule>
  </conditionalFormatting>
  <printOptions horizontalCentered="1"/>
  <pageMargins left="0.78740157480314965" right="0.78740157480314965" top="0.45" bottom="0.33" header="0.31496062992125984" footer="0.21"/>
  <pageSetup paperSize="9" scale="79"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39997558519241921"/>
  </sheetPr>
  <dimension ref="A1:R44"/>
  <sheetViews>
    <sheetView view="pageBreakPreview" zoomScaleNormal="100" zoomScaleSheetLayoutView="100" workbookViewId="0"/>
  </sheetViews>
  <sheetFormatPr defaultRowHeight="13.5"/>
  <cols>
    <col min="1" max="1" width="21" style="1" customWidth="1"/>
    <col min="2" max="6" width="13.125" style="1" customWidth="1"/>
    <col min="7" max="16384" width="9" style="1"/>
  </cols>
  <sheetData>
    <row r="1" spans="1:18">
      <c r="A1" s="1" t="s">
        <v>38</v>
      </c>
      <c r="F1" s="83" t="str">
        <f>'１　職員配置確認表'!F5</f>
        <v>小規模保育事業</v>
      </c>
    </row>
    <row r="2" spans="1:18">
      <c r="E2" s="14"/>
      <c r="F2" s="14"/>
      <c r="G2" s="14"/>
      <c r="H2" s="14"/>
      <c r="I2" s="14"/>
      <c r="J2" s="14"/>
    </row>
    <row r="3" spans="1:18" s="5" customFormat="1" ht="26.25" customHeight="1">
      <c r="A3" s="2" t="s">
        <v>65</v>
      </c>
      <c r="B3" s="2"/>
      <c r="C3" s="2"/>
      <c r="D3" s="2"/>
      <c r="E3" s="2"/>
      <c r="F3" s="2"/>
      <c r="G3" s="4"/>
      <c r="H3" s="4"/>
      <c r="I3" s="4"/>
      <c r="J3" s="4"/>
      <c r="K3" s="4"/>
      <c r="L3" s="4"/>
      <c r="M3" s="4"/>
      <c r="N3" s="4"/>
      <c r="O3" s="4"/>
      <c r="P3" s="4"/>
      <c r="Q3" s="4"/>
      <c r="R3" s="4"/>
    </row>
    <row r="4" spans="1:18">
      <c r="A4" s="14"/>
      <c r="B4" s="14"/>
      <c r="C4" s="14"/>
      <c r="D4" s="14"/>
      <c r="E4" s="14"/>
      <c r="F4" s="14"/>
    </row>
    <row r="5" spans="1:18" s="5" customFormat="1" ht="26.25" customHeight="1">
      <c r="A5" s="15"/>
      <c r="C5" s="20" t="s">
        <v>147</v>
      </c>
      <c r="D5" s="137" t="str">
        <f>'１　職員配置確認表'!F4</f>
        <v>○○保育園</v>
      </c>
      <c r="E5" s="198"/>
      <c r="F5" s="198"/>
      <c r="G5" s="71"/>
      <c r="K5" s="1"/>
    </row>
    <row r="6" spans="1:18" s="17" customFormat="1" ht="17.25">
      <c r="A6" s="16"/>
      <c r="B6" s="16"/>
      <c r="C6" s="16"/>
      <c r="D6" s="16"/>
      <c r="E6" s="16"/>
      <c r="F6" s="16"/>
      <c r="G6" s="73"/>
    </row>
    <row r="7" spans="1:18" ht="18.75" customHeight="1">
      <c r="A7" s="132" t="s">
        <v>62</v>
      </c>
      <c r="B7" s="132" t="s">
        <v>63</v>
      </c>
      <c r="C7" s="132" t="s">
        <v>19</v>
      </c>
      <c r="D7" s="132" t="s">
        <v>41</v>
      </c>
      <c r="E7" s="132" t="s">
        <v>42</v>
      </c>
      <c r="F7" s="132" t="s">
        <v>43</v>
      </c>
      <c r="G7" s="74" t="s">
        <v>72</v>
      </c>
    </row>
    <row r="8" spans="1:18" ht="18.75" customHeight="1">
      <c r="A8" s="10" t="str">
        <f>リストシート!A1</f>
        <v>管理者（事業所長）</v>
      </c>
      <c r="B8" s="10">
        <f>'２　職員一覧'!C43</f>
        <v>1</v>
      </c>
      <c r="C8" s="10">
        <f>'２　職員一覧'!D43</f>
        <v>0</v>
      </c>
      <c r="D8" s="10">
        <f>'２　職員一覧'!G43</f>
        <v>1</v>
      </c>
      <c r="E8" s="133">
        <f>'２　職員一覧'!I43</f>
        <v>30</v>
      </c>
      <c r="F8" s="133">
        <f>'２　職員一覧'!K43</f>
        <v>0</v>
      </c>
      <c r="G8" s="75"/>
    </row>
    <row r="9" spans="1:18" ht="18.75" customHeight="1">
      <c r="A9" s="107" t="str">
        <f>リストシート!A2</f>
        <v>副管理者（副事業所長）</v>
      </c>
      <c r="B9" s="107">
        <f>'２　職員一覧'!C44</f>
        <v>0</v>
      </c>
      <c r="C9" s="107">
        <f>'２　職員一覧'!D44</f>
        <v>0</v>
      </c>
      <c r="D9" s="107">
        <f>'２　職員一覧'!G44</f>
        <v>0</v>
      </c>
      <c r="E9" s="133" t="str">
        <f>'２　職員一覧'!I44</f>
        <v/>
      </c>
      <c r="F9" s="133" t="str">
        <f>'２　職員一覧'!K44</f>
        <v/>
      </c>
    </row>
    <row r="10" spans="1:18" s="104" customFormat="1" ht="18.75" customHeight="1">
      <c r="A10" s="107" t="str">
        <f>リストシート!A3</f>
        <v>主任保育士</v>
      </c>
      <c r="B10" s="107">
        <f>'２　職員一覧'!C45</f>
        <v>0</v>
      </c>
      <c r="C10" s="107">
        <f>'２　職員一覧'!D45</f>
        <v>0</v>
      </c>
      <c r="D10" s="107">
        <f>'２　職員一覧'!G45</f>
        <v>0</v>
      </c>
      <c r="E10" s="133" t="str">
        <f>'２　職員一覧'!I45</f>
        <v/>
      </c>
      <c r="F10" s="133" t="str">
        <f>'２　職員一覧'!K45</f>
        <v/>
      </c>
    </row>
    <row r="11" spans="1:18" ht="18.75" customHeight="1">
      <c r="A11" s="107" t="str">
        <f>リストシート!A4</f>
        <v>保育士</v>
      </c>
      <c r="B11" s="107">
        <f>'２　職員一覧'!C46</f>
        <v>5</v>
      </c>
      <c r="C11" s="107">
        <f>'２　職員一覧'!D46</f>
        <v>0</v>
      </c>
      <c r="D11" s="107">
        <f>'２　職員一覧'!G46</f>
        <v>5</v>
      </c>
      <c r="E11" s="133">
        <f>'２　職員一覧'!I46</f>
        <v>15</v>
      </c>
      <c r="F11" s="133">
        <f>'２　職員一覧'!K46</f>
        <v>0</v>
      </c>
    </row>
    <row r="12" spans="1:18" s="104" customFormat="1" ht="18.75" customHeight="1">
      <c r="A12" s="107" t="str">
        <f>リストシート!A5</f>
        <v>看護師</v>
      </c>
      <c r="B12" s="107">
        <f>'２　職員一覧'!C47</f>
        <v>0</v>
      </c>
      <c r="C12" s="107">
        <f>'２　職員一覧'!D47</f>
        <v>1</v>
      </c>
      <c r="D12" s="107">
        <f>'２　職員一覧'!G47</f>
        <v>0.6</v>
      </c>
      <c r="E12" s="133">
        <f>'２　職員一覧'!I47</f>
        <v>15</v>
      </c>
      <c r="F12" s="133">
        <f>'２　職員一覧'!K47</f>
        <v>0</v>
      </c>
    </row>
    <row r="13" spans="1:18" s="104" customFormat="1" ht="18.75" customHeight="1">
      <c r="A13" s="107" t="str">
        <f>リストシート!A6</f>
        <v>准看護師</v>
      </c>
      <c r="B13" s="107">
        <f>'２　職員一覧'!C48</f>
        <v>0</v>
      </c>
      <c r="C13" s="107">
        <f>'２　職員一覧'!D48</f>
        <v>0</v>
      </c>
      <c r="D13" s="107">
        <f>'２　職員一覧'!G48</f>
        <v>0</v>
      </c>
      <c r="E13" s="133" t="str">
        <f>'２　職員一覧'!I48</f>
        <v/>
      </c>
      <c r="F13" s="133" t="str">
        <f>'２　職員一覧'!K48</f>
        <v/>
      </c>
    </row>
    <row r="14" spans="1:18" ht="18.75" customHeight="1">
      <c r="A14" s="107" t="str">
        <f>リストシート!A7</f>
        <v>保健師</v>
      </c>
      <c r="B14" s="107">
        <f>'２　職員一覧'!C49</f>
        <v>0</v>
      </c>
      <c r="C14" s="107">
        <f>'２　職員一覧'!D49</f>
        <v>0</v>
      </c>
      <c r="D14" s="107">
        <f>'２　職員一覧'!G49</f>
        <v>0</v>
      </c>
      <c r="E14" s="133" t="str">
        <f>'２　職員一覧'!I49</f>
        <v/>
      </c>
      <c r="F14" s="133" t="str">
        <f>'２　職員一覧'!K49</f>
        <v/>
      </c>
    </row>
    <row r="15" spans="1:18" ht="18.75" customHeight="1">
      <c r="A15" s="107" t="str">
        <f>リストシート!A8</f>
        <v>幼稚園教諭</v>
      </c>
      <c r="B15" s="107">
        <f>'２　職員一覧'!C50</f>
        <v>0</v>
      </c>
      <c r="C15" s="107">
        <f>'２　職員一覧'!D50</f>
        <v>0</v>
      </c>
      <c r="D15" s="107">
        <f>'２　職員一覧'!G50</f>
        <v>0</v>
      </c>
      <c r="E15" s="133" t="str">
        <f>'２　職員一覧'!I50</f>
        <v/>
      </c>
      <c r="F15" s="133" t="str">
        <f>'２　職員一覧'!K50</f>
        <v/>
      </c>
    </row>
    <row r="16" spans="1:18" s="104" customFormat="1" ht="18.75" customHeight="1">
      <c r="A16" s="107" t="str">
        <f>リストシート!A9</f>
        <v>小学校教諭</v>
      </c>
      <c r="B16" s="107">
        <f>'２　職員一覧'!C51</f>
        <v>0</v>
      </c>
      <c r="C16" s="107">
        <f>'２　職員一覧'!D51</f>
        <v>0</v>
      </c>
      <c r="D16" s="107">
        <f>'２　職員一覧'!G51</f>
        <v>0</v>
      </c>
      <c r="E16" s="133" t="str">
        <f>'２　職員一覧'!I51</f>
        <v/>
      </c>
      <c r="F16" s="133" t="str">
        <f>'２　職員一覧'!K51</f>
        <v/>
      </c>
    </row>
    <row r="17" spans="1:6" s="104" customFormat="1" ht="18.75" customHeight="1">
      <c r="A17" s="107" t="str">
        <f>リストシート!A10</f>
        <v>養護教諭</v>
      </c>
      <c r="B17" s="107">
        <f>'２　職員一覧'!C52</f>
        <v>0</v>
      </c>
      <c r="C17" s="107">
        <f>'２　職員一覧'!D52</f>
        <v>0</v>
      </c>
      <c r="D17" s="107">
        <f>'２　職員一覧'!G52</f>
        <v>0</v>
      </c>
      <c r="E17" s="133" t="str">
        <f>'２　職員一覧'!I52</f>
        <v/>
      </c>
      <c r="F17" s="133" t="str">
        <f>'２　職員一覧'!K52</f>
        <v/>
      </c>
    </row>
    <row r="18" spans="1:6" ht="18.75" customHeight="1">
      <c r="A18" s="107" t="str">
        <f>リストシート!A11</f>
        <v>子育て支援員</v>
      </c>
      <c r="B18" s="107">
        <f>'２　職員一覧'!C53</f>
        <v>1</v>
      </c>
      <c r="C18" s="107">
        <f>'２　職員一覧'!D53</f>
        <v>0</v>
      </c>
      <c r="D18" s="107">
        <f>'２　職員一覧'!G53</f>
        <v>1</v>
      </c>
      <c r="E18" s="133">
        <f>'２　職員一覧'!I53</f>
        <v>5</v>
      </c>
      <c r="F18" s="133">
        <f>'２　職員一覧'!K53</f>
        <v>0</v>
      </c>
    </row>
    <row r="19" spans="1:6" ht="18.75" customHeight="1">
      <c r="A19" s="107" t="str">
        <f>リストシート!A12</f>
        <v>家庭的保育者</v>
      </c>
      <c r="B19" s="107">
        <f>'２　職員一覧'!C54</f>
        <v>0</v>
      </c>
      <c r="C19" s="107">
        <f>'２　職員一覧'!D54</f>
        <v>1</v>
      </c>
      <c r="D19" s="107">
        <f>'２　職員一覧'!G54</f>
        <v>0.5</v>
      </c>
      <c r="E19" s="133">
        <f>'２　職員一覧'!I54</f>
        <v>10</v>
      </c>
      <c r="F19" s="133">
        <f>'２　職員一覧'!K54</f>
        <v>0</v>
      </c>
    </row>
    <row r="20" spans="1:6" ht="18.75" customHeight="1">
      <c r="A20" s="107" t="str">
        <f>リストシート!A13</f>
        <v>家庭的保育補助者</v>
      </c>
      <c r="B20" s="107">
        <f>'２　職員一覧'!C55</f>
        <v>0</v>
      </c>
      <c r="C20" s="107">
        <f>'２　職員一覧'!D55</f>
        <v>0</v>
      </c>
      <c r="D20" s="107">
        <f>'２　職員一覧'!G55</f>
        <v>0</v>
      </c>
      <c r="E20" s="133" t="str">
        <f>'２　職員一覧'!I55</f>
        <v/>
      </c>
      <c r="F20" s="133" t="str">
        <f>'２　職員一覧'!K55</f>
        <v/>
      </c>
    </row>
    <row r="21" spans="1:6" ht="18.75" customHeight="1">
      <c r="A21" s="107" t="str">
        <f>リストシート!A14</f>
        <v>保育補助者</v>
      </c>
      <c r="B21" s="107">
        <f>'２　職員一覧'!C56</f>
        <v>0</v>
      </c>
      <c r="C21" s="107">
        <f>'２　職員一覧'!D56</f>
        <v>0</v>
      </c>
      <c r="D21" s="107">
        <f>'２　職員一覧'!G56</f>
        <v>0</v>
      </c>
      <c r="E21" s="133" t="str">
        <f>'２　職員一覧'!I56</f>
        <v/>
      </c>
      <c r="F21" s="133" t="str">
        <f>'２　職員一覧'!K56</f>
        <v/>
      </c>
    </row>
    <row r="22" spans="1:6" ht="18.75" customHeight="1">
      <c r="A22" s="107" t="str">
        <f>リストシート!A15</f>
        <v>栄養士</v>
      </c>
      <c r="B22" s="107">
        <f>'２　職員一覧'!C57</f>
        <v>0</v>
      </c>
      <c r="C22" s="107">
        <f>'２　職員一覧'!D57</f>
        <v>1</v>
      </c>
      <c r="D22" s="107">
        <f>'２　職員一覧'!G57</f>
        <v>0.6</v>
      </c>
      <c r="E22" s="133">
        <f>'２　職員一覧'!I57</f>
        <v>20</v>
      </c>
      <c r="F22" s="133">
        <f>'２　職員一覧'!K57</f>
        <v>0</v>
      </c>
    </row>
    <row r="23" spans="1:6" s="104" customFormat="1" ht="18.75" customHeight="1">
      <c r="A23" s="107" t="str">
        <f>リストシート!A16</f>
        <v>調理員</v>
      </c>
      <c r="B23" s="107">
        <f>'２　職員一覧'!C58</f>
        <v>0</v>
      </c>
      <c r="C23" s="107">
        <f>'２　職員一覧'!D58</f>
        <v>0</v>
      </c>
      <c r="D23" s="107">
        <f>'２　職員一覧'!G58</f>
        <v>0</v>
      </c>
      <c r="E23" s="133" t="str">
        <f>'２　職員一覧'!I58</f>
        <v/>
      </c>
      <c r="F23" s="133" t="str">
        <f>'２　職員一覧'!K58</f>
        <v/>
      </c>
    </row>
    <row r="24" spans="1:6" s="104" customFormat="1" ht="18.75" customHeight="1">
      <c r="A24" s="107" t="str">
        <f>リストシート!A17</f>
        <v>事務職員</v>
      </c>
      <c r="B24" s="107">
        <f>'２　職員一覧'!C59</f>
        <v>0</v>
      </c>
      <c r="C24" s="107">
        <f>'２　職員一覧'!D59</f>
        <v>0</v>
      </c>
      <c r="D24" s="107">
        <f>'２　職員一覧'!G59</f>
        <v>0</v>
      </c>
      <c r="E24" s="133" t="str">
        <f>'２　職員一覧'!I59</f>
        <v/>
      </c>
      <c r="F24" s="133" t="str">
        <f>'２　職員一覧'!K59</f>
        <v/>
      </c>
    </row>
    <row r="25" spans="1:6" s="104" customFormat="1" ht="18.75" customHeight="1">
      <c r="A25" s="107" t="str">
        <f>リストシート!A18</f>
        <v>用務員</v>
      </c>
      <c r="B25" s="107">
        <f>'２　職員一覧'!C60</f>
        <v>0</v>
      </c>
      <c r="C25" s="107">
        <f>'２　職員一覧'!D60</f>
        <v>0</v>
      </c>
      <c r="D25" s="107">
        <f>'２　職員一覧'!G60</f>
        <v>0</v>
      </c>
      <c r="E25" s="133" t="str">
        <f>'２　職員一覧'!I60</f>
        <v/>
      </c>
      <c r="F25" s="133" t="str">
        <f>'２　職員一覧'!K60</f>
        <v/>
      </c>
    </row>
    <row r="26" spans="1:6" s="104" customFormat="1" ht="18.75" customHeight="1">
      <c r="A26" s="107" t="str">
        <f>リストシート!A19</f>
        <v>その他職員</v>
      </c>
      <c r="B26" s="107">
        <f>'２　職員一覧'!C61</f>
        <v>0</v>
      </c>
      <c r="C26" s="107">
        <f>'２　職員一覧'!D61</f>
        <v>0</v>
      </c>
      <c r="D26" s="107">
        <f>'２　職員一覧'!G61</f>
        <v>0</v>
      </c>
      <c r="E26" s="133" t="str">
        <f>'２　職員一覧'!I61</f>
        <v/>
      </c>
      <c r="F26" s="133" t="str">
        <f>'２　職員一覧'!K61</f>
        <v/>
      </c>
    </row>
    <row r="27" spans="1:6" ht="18.75" customHeight="1">
      <c r="A27" s="107" t="str">
        <f>リストシート!A20</f>
        <v>嘱託医</v>
      </c>
      <c r="B27" s="107">
        <f>'２　職員一覧'!C62</f>
        <v>0</v>
      </c>
      <c r="C27" s="107">
        <f>'２　職員一覧'!D62</f>
        <v>1</v>
      </c>
      <c r="D27" s="107">
        <f>'２　職員一覧'!G62</f>
        <v>0</v>
      </c>
      <c r="E27" s="136"/>
      <c r="F27" s="136"/>
    </row>
    <row r="28" spans="1:6" ht="18.75" customHeight="1">
      <c r="A28" s="107" t="str">
        <f>リストシート!A21</f>
        <v>嘱託歯科医</v>
      </c>
      <c r="B28" s="10">
        <f>'２　職員一覧'!C63</f>
        <v>0</v>
      </c>
      <c r="C28" s="107">
        <f>'２　職員一覧'!D63</f>
        <v>1</v>
      </c>
      <c r="D28" s="107">
        <f>'２　職員一覧'!G63</f>
        <v>0</v>
      </c>
      <c r="E28" s="136"/>
      <c r="F28" s="136"/>
    </row>
    <row r="29" spans="1:6" ht="18.75" customHeight="1"/>
    <row r="30" spans="1:6" ht="18.75" customHeight="1">
      <c r="A30" s="196" t="s">
        <v>109</v>
      </c>
      <c r="B30" s="199" t="str">
        <f>リストシート!C1</f>
        <v>正職員</v>
      </c>
      <c r="C30" s="200"/>
      <c r="D30" s="9">
        <f>'２　職員一覧'!M43</f>
        <v>4</v>
      </c>
    </row>
    <row r="31" spans="1:6" ht="18.75" customHeight="1">
      <c r="A31" s="197"/>
      <c r="B31" s="199" t="str">
        <f>リストシート!C2</f>
        <v>準職員（無期）</v>
      </c>
      <c r="C31" s="200"/>
      <c r="D31" s="9">
        <f>'２　職員一覧'!M44</f>
        <v>1</v>
      </c>
    </row>
    <row r="32" spans="1:6" s="104" customFormat="1" ht="18.75" customHeight="1">
      <c r="A32" s="197"/>
      <c r="B32" s="199" t="str">
        <f>リストシート!C3</f>
        <v>準職員（有期）</v>
      </c>
      <c r="C32" s="200"/>
      <c r="D32" s="106">
        <f>'２　職員一覧'!M45</f>
        <v>0</v>
      </c>
    </row>
    <row r="33" spans="1:5" s="104" customFormat="1" ht="18.75" customHeight="1">
      <c r="A33" s="197"/>
      <c r="B33" s="199" t="str">
        <f>リストシート!C4</f>
        <v>パートタイム職員（無期）</v>
      </c>
      <c r="C33" s="200"/>
      <c r="D33" s="106">
        <f>'２　職員一覧'!M46</f>
        <v>1</v>
      </c>
    </row>
    <row r="34" spans="1:5" s="104" customFormat="1" ht="18.75" customHeight="1">
      <c r="A34" s="197"/>
      <c r="B34" s="199" t="str">
        <f>リストシート!C5</f>
        <v>パートタイム職員（有期）</v>
      </c>
      <c r="C34" s="200"/>
      <c r="D34" s="106">
        <f>'２　職員一覧'!M47</f>
        <v>0</v>
      </c>
    </row>
    <row r="35" spans="1:5" s="104" customFormat="1" ht="18.75" customHeight="1">
      <c r="A35" s="197"/>
      <c r="B35" s="199" t="str">
        <f>リストシート!C6</f>
        <v>嘱託職員</v>
      </c>
      <c r="C35" s="200"/>
      <c r="D35" s="106">
        <f>'２　職員一覧'!M48</f>
        <v>0</v>
      </c>
      <c r="E35" s="123" t="s">
        <v>111</v>
      </c>
    </row>
    <row r="36" spans="1:5" ht="18.75" customHeight="1">
      <c r="A36" s="197"/>
      <c r="B36" s="199" t="str">
        <f>リストシート!C7</f>
        <v>その他職員</v>
      </c>
      <c r="C36" s="200"/>
      <c r="D36" s="106">
        <f>'２　職員一覧'!M49</f>
        <v>0</v>
      </c>
      <c r="E36" s="106">
        <f>SUM(D30:D36)</f>
        <v>6</v>
      </c>
    </row>
    <row r="37" spans="1:5" s="104" customFormat="1" ht="18.75" customHeight="1"/>
    <row r="38" spans="1:5" s="104" customFormat="1" ht="18.75" customHeight="1">
      <c r="A38" s="196" t="s">
        <v>110</v>
      </c>
      <c r="B38" s="199" t="str">
        <f>リストシート!C1</f>
        <v>正職員</v>
      </c>
      <c r="C38" s="200"/>
      <c r="D38" s="106">
        <f>'２　職員一覧'!M52</f>
        <v>4</v>
      </c>
    </row>
    <row r="39" spans="1:5" s="104" customFormat="1" ht="18.75" customHeight="1">
      <c r="A39" s="197"/>
      <c r="B39" s="199" t="str">
        <f>リストシート!C2</f>
        <v>準職員（無期）</v>
      </c>
      <c r="C39" s="200"/>
      <c r="D39" s="106">
        <f>'２　職員一覧'!M53</f>
        <v>1</v>
      </c>
    </row>
    <row r="40" spans="1:5" s="104" customFormat="1" ht="18.75" customHeight="1">
      <c r="A40" s="197"/>
      <c r="B40" s="199" t="str">
        <f>リストシート!C3</f>
        <v>準職員（有期）</v>
      </c>
      <c r="C40" s="200"/>
      <c r="D40" s="106">
        <f>'２　職員一覧'!M54</f>
        <v>1</v>
      </c>
    </row>
    <row r="41" spans="1:5" s="104" customFormat="1" ht="18.75" customHeight="1">
      <c r="A41" s="197"/>
      <c r="B41" s="199" t="str">
        <f>リストシート!C4</f>
        <v>パートタイム職員（無期）</v>
      </c>
      <c r="C41" s="200"/>
      <c r="D41" s="106">
        <f>'２　職員一覧'!M55</f>
        <v>1</v>
      </c>
    </row>
    <row r="42" spans="1:5" s="104" customFormat="1" ht="18.75" customHeight="1">
      <c r="A42" s="197"/>
      <c r="B42" s="199" t="str">
        <f>リストシート!C5</f>
        <v>パートタイム職員（有期）</v>
      </c>
      <c r="C42" s="200"/>
      <c r="D42" s="106">
        <f>'２　職員一覧'!M56</f>
        <v>0</v>
      </c>
    </row>
    <row r="43" spans="1:5" s="104" customFormat="1" ht="18.75" customHeight="1">
      <c r="A43" s="197"/>
      <c r="B43" s="199" t="str">
        <f>リストシート!C6</f>
        <v>嘱託職員</v>
      </c>
      <c r="C43" s="200"/>
      <c r="D43" s="106">
        <f>'２　職員一覧'!M57</f>
        <v>0</v>
      </c>
      <c r="E43" s="123" t="s">
        <v>111</v>
      </c>
    </row>
    <row r="44" spans="1:5" s="104" customFormat="1" ht="18.75" customHeight="1">
      <c r="A44" s="197"/>
      <c r="B44" s="199" t="str">
        <f>リストシート!C7</f>
        <v>その他職員</v>
      </c>
      <c r="C44" s="200"/>
      <c r="D44" s="106">
        <f>'２　職員一覧'!M58</f>
        <v>0</v>
      </c>
      <c r="E44" s="106">
        <f>SUM(D38:D44)</f>
        <v>7</v>
      </c>
    </row>
  </sheetData>
  <mergeCells count="17">
    <mergeCell ref="A38:A44"/>
    <mergeCell ref="B38:C38"/>
    <mergeCell ref="B39:C39"/>
    <mergeCell ref="B40:C40"/>
    <mergeCell ref="B41:C41"/>
    <mergeCell ref="B42:C42"/>
    <mergeCell ref="B43:C43"/>
    <mergeCell ref="B44:C44"/>
    <mergeCell ref="A30:A36"/>
    <mergeCell ref="D5:F5"/>
    <mergeCell ref="B30:C30"/>
    <mergeCell ref="B31:C31"/>
    <mergeCell ref="B32:C32"/>
    <mergeCell ref="B33:C33"/>
    <mergeCell ref="B34:C34"/>
    <mergeCell ref="B35:C35"/>
    <mergeCell ref="B36:C36"/>
  </mergeCells>
  <phoneticPr fontId="1"/>
  <pageMargins left="0.78740157480314965" right="0.70866141732283472" top="0.74803149606299213"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21"/>
  <sheetViews>
    <sheetView workbookViewId="0"/>
  </sheetViews>
  <sheetFormatPr defaultRowHeight="13.5"/>
  <cols>
    <col min="1" max="1" width="21.5" bestFit="1" customWidth="1"/>
    <col min="2" max="2" width="7.125" bestFit="1" customWidth="1"/>
    <col min="3" max="3" width="21.75" bestFit="1" customWidth="1"/>
  </cols>
  <sheetData>
    <row r="1" spans="1:3">
      <c r="A1" t="s">
        <v>142</v>
      </c>
      <c r="B1" t="s">
        <v>18</v>
      </c>
      <c r="C1" t="s">
        <v>99</v>
      </c>
    </row>
    <row r="2" spans="1:3">
      <c r="A2" t="s">
        <v>143</v>
      </c>
      <c r="B2" t="s">
        <v>19</v>
      </c>
      <c r="C2" t="s">
        <v>107</v>
      </c>
    </row>
    <row r="3" spans="1:3">
      <c r="A3" s="103" t="s">
        <v>115</v>
      </c>
      <c r="C3" s="103" t="s">
        <v>102</v>
      </c>
    </row>
    <row r="4" spans="1:3">
      <c r="A4" t="s">
        <v>54</v>
      </c>
      <c r="C4" t="s">
        <v>106</v>
      </c>
    </row>
    <row r="5" spans="1:3" s="103" customFormat="1">
      <c r="A5" t="s">
        <v>121</v>
      </c>
      <c r="C5" s="103" t="s">
        <v>105</v>
      </c>
    </row>
    <row r="6" spans="1:3">
      <c r="A6" s="103" t="s">
        <v>122</v>
      </c>
      <c r="C6" s="103" t="s">
        <v>100</v>
      </c>
    </row>
    <row r="7" spans="1:3">
      <c r="A7" s="103" t="s">
        <v>123</v>
      </c>
      <c r="C7" t="s">
        <v>101</v>
      </c>
    </row>
    <row r="8" spans="1:3">
      <c r="A8" s="103" t="s">
        <v>118</v>
      </c>
    </row>
    <row r="9" spans="1:3">
      <c r="A9" s="103" t="s">
        <v>119</v>
      </c>
    </row>
    <row r="10" spans="1:3">
      <c r="A10" s="103" t="s">
        <v>120</v>
      </c>
    </row>
    <row r="11" spans="1:3">
      <c r="A11" t="s">
        <v>117</v>
      </c>
    </row>
    <row r="12" spans="1:3">
      <c r="A12" s="103" t="s">
        <v>116</v>
      </c>
    </row>
    <row r="13" spans="1:3" s="103" customFormat="1">
      <c r="A13" t="s">
        <v>75</v>
      </c>
      <c r="C13"/>
    </row>
    <row r="14" spans="1:3">
      <c r="A14" t="s">
        <v>55</v>
      </c>
      <c r="C14" s="103"/>
    </row>
    <row r="15" spans="1:3">
      <c r="A15" s="103" t="s">
        <v>103</v>
      </c>
    </row>
    <row r="16" spans="1:3">
      <c r="A16" t="s">
        <v>25</v>
      </c>
    </row>
    <row r="17" spans="1:1">
      <c r="A17" t="s">
        <v>26</v>
      </c>
    </row>
    <row r="18" spans="1:1">
      <c r="A18" s="103" t="s">
        <v>104</v>
      </c>
    </row>
    <row r="19" spans="1:1">
      <c r="A19" t="s">
        <v>58</v>
      </c>
    </row>
    <row r="20" spans="1:1">
      <c r="A20" t="s">
        <v>56</v>
      </c>
    </row>
    <row r="21" spans="1:1">
      <c r="A21" t="s">
        <v>57</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１　職員配置確認表</vt:lpstr>
      <vt:lpstr>２　職員一覧</vt:lpstr>
      <vt:lpstr>３　職員数及び平均年数</vt:lpstr>
      <vt:lpstr>リストシート</vt:lpstr>
      <vt:lpstr>'１　職員配置確認表'!Print_Area</vt:lpstr>
      <vt:lpstr>'２　職員一覧'!Print_Area</vt:lpstr>
      <vt:lpstr>'３　職員数及び平均年数'!Print_Area</vt:lpstr>
      <vt:lpstr>'２　職員一覧'!Print_Titles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kodomo_net1</dc:creator>
  <cp:lastModifiedBy>Administrator</cp:lastModifiedBy>
  <cp:lastPrinted>2020-03-02T04:25:25Z</cp:lastPrinted>
  <dcterms:created xsi:type="dcterms:W3CDTF">2017-03-05T06:01:19Z</dcterms:created>
  <dcterms:modified xsi:type="dcterms:W3CDTF">2020-03-02T04:54:15Z</dcterms:modified>
</cp:coreProperties>
</file>