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172.21.210.185\財政課共有\04_決算統計・普通会計\02_普通会計\07 財政状況資料集（3月・8月）\R6年度決算\"/>
    </mc:Choice>
  </mc:AlternateContent>
  <xr:revisionPtr revIDLastSave="0" documentId="13_ncr:1_{105F4C19-4C11-4688-97A6-996694B0EA73}" xr6:coauthVersionLast="47" xr6:coauthVersionMax="47" xr10:uidLastSave="{00000000-0000-0000-0000-000000000000}"/>
  <bookViews>
    <workbookView xWindow="-120" yWindow="-120" windowWidth="242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7" i="12" l="1"/>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BE37" i="10"/>
  <c r="AM37" i="10"/>
  <c r="CO34" i="10"/>
  <c r="CO35" i="10" s="1"/>
  <c r="CO36" i="10" s="1"/>
  <c r="CO37" i="10" s="1"/>
  <c r="CO38" i="10" s="1"/>
  <c r="BW34" i="10"/>
  <c r="BW35" i="10" s="1"/>
  <c r="BW36" i="10" s="1"/>
  <c r="BW37" i="10" s="1"/>
  <c r="BW38" i="10" s="1"/>
  <c r="C34" i="10"/>
  <c r="C35" i="10" s="1"/>
  <c r="C36" i="10" l="1"/>
  <c r="C37" i="10" s="1"/>
  <c r="C38"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alcChain>
</file>

<file path=xl/sharedStrings.xml><?xml version="1.0" encoding="utf-8"?>
<sst xmlns="http://schemas.openxmlformats.org/spreadsheetml/2006/main" count="1053" uniqueCount="575">
  <si>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</si>
  <si>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</si>
  <si>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</si>
  <si>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</si>
  <si>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</si>
  <si>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</si>
  <si>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</si>
  <si>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</si>
  <si>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</si>
  <si>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</si>
  <si>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</si>
  <si>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</si>
  <si>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</si>
  <si>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</si>
  <si>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</si>
  <si>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</si>
  <si>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</si>
  <si>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</si>
  <si>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</si>
  <si>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</si>
  <si>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</si>
  <si>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</si>
  <si>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</si>
  <si>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</si>
  <si>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</si>
  <si>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</si>
  <si>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</si>
  <si>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</si>
  <si>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</si>
  <si>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</si>
  <si>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</si>
  <si>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</si>
  <si>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</si>
  <si>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</si>
  <si>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</si>
  <si>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</si>
  <si>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</si>
  <si>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</si>
  <si>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</si>
  <si>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</si>
  <si>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</si>
  <si>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</si>
  <si>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</si>
  <si>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</si>
  <si>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</si>
  <si>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</si>
  <si>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</si>
  <si>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</si>
  <si>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</si>
  <si>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</si>
  <si>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</si>
  <si>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</si>
  <si>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</si>
  <si>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</si>
  <si>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</si>
  <si>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</si>
  <si>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</si>
  <si>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</si>
  <si>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</si>
  <si>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</si>
  <si>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</si>
  <si>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</si>
  <si>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</si>
  <si>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</si>
  <si>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</si>
  <si>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</si>
  <si>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</si>
  <si>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</si>
  <si>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</si>
  <si>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</si>
  <si>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</si>
  <si>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</si>
  <si>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</si>
  <si>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</si>
  <si>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</si>
  <si>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</si>
  <si>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</si>
  <si>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</si>
  <si>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</si>
  <si>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</si>
  <si>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</si>
  <si>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</si>
  <si>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</si>
  <si>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</si>
  <si>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</si>
  <si>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</si>
  <si>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</si>
  <si>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</si>
  <si>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</si>
  <si>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</si>
  <si>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</si>
  <si>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</si>
  <si>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</si>
  <si>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</si>
  <si>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八戸市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</si>
  <si>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</si>
  <si>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</si>
  <si>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</si>
  <si>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</si>
  <si>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</si>
  <si>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</si>
  <si>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</si>
  <si>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</si>
  <si>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</si>
  <si>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</si>
  <si>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</si>
  <si>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</si>
  <si>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</si>
  <si>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</si>
  <si>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</si>
  <si>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</si>
  <si>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</si>
  <si>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</si>
  <si>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</si>
  <si>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</si>
  <si>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</si>
  <si>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</si>
  <si>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</si>
  <si>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</si>
  <si>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</si>
  <si>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</si>
  <si>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</si>
  <si>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</si>
  <si>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</si>
  <si>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</si>
  <si>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</si>
  <si>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</si>
  <si>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</si>
  <si>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</si>
  <si>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</si>
  <si>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</si>
  <si>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</si>
  <si>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</si>
  <si>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</si>
  <si>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</si>
  <si>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</si>
  <si>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</si>
  <si>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</si>
  <si>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</si>
  <si>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</si>
  <si>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</si>
  <si>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</si>
  <si>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</si>
  <si>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</si>
  <si>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</si>
  <si>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</si>
  <si>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</si>
  <si>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</si>
  <si>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</si>
  <si>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</si>
  <si>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</si>
  <si>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</si>
  <si>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</si>
  <si>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</si>
  <si>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</si>
  <si>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</si>
  <si>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</si>
  <si>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</si>
  <si>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</si>
  <si>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</si>
  <si>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</si>
  <si>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</si>
  <si>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</si>
  <si>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</si>
  <si>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</si>
  <si>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</si>
  <si>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</si>
  <si>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</si>
  <si>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</si>
  <si>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</si>
  <si>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</si>
  <si>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</si>
  <si>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</si>
  <si>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</si>
  <si>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</si>
  <si>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</si>
  <si>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</si>
  <si>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</si>
  <si>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</si>
  <si>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</si>
  <si>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</si>
  <si>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</si>
  <si>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</si>
  <si>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</si>
  <si>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</si>
  <si>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</si>
  <si>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</si>
  <si>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</si>
  <si>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</si>
  <si>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</si>
  <si>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</si>
  <si>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</si>
  <si>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</si>
  <si>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</si>
  <si>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</si>
  <si>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</si>
  <si>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</si>
  <si>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</si>
  <si>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</si>
  <si>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</si>
  <si>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</si>
  <si>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</si>
  <si>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</si>
  <si>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青森県八戸市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</si>
  <si>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</si>
  <si>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</si>
  <si>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</si>
  <si>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</si>
  <si>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</si>
  <si>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</si>
  <si>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</si>
  <si>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</si>
  <si>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</si>
  <si>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</si>
  <si>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</si>
  <si>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</si>
  <si>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</si>
  <si>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</si>
  <si>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</si>
  <si>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</si>
  <si>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</si>
  <si>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</si>
  <si>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</si>
  <si>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</si>
  <si>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</si>
  <si>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</si>
  <si>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</si>
  <si>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</si>
  <si>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</si>
  <si>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</si>
  <si>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</si>
  <si>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</si>
  <si>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</si>
  <si>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</si>
  <si>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</si>
  <si>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</si>
  <si>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</si>
  <si>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</si>
  <si>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</si>
  <si>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</si>
  <si>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</si>
  <si>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</si>
  <si>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</si>
  <si>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</si>
  <si>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</si>
  <si>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</si>
  <si>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</si>
  <si>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</si>
  <si>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</si>
  <si>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</si>
  <si>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</si>
  <si>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</si>
  <si>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</si>
  <si>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</si>
  <si>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</si>
  <si>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</si>
  <si>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</si>
  <si>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</si>
  <si>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</si>
  <si>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</si>
  <si>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</si>
  <si>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</si>
  <si>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</si>
  <si>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</si>
  <si>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</si>
  <si>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</si>
  <si>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</si>
  <si>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</si>
  <si>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</si>
  <si>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</si>
  <si>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</si>
  <si>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</si>
  <si>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</si>
  <si>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</si>
  <si>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</si>
  <si>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</si>
  <si>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</si>
  <si>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</si>
  <si>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</si>
  <si>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</si>
  <si>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</si>
  <si>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</si>
  <si>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</si>
  <si>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</si>
  <si>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</si>
  <si>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</si>
  <si>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</si>
  <si>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</si>
  <si>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</si>
  <si>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</si>
  <si>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</si>
  <si>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</si>
  <si>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</si>
  <si>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</si>
  <si>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</si>
  <si>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</si>
  <si>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</si>
  <si>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</si>
  <si>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</si>
  <si>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</si>
  <si>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</si>
  <si>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</si>
  <si>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</si>
  <si>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</si>
  <si>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</si>
  <si>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</si>
  <si>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</si>
  <si>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</si>
  <si>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</si>
  <si>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</si>
  <si>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</si>
  <si>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</si>
  <si>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</si>
  <si>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</si>
  <si>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</si>
  <si>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</si>
  <si>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</si>
  <si>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</si>
  <si>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</si>
  <si>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</si>
  <si>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</si>
  <si>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</si>
  <si>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</si>
  <si>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</si>
  <si>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</si>
  <si>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</si>
  <si>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</si>
  <si>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</si>
  <si>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</si>
  <si>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</si>
  <si>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</si>
  <si>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</si>
  <si>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</si>
  <si>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</si>
  <si>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</si>
  <si>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</si>
  <si>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</si>
  <si>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</si>
  <si>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</si>
  <si>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</si>
  <si>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</si>
  <si>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</si>
  <si>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</si>
  <si>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</si>
  <si>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</si>
  <si>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</si>
  <si>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</si>
  <si>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</si>
  <si>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</si>
  <si>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</si>
  <si>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</si>
  <si>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</si>
  <si>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</si>
  <si>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</si>
  <si>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青森県八戸市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</si>
  <si>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</si>
  <si>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</si>
  <si>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</si>
  <si>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</si>
  <si>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</si>
  <si>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</si>
  <si>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</si>
  <si>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</si>
  <si>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</si>
  <si>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</si>
  <si>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</si>
  <si>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</si>
  <si>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</si>
  <si>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</si>
  <si>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</si>
  <si>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</si>
  <si>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</si>
  <si>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</si>
  <si>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</si>
  <si>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</si>
  <si>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都市計画土地区画整理事業特別会計</t>
    <phoneticPr fontId="5"/>
  </si>
  <si>
    <t>学校給食特別会計</t>
    <phoneticPr fontId="5"/>
  </si>
  <si>
    <t>霊園特別会計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</si>
  <si>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</si>
  <si>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</si>
  <si>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</si>
  <si>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</si>
  <si>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</si>
  <si>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</si>
  <si>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</si>
  <si>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</si>
  <si>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</si>
  <si>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</si>
  <si>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</si>
  <si>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</si>
  <si>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</si>
  <si>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</si>
  <si>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</si>
  <si>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都市計画駐車場特別会計</t>
    <phoneticPr fontId="5"/>
  </si>
  <si>
    <t>介護保険特別会計</t>
    <phoneticPr fontId="5"/>
  </si>
  <si>
    <t>国民健康保険南郷診療所特別会計</t>
    <phoneticPr fontId="5"/>
  </si>
  <si>
    <t>後期高齢者医療特別会計</t>
    <phoneticPr fontId="5"/>
  </si>
  <si>
    <t>八戸市自動車運送事業会計</t>
    <phoneticPr fontId="5"/>
  </si>
  <si>
    <t>法適用企業</t>
    <phoneticPr fontId="5"/>
  </si>
  <si>
    <t>八戸市立市民病院事業会計</t>
    <phoneticPr fontId="5"/>
  </si>
  <si>
    <t>八戸市下水道事業会計</t>
    <phoneticPr fontId="5"/>
  </si>
  <si>
    <t>地方卸売市場八戸市魚市場特別会計</t>
    <phoneticPr fontId="5"/>
  </si>
  <si>
    <t>法非適用企業</t>
    <phoneticPr fontId="5"/>
  </si>
  <si>
    <t>八戸市中央卸売市場特別会計</t>
    <phoneticPr fontId="5"/>
  </si>
  <si>
    <t>八戸市産業団地造成事業特別会計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</si>
  <si>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</si>
  <si>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</si>
  <si>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</si>
  <si>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</si>
  <si>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</si>
  <si>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</si>
  <si>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</si>
  <si>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</si>
  <si>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</si>
  <si>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</si>
  <si>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</si>
  <si>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</si>
  <si>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</si>
  <si>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</si>
  <si>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</si>
  <si>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</si>
  <si>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</si>
  <si>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</si>
  <si>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</si>
  <si>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</si>
  <si>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</si>
  <si>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</si>
  <si>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</si>
  <si>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</si>
  <si>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</si>
  <si>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</si>
  <si>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</si>
  <si>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</si>
  <si>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</si>
  <si>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</si>
  <si>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</si>
  <si>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</si>
  <si>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</si>
  <si>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</si>
  <si>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</si>
  <si>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</si>
  <si>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</si>
  <si>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</si>
  <si>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</si>
  <si>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</si>
  <si>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</si>
  <si>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</si>
  <si>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</si>
  <si>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</si>
  <si>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</si>
  <si>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</si>
  <si>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</si>
  <si>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</si>
  <si>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</si>
  <si>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</si>
  <si>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</si>
  <si>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</si>
  <si>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</si>
  <si>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</si>
  <si>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八戸市駐車場特別会計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</si>
  <si>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</si>
  <si>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</si>
  <si>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</si>
  <si>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</si>
  <si>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</si>
  <si>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</si>
  <si>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</si>
  <si>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</si>
  <si>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</si>
  <si>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</si>
  <si>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</si>
  <si>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</si>
  <si>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</si>
  <si>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</si>
  <si>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</si>
  <si>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</si>
  <si>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</si>
  <si>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</si>
  <si>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</si>
  <si>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</si>
  <si>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</si>
  <si>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</si>
  <si>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</si>
  <si>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</si>
  <si>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</si>
  <si>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</si>
  <si>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</si>
  <si>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</si>
  <si>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</si>
  <si>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</si>
  <si>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</si>
  <si>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</si>
  <si>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</si>
  <si>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</si>
  <si>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</si>
  <si>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</si>
  <si>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</si>
  <si>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</si>
  <si>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</si>
  <si>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</si>
  <si>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</si>
  <si>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</si>
  <si>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</si>
  <si>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</si>
  <si>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</si>
  <si>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</si>
  <si>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</si>
  <si>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</si>
  <si>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</si>
  <si>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</si>
  <si>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</si>
  <si>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</si>
  <si>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</si>
  <si>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</si>
  <si>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</si>
  <si>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</si>
  <si>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</si>
  <si>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</si>
  <si>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</si>
  <si>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</si>
  <si>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</si>
  <si>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</si>
  <si>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</si>
  <si>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</si>
  <si>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</si>
  <si>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</si>
  <si>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</si>
  <si>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</si>
  <si>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</si>
  <si>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</si>
  <si>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</si>
  <si>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</si>
  <si>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</si>
  <si>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</si>
  <si>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</si>
  <si>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</si>
  <si>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</si>
  <si>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</si>
  <si>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</si>
  <si>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</si>
  <si>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</si>
  <si>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0.44</t>
  </si>
  <si>
    <t>▲ 1.34</t>
  </si>
  <si>
    <t>八戸市立市民病院事業会計</t>
  </si>
  <si>
    <t>一般会計</t>
  </si>
  <si>
    <t>八戸市下水道事業会計</t>
  </si>
  <si>
    <t>介護保険特別会計</t>
  </si>
  <si>
    <t>国民健康保険特別会計</t>
  </si>
  <si>
    <t>後期高齢者医療特別会計</t>
  </si>
  <si>
    <t>学校給食特別会計</t>
  </si>
  <si>
    <t>母子父子寡婦福祉資金貸付事業特別会計</t>
  </si>
  <si>
    <t>その他会計（赤字）</t>
  </si>
  <si>
    <t>その他会計（黒字）</t>
  </si>
  <si>
    <t>R02</t>
    <phoneticPr fontId="5"/>
  </si>
  <si>
    <t>R03</t>
    <phoneticPr fontId="5"/>
  </si>
  <si>
    <t>R04</t>
    <phoneticPr fontId="5"/>
  </si>
  <si>
    <t>R05</t>
    <phoneticPr fontId="5"/>
  </si>
  <si>
    <t>R06</t>
    <phoneticPr fontId="5"/>
  </si>
  <si>
    <t>-</t>
    <phoneticPr fontId="2"/>
  </si>
  <si>
    <t>八戸地域広域市町村圏事務組合</t>
  </si>
  <si>
    <t>八戸圏域水道企業団</t>
  </si>
  <si>
    <t>青森県後期高齢者医療広域連合</t>
  </si>
  <si>
    <t>青森県交通災害共済組合</t>
  </si>
  <si>
    <t>青森県市長会館管理組合</t>
  </si>
  <si>
    <t>(公財)八戸市総合健診センター</t>
    <rPh sb="1" eb="3">
      <t>コウザイ</t>
    </rPh>
    <rPh sb="4" eb="11">
      <t>ハチノヘシソウゴウケンシン</t>
    </rPh>
    <phoneticPr fontId="2"/>
  </si>
  <si>
    <t>八戸市土地開発公社</t>
    <rPh sb="0" eb="9">
      <t>ハチノヘシトチカイハツコウシャ</t>
    </rPh>
    <phoneticPr fontId="2"/>
  </si>
  <si>
    <t>(公財)八戸地域高度技術振興センター</t>
    <rPh sb="1" eb="3">
      <t>コウザイ</t>
    </rPh>
    <rPh sb="4" eb="6">
      <t>ハチノヘ</t>
    </rPh>
    <rPh sb="6" eb="8">
      <t>チイキ</t>
    </rPh>
    <rPh sb="8" eb="10">
      <t>コウド</t>
    </rPh>
    <rPh sb="10" eb="12">
      <t>ギジュツ</t>
    </rPh>
    <rPh sb="12" eb="14">
      <t>シンコウ</t>
    </rPh>
    <phoneticPr fontId="2"/>
  </si>
  <si>
    <t>（一財)VISITはちのへ</t>
    <rPh sb="1" eb="3">
      <t>イチザイ</t>
    </rPh>
    <phoneticPr fontId="2"/>
  </si>
  <si>
    <t>なんごうプラザ(株)</t>
    <rPh sb="7" eb="10">
      <t>カブシキガイシャ</t>
    </rPh>
    <phoneticPr fontId="2"/>
  </si>
  <si>
    <t>.</t>
    <phoneticPr fontId="2"/>
  </si>
  <si>
    <t>屋内スケート場建設基金</t>
  </si>
  <si>
    <t>産業立地振興基金</t>
  </si>
  <si>
    <t>地域振興基金</t>
  </si>
  <si>
    <t>奨学ゆめ基金</t>
  </si>
  <si>
    <t>退職手当基金</t>
    <rPh sb="0" eb="6">
      <t>タイショクテアテキキン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</si>
</sst>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F60C-41D0-AC90-CBA8E1DF62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96355</c:v>
                </c:pt>
                <c:pt idx="1">
                  <c:v>56769</c:v>
                </c:pt>
                <c:pt idx="2">
                  <c:v>43127</c:v>
                </c:pt>
                <c:pt idx="3">
                  <c:v>53989</c:v>
                </c:pt>
                <c:pt idx="4">
                  <c:v>53219</c:v>
                </c:pt>
              </c:numCache>
            </c:numRef>
          </c:val>
          <c:smooth val="0"/>
          <c:extLst>
            <c:ext xmlns:c16="http://schemas.microsoft.com/office/drawing/2014/chart" uri="{C3380CC4-5D6E-409C-BE32-E72D297353CC}">
              <c16:uniqueId val="{00000001-F60C-41D0-AC90-CBA8E1DF62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c:v>
                </c:pt>
                <c:pt idx="1">
                  <c:v>5.81</c:v>
                </c:pt>
                <c:pt idx="2">
                  <c:v>6.13</c:v>
                </c:pt>
                <c:pt idx="3">
                  <c:v>5.57</c:v>
                </c:pt>
                <c:pt idx="4">
                  <c:v>4.8099999999999996</c:v>
                </c:pt>
              </c:numCache>
            </c:numRef>
          </c:val>
          <c:extLst>
            <c:ext xmlns:c16="http://schemas.microsoft.com/office/drawing/2014/chart" uri="{C3380CC4-5D6E-409C-BE32-E72D297353CC}">
              <c16:uniqueId val="{00000000-C44C-4B28-99AD-D6D4BC615C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4.74</c:v>
                </c:pt>
                <c:pt idx="1">
                  <c:v>6.19</c:v>
                </c:pt>
                <c:pt idx="2">
                  <c:v>6.35</c:v>
                </c:pt>
                <c:pt idx="3">
                  <c:v>6.24</c:v>
                </c:pt>
                <c:pt idx="4">
                  <c:v>5.49</c:v>
                </c:pt>
              </c:numCache>
            </c:numRef>
          </c:val>
          <c:extLst>
            <c:ext xmlns:c16="http://schemas.microsoft.com/office/drawing/2014/chart" uri="{C3380CC4-5D6E-409C-BE32-E72D297353CC}">
              <c16:uniqueId val="{00000001-C44C-4B28-99AD-D6D4BC615C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0.37</c:v>
                </c:pt>
                <c:pt idx="1">
                  <c:v>2.85</c:v>
                </c:pt>
                <c:pt idx="2">
                  <c:v>0.17</c:v>
                </c:pt>
                <c:pt idx="3">
                  <c:v>-0.44</c:v>
                </c:pt>
                <c:pt idx="4">
                  <c:v>-1.34</c:v>
                </c:pt>
              </c:numCache>
            </c:numRef>
          </c:val>
          <c:smooth val="0"/>
          <c:extLst>
            <c:ext xmlns:c16="http://schemas.microsoft.com/office/drawing/2014/chart" uri="{C3380CC4-5D6E-409C-BE32-E72D297353CC}">
              <c16:uniqueId val="{00000002-C44C-4B28-99AD-D6D4BC615C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c:v>
                </c:pt>
                <c:pt idx="2">
                  <c:v>#N/A</c:v>
                </c:pt>
                <c:pt idx="3">
                  <c:v>0.46</c:v>
                </c:pt>
                <c:pt idx="4">
                  <c:v>#N/A</c:v>
                </c:pt>
                <c:pt idx="5">
                  <c:v>0.48</c:v>
                </c:pt>
                <c:pt idx="6">
                  <c:v>#N/A</c:v>
                </c:pt>
                <c:pt idx="7">
                  <c:v>0.53</c:v>
                </c:pt>
                <c:pt idx="8">
                  <c:v>#N/A</c:v>
                </c:pt>
                <c:pt idx="9">
                  <c:v>0.14000000000000001</c:v>
                </c:pt>
              </c:numCache>
            </c:numRef>
          </c:val>
          <c:extLst>
            <c:ext xmlns:c16="http://schemas.microsoft.com/office/drawing/2014/chart" uri="{C3380CC4-5D6E-409C-BE32-E72D297353CC}">
              <c16:uniqueId val="{00000000-CD88-4530-8B40-CEF41361E4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88-4530-8B40-CEF41361E431}"/>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0.18</c:v>
                </c:pt>
                <c:pt idx="2">
                  <c:v>#N/A</c:v>
                </c:pt>
                <c:pt idx="3">
                  <c:v>0.15</c:v>
                </c:pt>
                <c:pt idx="4">
                  <c:v>#N/A</c:v>
                </c:pt>
                <c:pt idx="5">
                  <c:v>0.09</c:v>
                </c:pt>
                <c:pt idx="6">
                  <c:v>#N/A</c:v>
                </c:pt>
                <c:pt idx="7">
                  <c:v>0.01</c:v>
                </c:pt>
                <c:pt idx="8">
                  <c:v>#N/A</c:v>
                </c:pt>
                <c:pt idx="9">
                  <c:v>0.05</c:v>
                </c:pt>
              </c:numCache>
            </c:numRef>
          </c:val>
          <c:extLst>
            <c:ext xmlns:c16="http://schemas.microsoft.com/office/drawing/2014/chart" uri="{C3380CC4-5D6E-409C-BE32-E72D297353CC}">
              <c16:uniqueId val="{00000002-CD88-4530-8B40-CEF41361E431}"/>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0.05</c:v>
                </c:pt>
                <c:pt idx="8">
                  <c:v>#N/A</c:v>
                </c:pt>
                <c:pt idx="9">
                  <c:v>0.06</c:v>
                </c:pt>
              </c:numCache>
            </c:numRef>
          </c:val>
          <c:extLst>
            <c:ext xmlns:c16="http://schemas.microsoft.com/office/drawing/2014/chart" uri="{C3380CC4-5D6E-409C-BE32-E72D297353CC}">
              <c16:uniqueId val="{00000003-CD88-4530-8B40-CEF41361E43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0.12</c:v>
                </c:pt>
                <c:pt idx="4">
                  <c:v>#N/A</c:v>
                </c:pt>
                <c:pt idx="5">
                  <c:v>0.15</c:v>
                </c:pt>
                <c:pt idx="6">
                  <c:v>#N/A</c:v>
                </c:pt>
                <c:pt idx="7">
                  <c:v>0.14000000000000001</c:v>
                </c:pt>
                <c:pt idx="8">
                  <c:v>#N/A</c:v>
                </c:pt>
                <c:pt idx="9">
                  <c:v>0.15</c:v>
                </c:pt>
              </c:numCache>
            </c:numRef>
          </c:val>
          <c:extLst>
            <c:ext xmlns:c16="http://schemas.microsoft.com/office/drawing/2014/chart" uri="{C3380CC4-5D6E-409C-BE32-E72D297353CC}">
              <c16:uniqueId val="{00000004-CD88-4530-8B40-CEF41361E43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0.75</c:v>
                </c:pt>
                <c:pt idx="4">
                  <c:v>#N/A</c:v>
                </c:pt>
                <c:pt idx="5">
                  <c:v>1.05</c:v>
                </c:pt>
                <c:pt idx="6">
                  <c:v>#N/A</c:v>
                </c:pt>
                <c:pt idx="7">
                  <c:v>1.1100000000000001</c:v>
                </c:pt>
                <c:pt idx="8">
                  <c:v>#N/A</c:v>
                </c:pt>
                <c:pt idx="9">
                  <c:v>0.7</c:v>
                </c:pt>
              </c:numCache>
            </c:numRef>
          </c:val>
          <c:extLst>
            <c:ext xmlns:c16="http://schemas.microsoft.com/office/drawing/2014/chart" uri="{C3380CC4-5D6E-409C-BE32-E72D297353CC}">
              <c16:uniqueId val="{00000005-CD88-4530-8B40-CEF41361E43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0.65</c:v>
                </c:pt>
                <c:pt idx="4">
                  <c:v>#N/A</c:v>
                </c:pt>
                <c:pt idx="5">
                  <c:v>1.44</c:v>
                </c:pt>
                <c:pt idx="6">
                  <c:v>#N/A</c:v>
                </c:pt>
                <c:pt idx="7">
                  <c:v>0.87</c:v>
                </c:pt>
                <c:pt idx="8">
                  <c:v>#N/A</c:v>
                </c:pt>
                <c:pt idx="9">
                  <c:v>0.97</c:v>
                </c:pt>
              </c:numCache>
            </c:numRef>
          </c:val>
          <c:extLst>
            <c:ext xmlns:c16="http://schemas.microsoft.com/office/drawing/2014/chart" uri="{C3380CC4-5D6E-409C-BE32-E72D297353CC}">
              <c16:uniqueId val="{00000006-CD88-4530-8B40-CEF41361E431}"/>
            </c:ext>
          </c:extLst>
        </c:ser>
        <c:ser>
          <c:idx val="7"/>
          <c:order val="7"/>
          <c:tx>
            <c:strRef>
              <c:f>データシート!$A$34</c:f>
              <c:strCache>
                <c:ptCount val="1"/>
                <c:pt idx="0">
                  <c:v>八戸市下水道事業会計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0.25</c:v>
                </c:pt>
                <c:pt idx="2">
                  <c:v>#N/A</c:v>
                </c:pt>
                <c:pt idx="3">
                  <c:v>0.92</c:v>
                </c:pt>
                <c:pt idx="4">
                  <c:v>#N/A</c:v>
                </c:pt>
                <c:pt idx="5">
                  <c:v>1.36</c:v>
                </c:pt>
                <c:pt idx="6">
                  <c:v>#N/A</c:v>
                </c:pt>
                <c:pt idx="7">
                  <c:v>1.61</c:v>
                </c:pt>
                <c:pt idx="8">
                  <c:v>#N/A</c:v>
                </c:pt>
                <c:pt idx="9">
                  <c:v>2.33</c:v>
                </c:pt>
              </c:numCache>
            </c:numRef>
          </c:val>
          <c:extLst>
            <c:ext xmlns:c16="http://schemas.microsoft.com/office/drawing/2014/chart" uri="{C3380CC4-5D6E-409C-BE32-E72D297353CC}">
              <c16:uniqueId val="{00000007-CD88-4530-8B40-CEF41361E43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4.57</c:v>
                </c:pt>
                <c:pt idx="2">
                  <c:v>#N/A</c:v>
                </c:pt>
                <c:pt idx="3">
                  <c:v>5.61</c:v>
                </c:pt>
                <c:pt idx="4">
                  <c:v>#N/A</c:v>
                </c:pt>
                <c:pt idx="5">
                  <c:v>5.98</c:v>
                </c:pt>
                <c:pt idx="6">
                  <c:v>#N/A</c:v>
                </c:pt>
                <c:pt idx="7">
                  <c:v>5.49</c:v>
                </c:pt>
                <c:pt idx="8">
                  <c:v>#N/A</c:v>
                </c:pt>
                <c:pt idx="9">
                  <c:v>4.6100000000000003</c:v>
                </c:pt>
              </c:numCache>
            </c:numRef>
          </c:val>
          <c:extLst>
            <c:ext xmlns:c16="http://schemas.microsoft.com/office/drawing/2014/chart" uri="{C3380CC4-5D6E-409C-BE32-E72D297353CC}">
              <c16:uniqueId val="{00000008-CD88-4530-8B40-CEF41361E431}"/>
            </c:ext>
          </c:extLst>
        </c:ser>
        <c:ser>
          <c:idx val="9"/>
          <c:order val="9"/>
          <c:tx>
            <c:strRef>
              <c:f>データシート!$A$36</c:f>
              <c:strCache>
                <c:ptCount val="1"/>
                <c:pt idx="0">
                  <c:v>八戸市立市民病院事業会計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24.58</c:v>
                </c:pt>
                <c:pt idx="2">
                  <c:v>#N/A</c:v>
                </c:pt>
                <c:pt idx="3">
                  <c:v>24.13</c:v>
                </c:pt>
                <c:pt idx="4">
                  <c:v>#N/A</c:v>
                </c:pt>
                <c:pt idx="5">
                  <c:v>25.69</c:v>
                </c:pt>
                <c:pt idx="6">
                  <c:v>#N/A</c:v>
                </c:pt>
                <c:pt idx="7">
                  <c:v>24.44</c:v>
                </c:pt>
                <c:pt idx="8">
                  <c:v>#N/A</c:v>
                </c:pt>
                <c:pt idx="9">
                  <c:v>20.66</c:v>
                </c:pt>
              </c:numCache>
            </c:numRef>
          </c:val>
          <c:extLst>
            <c:ext xmlns:c16="http://schemas.microsoft.com/office/drawing/2014/chart" uri="{C3380CC4-5D6E-409C-BE32-E72D297353CC}">
              <c16:uniqueId val="{00000009-CD88-4530-8B40-CEF41361E4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9438</c:v>
                </c:pt>
                <c:pt idx="5">
                  <c:v>8901</c:v>
                </c:pt>
                <c:pt idx="8">
                  <c:v>9042</c:v>
                </c:pt>
                <c:pt idx="11">
                  <c:v>9163</c:v>
                </c:pt>
                <c:pt idx="14">
                  <c:v>8952</c:v>
                </c:pt>
              </c:numCache>
            </c:numRef>
          </c:val>
          <c:extLst>
            <c:ext xmlns:c16="http://schemas.microsoft.com/office/drawing/2014/chart" uri="{C3380CC4-5D6E-409C-BE32-E72D297353CC}">
              <c16:uniqueId val="{00000000-D0F9-4CB2-9B41-5C6B573806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0F9-4CB2-9B41-5C6B573806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81</c:v>
                </c:pt>
                <c:pt idx="3">
                  <c:v>71</c:v>
                </c:pt>
                <c:pt idx="6">
                  <c:v>50</c:v>
                </c:pt>
                <c:pt idx="9">
                  <c:v>50</c:v>
                </c:pt>
                <c:pt idx="12">
                  <c:v>51</c:v>
                </c:pt>
              </c:numCache>
            </c:numRef>
          </c:val>
          <c:extLst>
            <c:ext xmlns:c16="http://schemas.microsoft.com/office/drawing/2014/chart" uri="{C3380CC4-5D6E-409C-BE32-E72D297353CC}">
              <c16:uniqueId val="{00000002-D0F9-4CB2-9B41-5C6B573806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376</c:v>
                </c:pt>
                <c:pt idx="3">
                  <c:v>452</c:v>
                </c:pt>
                <c:pt idx="6">
                  <c:v>509</c:v>
                </c:pt>
                <c:pt idx="9">
                  <c:v>543</c:v>
                </c:pt>
                <c:pt idx="12">
                  <c:v>553</c:v>
                </c:pt>
              </c:numCache>
            </c:numRef>
          </c:val>
          <c:extLst>
            <c:ext xmlns:c16="http://schemas.microsoft.com/office/drawing/2014/chart" uri="{C3380CC4-5D6E-409C-BE32-E72D297353CC}">
              <c16:uniqueId val="{00000003-D0F9-4CB2-9B41-5C6B573806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3338</c:v>
                </c:pt>
                <c:pt idx="3">
                  <c:v>2829</c:v>
                </c:pt>
                <c:pt idx="6">
                  <c:v>2843</c:v>
                </c:pt>
                <c:pt idx="9">
                  <c:v>2791</c:v>
                </c:pt>
                <c:pt idx="12">
                  <c:v>2892</c:v>
                </c:pt>
              </c:numCache>
            </c:numRef>
          </c:val>
          <c:extLst>
            <c:ext xmlns:c16="http://schemas.microsoft.com/office/drawing/2014/chart" uri="{C3380CC4-5D6E-409C-BE32-E72D297353CC}">
              <c16:uniqueId val="{00000004-D0F9-4CB2-9B41-5C6B573806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31</c:v>
                </c:pt>
                <c:pt idx="3">
                  <c:v>31</c:v>
                </c:pt>
                <c:pt idx="6">
                  <c:v>31</c:v>
                </c:pt>
                <c:pt idx="9">
                  <c:v>31</c:v>
                </c:pt>
                <c:pt idx="12">
                  <c:v>31</c:v>
                </c:pt>
              </c:numCache>
            </c:numRef>
          </c:val>
          <c:extLst>
            <c:ext xmlns:c16="http://schemas.microsoft.com/office/drawing/2014/chart" uri="{C3380CC4-5D6E-409C-BE32-E72D297353CC}">
              <c16:uniqueId val="{00000005-D0F9-4CB2-9B41-5C6B573806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F9-4CB2-9B41-5C6B573806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9276</c:v>
                </c:pt>
                <c:pt idx="3">
                  <c:v>9749</c:v>
                </c:pt>
                <c:pt idx="6">
                  <c:v>9898</c:v>
                </c:pt>
                <c:pt idx="9">
                  <c:v>9827</c:v>
                </c:pt>
                <c:pt idx="12">
                  <c:v>9751</c:v>
                </c:pt>
              </c:numCache>
            </c:numRef>
          </c:val>
          <c:extLst>
            <c:ext xmlns:c16="http://schemas.microsoft.com/office/drawing/2014/chart" uri="{C3380CC4-5D6E-409C-BE32-E72D297353CC}">
              <c16:uniqueId val="{00000007-D0F9-4CB2-9B41-5C6B573806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3665</c:v>
                </c:pt>
                <c:pt idx="2">
                  <c:v>#N/A</c:v>
                </c:pt>
                <c:pt idx="3">
                  <c:v>#N/A</c:v>
                </c:pt>
                <c:pt idx="4">
                  <c:v>4232</c:v>
                </c:pt>
                <c:pt idx="5">
                  <c:v>#N/A</c:v>
                </c:pt>
                <c:pt idx="6">
                  <c:v>#N/A</c:v>
                </c:pt>
                <c:pt idx="7">
                  <c:v>4289</c:v>
                </c:pt>
                <c:pt idx="8">
                  <c:v>#N/A</c:v>
                </c:pt>
                <c:pt idx="9">
                  <c:v>#N/A</c:v>
                </c:pt>
                <c:pt idx="10">
                  <c:v>4079</c:v>
                </c:pt>
                <c:pt idx="11">
                  <c:v>#N/A</c:v>
                </c:pt>
                <c:pt idx="12">
                  <c:v>#N/A</c:v>
                </c:pt>
                <c:pt idx="13">
                  <c:v>4326</c:v>
                </c:pt>
                <c:pt idx="14">
                  <c:v>#N/A</c:v>
                </c:pt>
              </c:numCache>
            </c:numRef>
          </c:val>
          <c:smooth val="0"/>
          <c:extLst>
            <c:ext xmlns:c16="http://schemas.microsoft.com/office/drawing/2014/chart" uri="{C3380CC4-5D6E-409C-BE32-E72D297353CC}">
              <c16:uniqueId val="{00000008-D0F9-4CB2-9B41-5C6B573806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105556</c:v>
                </c:pt>
                <c:pt idx="5">
                  <c:v>105310</c:v>
                </c:pt>
                <c:pt idx="8">
                  <c:v>103396</c:v>
                </c:pt>
                <c:pt idx="11">
                  <c:v>102083</c:v>
                </c:pt>
                <c:pt idx="14">
                  <c:v>99183</c:v>
                </c:pt>
              </c:numCache>
            </c:numRef>
          </c:val>
          <c:extLst>
            <c:ext xmlns:c16="http://schemas.microsoft.com/office/drawing/2014/chart" uri="{C3380CC4-5D6E-409C-BE32-E72D297353CC}">
              <c16:uniqueId val="{00000000-963F-4921-A2F4-507E12BCAB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2019</c:v>
                </c:pt>
                <c:pt idx="5">
                  <c:v>1919</c:v>
                </c:pt>
                <c:pt idx="8">
                  <c:v>1843</c:v>
                </c:pt>
                <c:pt idx="11">
                  <c:v>1749</c:v>
                </c:pt>
                <c:pt idx="14">
                  <c:v>1754</c:v>
                </c:pt>
              </c:numCache>
            </c:numRef>
          </c:val>
          <c:extLst>
            <c:ext xmlns:c16="http://schemas.microsoft.com/office/drawing/2014/chart" uri="{C3380CC4-5D6E-409C-BE32-E72D297353CC}">
              <c16:uniqueId val="{00000001-963F-4921-A2F4-507E12BCAB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14788</c:v>
                </c:pt>
                <c:pt idx="5">
                  <c:v>18606</c:v>
                </c:pt>
                <c:pt idx="8">
                  <c:v>19130</c:v>
                </c:pt>
                <c:pt idx="11">
                  <c:v>19615</c:v>
                </c:pt>
                <c:pt idx="14">
                  <c:v>17677</c:v>
                </c:pt>
              </c:numCache>
            </c:numRef>
          </c:val>
          <c:extLst>
            <c:ext xmlns:c16="http://schemas.microsoft.com/office/drawing/2014/chart" uri="{C3380CC4-5D6E-409C-BE32-E72D297353CC}">
              <c16:uniqueId val="{00000002-963F-4921-A2F4-507E12BCAB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3F-4921-A2F4-507E12BCAB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3F-4921-A2F4-507E12BCAB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3F-4921-A2F4-507E12BCAB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8815</c:v>
                </c:pt>
                <c:pt idx="3">
                  <c:v>9025</c:v>
                </c:pt>
                <c:pt idx="6">
                  <c:v>9231</c:v>
                </c:pt>
                <c:pt idx="9">
                  <c:v>9653</c:v>
                </c:pt>
                <c:pt idx="12">
                  <c:v>9985</c:v>
                </c:pt>
              </c:numCache>
            </c:numRef>
          </c:val>
          <c:extLst>
            <c:ext xmlns:c16="http://schemas.microsoft.com/office/drawing/2014/chart" uri="{C3380CC4-5D6E-409C-BE32-E72D297353CC}">
              <c16:uniqueId val="{00000006-963F-4921-A2F4-507E12BCAB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4555</c:v>
                </c:pt>
                <c:pt idx="3">
                  <c:v>4654</c:v>
                </c:pt>
                <c:pt idx="6">
                  <c:v>4475</c:v>
                </c:pt>
                <c:pt idx="9">
                  <c:v>4762</c:v>
                </c:pt>
                <c:pt idx="12">
                  <c:v>4928</c:v>
                </c:pt>
              </c:numCache>
            </c:numRef>
          </c:val>
          <c:extLst>
            <c:ext xmlns:c16="http://schemas.microsoft.com/office/drawing/2014/chart" uri="{C3380CC4-5D6E-409C-BE32-E72D297353CC}">
              <c16:uniqueId val="{00000007-963F-4921-A2F4-507E12BCAB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40350</c:v>
                </c:pt>
                <c:pt idx="3">
                  <c:v>31523</c:v>
                </c:pt>
                <c:pt idx="6">
                  <c:v>31450</c:v>
                </c:pt>
                <c:pt idx="9">
                  <c:v>30314</c:v>
                </c:pt>
                <c:pt idx="12">
                  <c:v>32465</c:v>
                </c:pt>
              </c:numCache>
            </c:numRef>
          </c:val>
          <c:extLst>
            <c:ext xmlns:c16="http://schemas.microsoft.com/office/drawing/2014/chart" uri="{C3380CC4-5D6E-409C-BE32-E72D297353CC}">
              <c16:uniqueId val="{00000008-963F-4921-A2F4-507E12BCAB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310</c:v>
                </c:pt>
                <c:pt idx="3">
                  <c:v>244</c:v>
                </c:pt>
                <c:pt idx="6">
                  <c:v>198</c:v>
                </c:pt>
                <c:pt idx="9">
                  <c:v>150</c:v>
                </c:pt>
                <c:pt idx="12">
                  <c:v>103</c:v>
                </c:pt>
              </c:numCache>
            </c:numRef>
          </c:val>
          <c:extLst>
            <c:ext xmlns:c16="http://schemas.microsoft.com/office/drawing/2014/chart" uri="{C3380CC4-5D6E-409C-BE32-E72D297353CC}">
              <c16:uniqueId val="{00000009-963F-4921-A2F4-507E12BCAB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123834</c:v>
                </c:pt>
                <c:pt idx="3">
                  <c:v>124772</c:v>
                </c:pt>
                <c:pt idx="6">
                  <c:v>122208</c:v>
                </c:pt>
                <c:pt idx="9">
                  <c:v>120217</c:v>
                </c:pt>
                <c:pt idx="12">
                  <c:v>117926</c:v>
                </c:pt>
              </c:numCache>
            </c:numRef>
          </c:val>
          <c:extLst>
            <c:ext xmlns:c16="http://schemas.microsoft.com/office/drawing/2014/chart" uri="{C3380CC4-5D6E-409C-BE32-E72D297353CC}">
              <c16:uniqueId val="{0000000A-963F-4921-A2F4-507E12BCAB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55502</c:v>
                </c:pt>
                <c:pt idx="2">
                  <c:v>#N/A</c:v>
                </c:pt>
                <c:pt idx="3">
                  <c:v>#N/A</c:v>
                </c:pt>
                <c:pt idx="4">
                  <c:v>44383</c:v>
                </c:pt>
                <c:pt idx="5">
                  <c:v>#N/A</c:v>
                </c:pt>
                <c:pt idx="6">
                  <c:v>#N/A</c:v>
                </c:pt>
                <c:pt idx="7">
                  <c:v>43192</c:v>
                </c:pt>
                <c:pt idx="8">
                  <c:v>#N/A</c:v>
                </c:pt>
                <c:pt idx="9">
                  <c:v>#N/A</c:v>
                </c:pt>
                <c:pt idx="10">
                  <c:v>41649</c:v>
                </c:pt>
                <c:pt idx="11">
                  <c:v>#N/A</c:v>
                </c:pt>
                <c:pt idx="12">
                  <c:v>#N/A</c:v>
                </c:pt>
                <c:pt idx="13">
                  <c:v>46792</c:v>
                </c:pt>
                <c:pt idx="14">
                  <c:v>#N/A</c:v>
                </c:pt>
              </c:numCache>
            </c:numRef>
          </c:val>
          <c:smooth val="0"/>
          <c:extLst>
            <c:ext xmlns:c16="http://schemas.microsoft.com/office/drawing/2014/chart" uri="{C3380CC4-5D6E-409C-BE32-E72D297353CC}">
              <c16:uniqueId val="{0000000B-963F-4921-A2F4-507E12BCAB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3401</c:v>
                </c:pt>
                <c:pt idx="1">
                  <c:v>3402</c:v>
                </c:pt>
                <c:pt idx="2">
                  <c:v>3035</c:v>
                </c:pt>
              </c:numCache>
            </c:numRef>
          </c:val>
          <c:extLst>
            <c:ext xmlns:c16="http://schemas.microsoft.com/office/drawing/2014/chart" uri="{C3380CC4-5D6E-409C-BE32-E72D297353CC}">
              <c16:uniqueId val="{00000000-4035-410E-A2EF-E4C77A850F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3559</c:v>
                </c:pt>
                <c:pt idx="1">
                  <c:v>3561</c:v>
                </c:pt>
                <c:pt idx="2">
                  <c:v>3034</c:v>
                </c:pt>
              </c:numCache>
            </c:numRef>
          </c:val>
          <c:extLst>
            <c:ext xmlns:c16="http://schemas.microsoft.com/office/drawing/2014/chart" uri="{C3380CC4-5D6E-409C-BE32-E72D297353CC}">
              <c16:uniqueId val="{00000001-4035-410E-A2EF-E4C77A850F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9934</c:v>
                </c:pt>
                <c:pt idx="1">
                  <c:v>9668</c:v>
                </c:pt>
                <c:pt idx="2">
                  <c:v>8481</c:v>
                </c:pt>
              </c:numCache>
            </c:numRef>
          </c:val>
          <c:extLst>
            <c:ext xmlns:c16="http://schemas.microsoft.com/office/drawing/2014/chart" uri="{C3380CC4-5D6E-409C-BE32-E72D297353CC}">
              <c16:uniqueId val="{00000002-4035-410E-A2EF-E4C77A850F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青森県八戸市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・元利償還金が減少した一方で、公営企業債の元利償還金に対する繰入金が増加し、交付税算入公債費が減少したことにより、実質公債費比率の分子は増加となった。</a:t>
          </a:r>
        </a:p>
        <a:p>
          <a:r>
            <a:rPr kumimoji="1" lang="ja-JP" altLang="en-US" sz="1400">
              <a:latin typeface="ＭＳ ゴシック" pitchFamily="49" charset="-128"/>
              <a:ea typeface="ＭＳ ゴシック" pitchFamily="49" charset="-128"/>
            </a:rPr>
            <a:t>・今後も新規の市債発行の抑制等により、元利償還金の縮減に努めていく。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・前年度末基金残高は前年と同程度であり、八戸市行財政改革大綱に掲げる目標指標（財調基金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減債基金＝</a:t>
          </a:r>
          <a:r>
            <a:rPr kumimoji="1" lang="en-US" altLang="ja-JP" sz="1300">
              <a:latin typeface="ＭＳ ゴシック" pitchFamily="49" charset="-128"/>
              <a:ea typeface="ＭＳ ゴシック" pitchFamily="49" charset="-128"/>
            </a:rPr>
            <a:t>50</a:t>
          </a:r>
          <a:r>
            <a:rPr kumimoji="1" lang="ja-JP" altLang="en-US" sz="1300">
              <a:latin typeface="ＭＳ ゴシック" pitchFamily="49" charset="-128"/>
              <a:ea typeface="ＭＳ ゴシック" pitchFamily="49" charset="-128"/>
            </a:rPr>
            <a:t>億円）を維持しつつ、歳入に見合った財政運営と基金に依存しない財政体質の構築に努めていく。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青森県八戸市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・将来負担額は、一般会計等に係る地方債の現在高等が減少した一方で、公営企業債等繰入見込額等が増加したことにより、前年度と同程度となった。</a:t>
          </a:r>
        </a:p>
        <a:p>
          <a:r>
            <a:rPr kumimoji="1" lang="ja-JP" altLang="en-US" sz="1400">
              <a:latin typeface="ＭＳ ゴシック" pitchFamily="49" charset="-128"/>
              <a:ea typeface="ＭＳ ゴシック" pitchFamily="49" charset="-128"/>
            </a:rPr>
            <a:t>・他方、充当可能財源等は、充当可能基金及び基準財政需要額算入見込額の減により前年度から減少したため、将来負担比率の分子は増加となった。</a:t>
          </a:r>
        </a:p>
        <a:p>
          <a:r>
            <a:rPr kumimoji="1" lang="ja-JP" altLang="en-US" sz="1400">
              <a:latin typeface="ＭＳ ゴシック" pitchFamily="49" charset="-128"/>
              <a:ea typeface="ＭＳ ゴシック" pitchFamily="49" charset="-128"/>
            </a:rPr>
            <a:t>・今後も、新規の市債発行の抑制と充当可能基金の確保に努め、将来世代の負担が過大にならないよう、安定した財政運営に努めていく。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青森県八戸市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・その他特定目的基金は、地域振興基金やこども未来基金の取崩し等により約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・財政調整基金及び減債基金（市債管理基金）については、社会情勢の変化による増減が見込まれるものの、八戸市行政改革大綱に基づき、合計で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・地域振興基金：合併前の旧団体ごとの地域振興や住民の一体感醸成に資する事業の展開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・こども未来基金：子育て環境整備等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・地域振興基金：こども医療費扶助費の財源として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・こども未来基金：こども医療費扶助費や児童館整備事業費等の財源として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・地域振興基金：総務省の定める基準に従い、前年度における市債の償還額に合わせて取崩しを行う。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・こども未来基金：子育て関連事業へ活用していく。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・給与改定による人件費の増加や原油価格・物価高騰の長期化、給食費やこども医療費の無償化等、急増する財政需要に対応する必要があったことから、財政調整基金は前年度から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・財政調整基金及び減債基金（市債管理基金）については、社会情勢の変化による増減が見込まれるものの、八戸市行政改革大綱に基づき、合計で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・給与改定による人件費の増加や原油価格・物価高騰の長期化、給食費やこども医療費の無償化等、急増する財政需要に対応する必要があったことから，減債基金は前年度から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・財政調整基金及び減債基金（市債管理基金）については、社会情勢の変化による増減が見込まれるものの、八戸市行政改革大綱に基づき、合計で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215,080
213,325
305.56
111,089,861
107,640,560
2,662,713
55,316,187
117,925,758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・財政力指数は、この５年間、ほぼ横ばいで推移している。</a:t>
          </a:r>
        </a:p>
        <a:p>
          <a:r>
            <a:rPr kumimoji="1" lang="ja-JP" altLang="en-US" sz="1300">
              <a:latin typeface="ＭＳ Ｐゴシック" panose="020B0600070205080204" pitchFamily="50" charset="-128"/>
              <a:ea typeface="ＭＳ Ｐゴシック" panose="020B0600070205080204" pitchFamily="50" charset="-128"/>
            </a:rPr>
            <a:t>・全国平均や県内平均を上回っているものの、類似団体平均との比較では下回っている。これは、主要な自主財源である市税等によることが大きく、特に個人住民税や固定資産税については、所得の差や市況の影響を受ける場合があることから、一朝一夕に解消されるものではないが、今後とも、市税等の歳入確保及び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78015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331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43543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・令和６年度の比率は、人件費や物件費、補助費等の経常経費充当一般財源が増加（＋</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億円）した一方、地方交付税や地方特例交付金等の経常一般財源も増加（＋</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億円）したことにより、前年度から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113242</xdr:rowOff>
    </xdr:from>
    <xdr:to>
      <xdr:col>23</xdr:col>
      <xdr:colOff>133350</xdr:colOff>
      <xdr:row>65</xdr:row>
      <xdr:rowOff>161502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5749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113242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534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79587</xdr:rowOff>
    </xdr:from>
    <xdr:to>
      <xdr:col>15</xdr:col>
      <xdr:colOff>82550</xdr:colOff>
      <xdr:row>65</xdr:row>
      <xdr:rowOff>109220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5238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65</xdr:row>
      <xdr:rowOff>129329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52387"/>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110702</xdr:rowOff>
    </xdr:from>
    <xdr:to>
      <xdr:col>23</xdr:col>
      <xdr:colOff>184150</xdr:colOff>
      <xdr:row>66</xdr:row>
      <xdr:rowOff>40852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127229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62442</xdr:rowOff>
    </xdr:from>
    <xdr:to>
      <xdr:col>19</xdr:col>
      <xdr:colOff>184150</xdr:colOff>
      <xdr:row>65</xdr:row>
      <xdr:rowOff>164042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2769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7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170197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7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28787</xdr:rowOff>
    </xdr:from>
    <xdr:to>
      <xdr:col>11</xdr:col>
      <xdr:colOff>82550</xdr:colOff>
      <xdr:row>64</xdr:row>
      <xdr:rowOff>130387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78529</xdr:rowOff>
    </xdr:from>
    <xdr:to>
      <xdr:col>7</xdr:col>
      <xdr:colOff>31750</xdr:colOff>
      <xdr:row>66</xdr:row>
      <xdr:rowOff>8679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18856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91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・人件費が大幅に増加（＋</a:t>
          </a:r>
          <a:r>
            <a:rPr lang="en-US" altLang="ja-JP" sz="1300">
              <a:effectLst/>
              <a:latin typeface="ＭＳ Ｐゴシック" panose="020B0600070205080204" pitchFamily="50" charset="-128"/>
              <a:ea typeface="ＭＳ Ｐゴシック" panose="020B0600070205080204" pitchFamily="50" charset="-128"/>
            </a:rPr>
            <a:t>10.2</a:t>
          </a:r>
          <a:r>
            <a:rPr lang="ja-JP" altLang="en-US" sz="1300">
              <a:effectLst/>
              <a:latin typeface="ＭＳ Ｐゴシック" panose="020B0600070205080204" pitchFamily="50" charset="-128"/>
              <a:ea typeface="ＭＳ Ｐゴシック" panose="020B0600070205080204" pitchFamily="50" charset="-128"/>
            </a:rPr>
            <a:t>億円）するとともに、地方公共団体情報システムの標準化に係る委託料の増等により物件費も増加（＋</a:t>
          </a:r>
          <a:r>
            <a:rPr lang="en-US" altLang="ja-JP" sz="1300">
              <a:effectLst/>
              <a:latin typeface="ＭＳ Ｐゴシック" panose="020B0600070205080204" pitchFamily="50" charset="-128"/>
              <a:ea typeface="ＭＳ Ｐゴシック" panose="020B0600070205080204" pitchFamily="50" charset="-128"/>
            </a:rPr>
            <a:t>7.7</a:t>
          </a:r>
          <a:r>
            <a:rPr lang="ja-JP" altLang="en-US" sz="1300">
              <a:effectLst/>
              <a:latin typeface="ＭＳ Ｐゴシック" panose="020B0600070205080204" pitchFamily="50" charset="-128"/>
              <a:ea typeface="ＭＳ Ｐゴシック" panose="020B0600070205080204" pitchFamily="50" charset="-128"/>
            </a:rPr>
            <a:t>億円）したため、人口１人当たり人件費・物件費等決算額は前年度より増加（＋</a:t>
          </a:r>
          <a:r>
            <a:rPr lang="en-US" altLang="ja-JP" sz="1300">
              <a:effectLst/>
              <a:latin typeface="ＭＳ Ｐゴシック" panose="020B0600070205080204" pitchFamily="50" charset="-128"/>
              <a:ea typeface="ＭＳ Ｐゴシック" panose="020B0600070205080204" pitchFamily="50" charset="-128"/>
            </a:rPr>
            <a:t>8,649</a:t>
          </a:r>
          <a:r>
            <a:rPr lang="ja-JP" altLang="en-US" sz="1300">
              <a:effectLst/>
              <a:latin typeface="ＭＳ Ｐゴシック" panose="020B0600070205080204" pitchFamily="50" charset="-128"/>
              <a:ea typeface="ＭＳ Ｐゴシック" panose="020B0600070205080204" pitchFamily="50" charset="-128"/>
            </a:rPr>
            <a:t>円）している。</a:t>
          </a:r>
        </a:p>
        <a:p>
          <a:r>
            <a:rPr lang="ja-JP" altLang="en-US" sz="1300">
              <a:effectLst/>
              <a:latin typeface="ＭＳ Ｐゴシック" panose="020B0600070205080204" pitchFamily="50" charset="-128"/>
              <a:ea typeface="ＭＳ Ｐゴシック" panose="020B0600070205080204" pitchFamily="50" charset="-128"/>
            </a:rPr>
            <a:t>・今後も八戸市行財政改革大綱に基づき、限られた行政資源の最適化・有効活用と、コストの縮減に努める。</a:t>
          </a: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129637</xdr:rowOff>
    </xdr:from>
    <xdr:to>
      <xdr:col>23</xdr:col>
      <xdr:colOff>133350</xdr:colOff>
      <xdr:row>83</xdr:row>
      <xdr:rowOff>132104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88537"/>
          <a:ext cx="838200" cy="17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129637</xdr:rowOff>
    </xdr:from>
    <xdr:to>
      <xdr:col>19</xdr:col>
      <xdr:colOff>133350</xdr:colOff>
      <xdr:row>83</xdr:row>
      <xdr:rowOff>46140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88537"/>
          <a:ext cx="889000" cy="8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127826</xdr:rowOff>
    </xdr:from>
    <xdr:to>
      <xdr:col>15</xdr:col>
      <xdr:colOff>82550</xdr:colOff>
      <xdr:row>83</xdr:row>
      <xdr:rowOff>46140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6726"/>
          <a:ext cx="889000" cy="8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102014</xdr:rowOff>
    </xdr:from>
    <xdr:to>
      <xdr:col>11</xdr:col>
      <xdr:colOff>31750</xdr:colOff>
      <xdr:row>82</xdr:row>
      <xdr:rowOff>127826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9464"/>
          <a:ext cx="889000" cy="19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81304</xdr:rowOff>
    </xdr:from>
    <xdr:to>
      <xdr:col>23</xdr:col>
      <xdr:colOff>184150</xdr:colOff>
      <xdr:row>84</xdr:row>
      <xdr:rowOff>11454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97831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5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78837</xdr:rowOff>
    </xdr:from>
    <xdr:to>
      <xdr:col>19</xdr:col>
      <xdr:colOff>184150</xdr:colOff>
      <xdr:row>83</xdr:row>
      <xdr:rowOff>8987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19164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06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166790</xdr:rowOff>
    </xdr:from>
    <xdr:to>
      <xdr:col>15</xdr:col>
      <xdr:colOff>133350</xdr:colOff>
      <xdr:row>83</xdr:row>
      <xdr:rowOff>96940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107117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77026</xdr:rowOff>
    </xdr:from>
    <xdr:to>
      <xdr:col>11</xdr:col>
      <xdr:colOff>82550</xdr:colOff>
      <xdr:row>83</xdr:row>
      <xdr:rowOff>7176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17353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0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51214</xdr:rowOff>
    </xdr:from>
    <xdr:to>
      <xdr:col>7</xdr:col>
      <xdr:colOff>31750</xdr:colOff>
      <xdr:row>81</xdr:row>
      <xdr:rowOff>152814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162991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・類似団体、全国市平均と比べて低い水準にある。</a:t>
          </a:r>
        </a:p>
        <a:p>
          <a:r>
            <a:rPr kumimoji="1" lang="ja-JP" altLang="en-US" sz="1300">
              <a:latin typeface="ＭＳ Ｐゴシック" panose="020B0600070205080204" pitchFamily="50" charset="-128"/>
              <a:ea typeface="ＭＳ Ｐゴシック" panose="020B0600070205080204" pitchFamily="50" charset="-128"/>
            </a:rPr>
            <a:t>・今後も、行政需要に適切に対応する必要最小限の人員のもと、戦略的に職員を配置し、質の高い行政サービスの提供と、給与の適正化に取り組んでいく。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127794</xdr:rowOff>
    </xdr:from>
    <xdr:to>
      <xdr:col>81</xdr:col>
      <xdr:colOff>44450</xdr:colOff>
      <xdr:row>84</xdr:row>
      <xdr:rowOff>127794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5295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127794</xdr:rowOff>
    </xdr:from>
    <xdr:to>
      <xdr:col>77</xdr:col>
      <xdr:colOff>44450</xdr:colOff>
      <xdr:row>84</xdr:row>
      <xdr:rowOff>142875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52959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31750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107156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05000"/>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93521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2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76994</xdr:rowOff>
    </xdr:from>
    <xdr:to>
      <xdr:col>77</xdr:col>
      <xdr:colOff>95250</xdr:colOff>
      <xdr:row>85</xdr:row>
      <xdr:rowOff>7144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56356</xdr:rowOff>
    </xdr:from>
    <xdr:to>
      <xdr:col>64</xdr:col>
      <xdr:colOff>152400</xdr:colOff>
      <xdr:row>85</xdr:row>
      <xdr:rowOff>157956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168133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39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・類似団体、全国平均、県内平均と比べて低い水準にある。</a:t>
          </a:r>
        </a:p>
        <a:p>
          <a:r>
            <a:rPr kumimoji="1" lang="ja-JP" altLang="en-US" sz="1300">
              <a:latin typeface="ＭＳ Ｐゴシック" panose="020B0600070205080204" pitchFamily="50" charset="-128"/>
              <a:ea typeface="ＭＳ Ｐゴシック" panose="020B0600070205080204" pitchFamily="50" charset="-128"/>
            </a:rPr>
            <a:t>・これは、ごみ処理業務や消防業務等を一部事務組合で行っていることが要因として挙げられる。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・今後も八戸市行財政改革大綱に基づき、各部局において見込まれる業務量に適切に対応し、適正な職員数の管理に努める。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59</xdr:row>
      <xdr:rowOff>34834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09867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116659</xdr:rowOff>
    </xdr:from>
    <xdr:to>
      <xdr:col>77</xdr:col>
      <xdr:colOff>44450</xdr:colOff>
      <xdr:row>58</xdr:row>
      <xdr:rowOff>154577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06075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99423</xdr:rowOff>
    </xdr:from>
    <xdr:to>
      <xdr:col>72</xdr:col>
      <xdr:colOff>203200</xdr:colOff>
      <xdr:row>58</xdr:row>
      <xdr:rowOff>116659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04352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78740</xdr:rowOff>
    </xdr:from>
    <xdr:to>
      <xdr:col>68</xdr:col>
      <xdr:colOff>152400</xdr:colOff>
      <xdr:row>58</xdr:row>
      <xdr:rowOff>99423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02284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155484</xdr:rowOff>
    </xdr:from>
    <xdr:to>
      <xdr:col>81</xdr:col>
      <xdr:colOff>95250</xdr:colOff>
      <xdr:row>59</xdr:row>
      <xdr:rowOff>85634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561</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99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103777</xdr:rowOff>
    </xdr:from>
    <xdr:to>
      <xdr:col>77</xdr:col>
      <xdr:colOff>95250</xdr:colOff>
      <xdr:row>59</xdr:row>
      <xdr:rowOff>33927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44104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81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65859</xdr:rowOff>
    </xdr:from>
    <xdr:to>
      <xdr:col>73</xdr:col>
      <xdr:colOff>44450</xdr:colOff>
      <xdr:row>58</xdr:row>
      <xdr:rowOff>167459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6186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48623</xdr:rowOff>
    </xdr:from>
    <xdr:to>
      <xdr:col>68</xdr:col>
      <xdr:colOff>203200</xdr:colOff>
      <xdr:row>58</xdr:row>
      <xdr:rowOff>150223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160400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27940</xdr:rowOff>
    </xdr:from>
    <xdr:to>
      <xdr:col>64</xdr:col>
      <xdr:colOff>152400</xdr:colOff>
      <xdr:row>58</xdr:row>
      <xdr:rowOff>129540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139717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・令和６年度の単年度比率においては公営企業の地方債償還のための繰入金が増（＋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億円）となったこと等により前年度を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ポイント上回ったものの、３カ年平均に算入される単年度比率が同程度（令和３年度</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令和６年度</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）であるため、昨年度と同一比率となった。</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121920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32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121920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89746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146050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2906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・令和６年度の比率が昨年度と比べて</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ポイント増となったのは、充当可能基金の減（▲</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億円）や基準財政需要額算入見込額の減（▲</a:t>
          </a:r>
          <a:r>
            <a:rPr kumimoji="1" lang="en-US" altLang="ja-JP" sz="1300">
              <a:latin typeface="ＭＳ Ｐゴシック" panose="020B0600070205080204" pitchFamily="50" charset="-128"/>
              <a:ea typeface="ＭＳ Ｐゴシック" panose="020B0600070205080204" pitchFamily="50" charset="-128"/>
            </a:rPr>
            <a:t>29.0</a:t>
          </a:r>
          <a:r>
            <a:rPr kumimoji="1" lang="ja-JP" altLang="en-US" sz="1300">
              <a:latin typeface="ＭＳ Ｐゴシック" panose="020B0600070205080204" pitchFamily="50" charset="-128"/>
              <a:ea typeface="ＭＳ Ｐゴシック" panose="020B0600070205080204" pitchFamily="50" charset="-128"/>
            </a:rPr>
            <a:t>億円、臨時財政対策債償還費等）の影響が大きい。</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72847</xdr:rowOff>
    </xdr:from>
    <xdr:to>
      <xdr:col>81</xdr:col>
      <xdr:colOff>44450</xdr:colOff>
      <xdr:row>19</xdr:row>
      <xdr:rowOff>155854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330397"/>
          <a:ext cx="8382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72847</xdr:rowOff>
    </xdr:from>
    <xdr:to>
      <xdr:col>77</xdr:col>
      <xdr:colOff>44450</xdr:colOff>
      <xdr:row>19</xdr:row>
      <xdr:rowOff>123037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330397"/>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120142</xdr:rowOff>
    </xdr:from>
    <xdr:to>
      <xdr:col>72</xdr:col>
      <xdr:colOff>203200</xdr:colOff>
      <xdr:row>19</xdr:row>
      <xdr:rowOff>123037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377692"/>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120142</xdr:rowOff>
    </xdr:from>
    <xdr:to>
      <xdr:col>68</xdr:col>
      <xdr:colOff>152400</xdr:colOff>
      <xdr:row>21</xdr:row>
      <xdr:rowOff>66802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37769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105054</xdr:rowOff>
    </xdr:from>
    <xdr:to>
      <xdr:col>81</xdr:col>
      <xdr:colOff>95250</xdr:colOff>
      <xdr:row>20</xdr:row>
      <xdr:rowOff>35204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36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77131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33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22047</xdr:rowOff>
    </xdr:from>
    <xdr:to>
      <xdr:col>77</xdr:col>
      <xdr:colOff>95250</xdr:colOff>
      <xdr:row>19</xdr:row>
      <xdr:rowOff>123647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2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108424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36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72237</xdr:rowOff>
    </xdr:from>
    <xdr:to>
      <xdr:col>73</xdr:col>
      <xdr:colOff>44450</xdr:colOff>
      <xdr:row>20</xdr:row>
      <xdr:rowOff>2387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158614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1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69342</xdr:rowOff>
    </xdr:from>
    <xdr:to>
      <xdr:col>68</xdr:col>
      <xdr:colOff>203200</xdr:colOff>
      <xdr:row>19</xdr:row>
      <xdr:rowOff>170942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155719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16002</xdr:rowOff>
    </xdr:from>
    <xdr:to>
      <xdr:col>64</xdr:col>
      <xdr:colOff>152400</xdr:colOff>
      <xdr:row>21</xdr:row>
      <xdr:rowOff>117602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6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102379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7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215,080
213,325
305.56
111,089,861
107,640,560
2,662,713
55,316,187
117,925,758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内順位で上位にあり、平均を大きく下回っている。要因としては、民間委託や指定管理の活用、八戸市行財政改革大綱に基づく組織・機構の合理化等の推進が挙げられるほか、ごみ処理業務や消防業務等を一部事務組合で行っていることが挙げられる。</a:t>
          </a:r>
        </a:p>
        <a:p>
          <a:r>
            <a:rPr kumimoji="1" lang="ja-JP" altLang="en-US" sz="1300">
              <a:latin typeface="ＭＳ Ｐゴシック" panose="020B0600070205080204" pitchFamily="50" charset="-128"/>
              <a:ea typeface="ＭＳ Ｐゴシック" panose="020B0600070205080204" pitchFamily="50" charset="-128"/>
            </a:rPr>
            <a:t>・今後も、八戸市行財政改革大綱に基づき、人件費の抑制を図りながらも質の高い行政サービスの提供に努めていく。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138430</xdr:rowOff>
    </xdr:from>
    <xdr:to>
      <xdr:col>24</xdr:col>
      <xdr:colOff>25400</xdr:colOff>
      <xdr:row>34</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962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130810</xdr:rowOff>
    </xdr:from>
    <xdr:to>
      <xdr:col>19</xdr:col>
      <xdr:colOff>187325</xdr:colOff>
      <xdr:row>33</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8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54610</xdr:rowOff>
    </xdr:from>
    <xdr:to>
      <xdr:col>15</xdr:col>
      <xdr:colOff>98425</xdr:colOff>
      <xdr:row>33</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1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54610</xdr:rowOff>
    </xdr:from>
    <xdr:to>
      <xdr:col>11</xdr:col>
      <xdr:colOff>9525</xdr:colOff>
      <xdr:row>33</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12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80010</xdr:rowOff>
    </xdr:from>
    <xdr:to>
      <xdr:col>15</xdr:col>
      <xdr:colOff>149225</xdr:colOff>
      <xdr:row>34</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3810</xdr:rowOff>
    </xdr:from>
    <xdr:to>
      <xdr:col>11</xdr:col>
      <xdr:colOff>60325</xdr:colOff>
      <xdr:row>33</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・物件費にかかる経常収支比率は、公共施設の維持管理費（主に光熱水費や燃料費）の増等により前年比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・今後も、八戸市行財政改革大綱に基づき、経常的な経費のスクラップアンドビルドを徹底しながら、比率の改善に努めていく。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0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96537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・扶助費については、国の制度に基づいた支出が主なものであるが、今後、障害者自立支援給付費の増や高齢化の進行（高齢化率</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23.2%→R6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32.6%</a:t>
          </a:r>
          <a:r>
            <a:rPr kumimoji="1" lang="ja-JP" altLang="en-US" sz="1300">
              <a:latin typeface="ＭＳ Ｐゴシック" panose="020B0600070205080204" pitchFamily="50" charset="-128"/>
              <a:ea typeface="ＭＳ Ｐゴシック" panose="020B0600070205080204" pitchFamily="50" charset="-128"/>
            </a:rPr>
            <a:t>）が、市財政に影響を与えることが予想されるため、国の施策の動向を注視しながら適正な事業実施に努めていく。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26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・その他に係る経常収支比率は、後期広域連合への繰出金の増等により前年比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・今後、関係事業における使用料の確保など、引き続き収入の確保に努めながら、経常的歳出の削減に努めていく。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82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42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25400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・補助費等の経常収支比率は類似団体平均を上回る水準で推移している。</a:t>
          </a:r>
        </a:p>
        <a:p>
          <a:r>
            <a:rPr kumimoji="1" lang="ja-JP" altLang="en-US" sz="1300">
              <a:latin typeface="ＭＳ Ｐゴシック" panose="020B0600070205080204" pitchFamily="50" charset="-128"/>
              <a:ea typeface="ＭＳ Ｐゴシック" panose="020B0600070205080204" pitchFamily="50" charset="-128"/>
            </a:rPr>
            <a:t>・要因としては、ごみ・し尿処理や消防業務等を周辺町村と共同処理するため、一部事務組合負担金を拠出していること等が挙げられる。</a:t>
          </a:r>
        </a:p>
        <a:p>
          <a:r>
            <a:rPr kumimoji="1" lang="ja-JP" altLang="en-US" sz="1300">
              <a:latin typeface="ＭＳ Ｐゴシック" panose="020B0600070205080204" pitchFamily="50" charset="-128"/>
              <a:ea typeface="ＭＳ Ｐゴシック" panose="020B0600070205080204" pitchFamily="50" charset="-128"/>
            </a:rPr>
            <a:t>・手数料収入等の経常的な収入の確保に努め、補助金・負担金の増嵩につながらないよう留意していく。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6969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39</xdr:row>
      <xdr:rowOff>10414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6603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136144</xdr:rowOff>
    </xdr:from>
    <xdr:to>
      <xdr:col>73</xdr:col>
      <xdr:colOff>180975</xdr:colOff>
      <xdr:row>38</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6512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136144</xdr:rowOff>
    </xdr:from>
    <xdr:to>
      <xdr:col>69</xdr:col>
      <xdr:colOff>92075</xdr:colOff>
      <xdr:row>39</xdr:row>
      <xdr:rowOff>101854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6512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85344</xdr:rowOff>
    </xdr:from>
    <xdr:to>
      <xdr:col>69</xdr:col>
      <xdr:colOff>142875</xdr:colOff>
      <xdr:row>39</xdr:row>
      <xdr:rowOff>15494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51054</xdr:rowOff>
    </xdr:from>
    <xdr:to>
      <xdr:col>65</xdr:col>
      <xdr:colOff>53975</xdr:colOff>
      <xdr:row>39</xdr:row>
      <xdr:rowOff>152654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137431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・公債費にかかる経常収支比率は、類似団体平均をやや上回っている。</a:t>
          </a:r>
        </a:p>
        <a:p>
          <a:r>
            <a:rPr kumimoji="1" lang="ja-JP" altLang="en-US" sz="1300">
              <a:latin typeface="ＭＳ Ｐゴシック" panose="020B0600070205080204" pitchFamily="50" charset="-128"/>
              <a:ea typeface="ＭＳ Ｐゴシック" panose="020B0600070205080204" pitchFamily="50" charset="-128"/>
            </a:rPr>
            <a:t>・財源的に有利な起債の活用や、市債発行額の上限を各年度の公債費以下に設定するなどの対応策を講じ、公債費負担の軽減に努めていく。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40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9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5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・令和６年度は、給与改定による人件費の増や一部事務組合負担金の増に伴う補助費等の増等により、前年比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・今後も、経常経費の圧縮を図りながら、経常的収支の改善に努めていく。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76</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771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76</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581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43180</xdr:rowOff>
    </xdr:from>
    <xdr:to>
      <xdr:col>73</xdr:col>
      <xdr:colOff>180975</xdr:colOff>
      <xdr:row>76</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0193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43180</xdr:rowOff>
    </xdr:from>
    <xdr:to>
      <xdr:col>69</xdr:col>
      <xdr:colOff>92075</xdr:colOff>
      <xdr:row>76</xdr:row>
      <xdr:rowOff>66039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0193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167639</xdr:rowOff>
    </xdr:from>
    <xdr:to>
      <xdr:col>78</xdr:col>
      <xdr:colOff>120650</xdr:colOff>
      <xdr:row>76</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107967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88917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163830</xdr:rowOff>
    </xdr:from>
    <xdr:to>
      <xdr:col>69</xdr:col>
      <xdr:colOff>142875</xdr:colOff>
      <xdr:row>75</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104157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1575</xdr:rowOff>
    </xdr:from>
    <xdr:to>
      <xdr:col>29</xdr:col>
      <xdr:colOff>127000</xdr:colOff>
      <xdr:row>17</xdr:row>
      <xdr:rowOff>63792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2400"/>
          <a:ext cx="647700" cy="23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63792</xdr:rowOff>
    </xdr:from>
    <xdr:to>
      <xdr:col>26</xdr:col>
      <xdr:colOff>50800</xdr:colOff>
      <xdr:row>17</xdr:row>
      <xdr:rowOff>135153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6067"/>
          <a:ext cx="698500" cy="71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135153</xdr:rowOff>
    </xdr:from>
    <xdr:to>
      <xdr:col>22</xdr:col>
      <xdr:colOff>114300</xdr:colOff>
      <xdr:row>18</xdr:row>
      <xdr:rowOff>11633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97428"/>
          <a:ext cx="698500" cy="47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11633</xdr:rowOff>
    </xdr:from>
    <xdr:to>
      <xdr:col>18</xdr:col>
      <xdr:colOff>177800</xdr:colOff>
      <xdr:row>18</xdr:row>
      <xdr:rowOff>70269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5358"/>
          <a:ext cx="698500" cy="5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122225</xdr:rowOff>
    </xdr:from>
    <xdr:to>
      <xdr:col>29</xdr:col>
      <xdr:colOff>177800</xdr:colOff>
      <xdr:row>16</xdr:row>
      <xdr:rowOff>52375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94302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12992</xdr:rowOff>
    </xdr:from>
    <xdr:to>
      <xdr:col>26</xdr:col>
      <xdr:colOff>101600</xdr:colOff>
      <xdr:row>17</xdr:row>
      <xdr:rowOff>114592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5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99369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84353</xdr:rowOff>
    </xdr:from>
    <xdr:to>
      <xdr:col>22</xdr:col>
      <xdr:colOff>165100</xdr:colOff>
      <xdr:row>18</xdr:row>
      <xdr:rowOff>14503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170730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3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132283</xdr:rowOff>
    </xdr:from>
    <xdr:to>
      <xdr:col>19</xdr:col>
      <xdr:colOff>38100</xdr:colOff>
      <xdr:row>18</xdr:row>
      <xdr:rowOff>62433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47210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19469</xdr:rowOff>
    </xdr:from>
    <xdr:to>
      <xdr:col>15</xdr:col>
      <xdr:colOff>101600</xdr:colOff>
      <xdr:row>18</xdr:row>
      <xdr:rowOff>121069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105846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142049</xdr:rowOff>
    </xdr:from>
    <xdr:to>
      <xdr:col>29</xdr:col>
      <xdr:colOff>127000</xdr:colOff>
      <xdr:row>34</xdr:row>
      <xdr:rowOff>195885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09499"/>
          <a:ext cx="647700" cy="53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169253</xdr:rowOff>
    </xdr:from>
    <xdr:to>
      <xdr:col>26</xdr:col>
      <xdr:colOff>50800</xdr:colOff>
      <xdr:row>34</xdr:row>
      <xdr:rowOff>195885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36703"/>
          <a:ext cx="698500" cy="2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169253</xdr:rowOff>
    </xdr:from>
    <xdr:to>
      <xdr:col>22</xdr:col>
      <xdr:colOff>114300</xdr:colOff>
      <xdr:row>34</xdr:row>
      <xdr:rowOff>186550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36703"/>
          <a:ext cx="698500" cy="17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186550</xdr:rowOff>
    </xdr:from>
    <xdr:to>
      <xdr:col>18</xdr:col>
      <xdr:colOff>177800</xdr:colOff>
      <xdr:row>34</xdr:row>
      <xdr:rowOff>289992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54000"/>
          <a:ext cx="698500" cy="103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91249</xdr:rowOff>
    </xdr:from>
    <xdr:to>
      <xdr:col>29</xdr:col>
      <xdr:colOff>177800</xdr:colOff>
      <xdr:row>34</xdr:row>
      <xdr:rowOff>192849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58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279226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0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145085</xdr:rowOff>
    </xdr:from>
    <xdr:to>
      <xdr:col>26</xdr:col>
      <xdr:colOff>101600</xdr:colOff>
      <xdr:row>34</xdr:row>
      <xdr:rowOff>246685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12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256862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81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118453</xdr:rowOff>
    </xdr:from>
    <xdr:to>
      <xdr:col>22</xdr:col>
      <xdr:colOff>165100</xdr:colOff>
      <xdr:row>34</xdr:row>
      <xdr:rowOff>220053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8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230230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5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135750</xdr:rowOff>
    </xdr:from>
    <xdr:to>
      <xdr:col>19</xdr:col>
      <xdr:colOff>38100</xdr:colOff>
      <xdr:row>34</xdr:row>
      <xdr:rowOff>237350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0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247527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239192</xdr:rowOff>
    </xdr:from>
    <xdr:to>
      <xdr:col>15</xdr:col>
      <xdr:colOff>101600</xdr:colOff>
      <xdr:row>34</xdr:row>
      <xdr:rowOff>340792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06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8069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215,080
213,325
305.56
111,089,861
107,640,560
2,662,713
55,316,187
117,925,758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141843</xdr:rowOff>
    </xdr:from>
    <xdr:to>
      <xdr:col>24</xdr:col>
      <xdr:colOff>62865</xdr:colOff>
      <xdr:row>37</xdr:row>
      <xdr:rowOff>162789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5343"/>
          <a:ext cx="1270" cy="1221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166616</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51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162789</xdr:rowOff>
    </xdr:from>
    <xdr:to>
      <xdr:col>24</xdr:col>
      <xdr:colOff>152400</xdr:colOff>
      <xdr:row>37</xdr:row>
      <xdr:rowOff>162789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50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88520</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141843</xdr:rowOff>
    </xdr:from>
    <xdr:to>
      <xdr:col>24</xdr:col>
      <xdr:colOff>152400</xdr:colOff>
      <xdr:row>30</xdr:row>
      <xdr:rowOff>141843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111011</xdr:rowOff>
    </xdr:from>
    <xdr:to>
      <xdr:col>24</xdr:col>
      <xdr:colOff>63500</xdr:colOff>
      <xdr:row>38</xdr:row>
      <xdr:rowOff>95952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454661"/>
          <a:ext cx="838200" cy="15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134923</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79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112046</xdr:rowOff>
    </xdr:from>
    <xdr:to>
      <xdr:col>24</xdr:col>
      <xdr:colOff>114300</xdr:colOff>
      <xdr:row>35</xdr:row>
      <xdr:rowOff>42196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94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95952</xdr:rowOff>
    </xdr:from>
    <xdr:to>
      <xdr:col>19</xdr:col>
      <xdr:colOff>177800</xdr:colOff>
      <xdr:row>38</xdr:row>
      <xdr:rowOff>127270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61105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119304</xdr:rowOff>
    </xdr:from>
    <xdr:to>
      <xdr:col>20</xdr:col>
      <xdr:colOff>38100</xdr:colOff>
      <xdr:row>36</xdr:row>
      <xdr:rowOff>49454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1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65981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127270</xdr:rowOff>
    </xdr:from>
    <xdr:to>
      <xdr:col>15</xdr:col>
      <xdr:colOff>50800</xdr:colOff>
      <xdr:row>38</xdr:row>
      <xdr:rowOff>148644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642370"/>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101159</xdr:rowOff>
    </xdr:from>
    <xdr:to>
      <xdr:col>15</xdr:col>
      <xdr:colOff>101600</xdr:colOff>
      <xdr:row>36</xdr:row>
      <xdr:rowOff>31309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47836</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148644</xdr:rowOff>
    </xdr:from>
    <xdr:to>
      <xdr:col>10</xdr:col>
      <xdr:colOff>114300</xdr:colOff>
      <xdr:row>39</xdr:row>
      <xdr:rowOff>19914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663744"/>
          <a:ext cx="8890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119104</xdr:rowOff>
    </xdr:from>
    <xdr:to>
      <xdr:col>10</xdr:col>
      <xdr:colOff>165100</xdr:colOff>
      <xdr:row>36</xdr:row>
      <xdr:rowOff>49254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1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65781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8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138478</xdr:rowOff>
    </xdr:from>
    <xdr:to>
      <xdr:col>6</xdr:col>
      <xdr:colOff>38100</xdr:colOff>
      <xdr:row>36</xdr:row>
      <xdr:rowOff>68628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3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85155</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1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60211</xdr:rowOff>
    </xdr:from>
    <xdr:to>
      <xdr:col>24</xdr:col>
      <xdr:colOff>114300</xdr:colOff>
      <xdr:row>37</xdr:row>
      <xdr:rowOff>161810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4038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146588</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45152</xdr:rowOff>
    </xdr:from>
    <xdr:to>
      <xdr:col>20</xdr:col>
      <xdr:colOff>38100</xdr:colOff>
      <xdr:row>38</xdr:row>
      <xdr:rowOff>146752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56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137879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65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76470</xdr:rowOff>
    </xdr:from>
    <xdr:to>
      <xdr:col>15</xdr:col>
      <xdr:colOff>101600</xdr:colOff>
      <xdr:row>39</xdr:row>
      <xdr:rowOff>6620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59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169197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6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97844</xdr:rowOff>
    </xdr:from>
    <xdr:to>
      <xdr:col>10</xdr:col>
      <xdr:colOff>165100</xdr:colOff>
      <xdr:row>39</xdr:row>
      <xdr:rowOff>27994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6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19121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70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140564</xdr:rowOff>
    </xdr:from>
    <xdr:to>
      <xdr:col>6</xdr:col>
      <xdr:colOff>38100</xdr:colOff>
      <xdr:row>39</xdr:row>
      <xdr:rowOff>70714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6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61841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74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21" name="物件費グラフ枠">
          <a:extLst>
            <a:ext uri="{FF2B5EF4-FFF2-40B4-BE49-F238E27FC236}">
              <a16:creationId xmlns:a16="http://schemas.microsoft.com/office/drawing/2014/main" id="{00000000-0008-0000-0600-000079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3" name="物件費最小値テキスト">
          <a:extLst>
            <a:ext uri="{FF2B5EF4-FFF2-40B4-BE49-F238E27FC236}">
              <a16:creationId xmlns:a16="http://schemas.microsoft.com/office/drawing/2014/main" id="{00000000-0008-0000-0600-00007B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5" name="物件費最大値テキスト">
          <a:extLst>
            <a:ext uri="{FF2B5EF4-FFF2-40B4-BE49-F238E27FC236}">
              <a16:creationId xmlns:a16="http://schemas.microsoft.com/office/drawing/2014/main" id="{00000000-0008-0000-0600-00007D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163246</xdr:rowOff>
    </xdr:from>
    <xdr:to>
      <xdr:col>24</xdr:col>
      <xdr:colOff>63500</xdr:colOff>
      <xdr:row>55</xdr:row>
      <xdr:rowOff>121241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3797300" y="9421546"/>
          <a:ext cx="838200" cy="12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8" name="物件費平均値テキスト">
          <a:extLst>
            <a:ext uri="{FF2B5EF4-FFF2-40B4-BE49-F238E27FC236}">
              <a16:creationId xmlns:a16="http://schemas.microsoft.com/office/drawing/2014/main" id="{00000000-0008-0000-0600-000080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112725</xdr:rowOff>
    </xdr:from>
    <xdr:to>
      <xdr:col>19</xdr:col>
      <xdr:colOff>177800</xdr:colOff>
      <xdr:row>55</xdr:row>
      <xdr:rowOff>121241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2908300" y="9371025"/>
          <a:ext cx="889000" cy="17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112725</xdr:rowOff>
    </xdr:from>
    <xdr:to>
      <xdr:col>15</xdr:col>
      <xdr:colOff>50800</xdr:colOff>
      <xdr:row>55</xdr:row>
      <xdr:rowOff>41259</xdr:rowOff>
    </xdr:to>
    <xdr:cxnSp macro="">
      <xdr:nvCxnSpPr>
        <xdr:cNvPr id="133" name="直線コネクタ 132">
          <a:extLst>
            <a:ext uri="{FF2B5EF4-FFF2-40B4-BE49-F238E27FC236}">
              <a16:creationId xmlns:a16="http://schemas.microsoft.com/office/drawing/2014/main" id="{00000000-0008-0000-0600-000085000000}"/>
            </a:ext>
          </a:extLst>
        </xdr:cNvPr>
        <xdr:cNvCxnSpPr/>
      </xdr:nvCxnSpPr>
      <xdr:spPr>
        <a:xfrm flipV="1">
          <a:off x="2019300" y="9371025"/>
          <a:ext cx="889000" cy="9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41259</xdr:rowOff>
    </xdr:from>
    <xdr:to>
      <xdr:col>10</xdr:col>
      <xdr:colOff>114300</xdr:colOff>
      <xdr:row>56</xdr:row>
      <xdr:rowOff>109553</xdr:rowOff>
    </xdr:to>
    <xdr:cxnSp macro="">
      <xdr:nvCxnSpPr>
        <xdr:cNvPr id="136" name="直線コネクタ 135">
          <a:extLst>
            <a:ext uri="{FF2B5EF4-FFF2-40B4-BE49-F238E27FC236}">
              <a16:creationId xmlns:a16="http://schemas.microsoft.com/office/drawing/2014/main" id="{00000000-0008-0000-0600-000088000000}"/>
            </a:ext>
          </a:extLst>
        </xdr:cNvPr>
        <xdr:cNvCxnSpPr/>
      </xdr:nvCxnSpPr>
      <xdr:spPr>
        <a:xfrm flipV="1">
          <a:off x="1130300" y="9471009"/>
          <a:ext cx="889000" cy="2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9" name="フローチャート: 判断 138">
          <a:extLst>
            <a:ext uri="{FF2B5EF4-FFF2-40B4-BE49-F238E27FC236}">
              <a16:creationId xmlns:a16="http://schemas.microsoft.com/office/drawing/2014/main" id="{00000000-0008-0000-0600-00008B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112446</xdr:rowOff>
    </xdr:from>
    <xdr:to>
      <xdr:col>24</xdr:col>
      <xdr:colOff>114300</xdr:colOff>
      <xdr:row>55</xdr:row>
      <xdr:rowOff>42596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4584700" y="937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135323</xdr:rowOff>
    </xdr:from>
    <xdr:ext cx="534377" cy="259045"/>
    <xdr:sp macro="" textlink="">
      <xdr:nvSpPr>
        <xdr:cNvPr id="147" name="物件費該当値テキスト">
          <a:extLst>
            <a:ext uri="{FF2B5EF4-FFF2-40B4-BE49-F238E27FC236}">
              <a16:creationId xmlns:a16="http://schemas.microsoft.com/office/drawing/2014/main" id="{00000000-0008-0000-0600-000093000000}"/>
            </a:ext>
          </a:extLst>
        </xdr:cNvPr>
        <xdr:cNvSpPr txBox="1"/>
      </xdr:nvSpPr>
      <xdr:spPr>
        <a:xfrm>
          <a:off x="4686300" y="922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70441</xdr:rowOff>
    </xdr:from>
    <xdr:to>
      <xdr:col>20</xdr:col>
      <xdr:colOff>38100</xdr:colOff>
      <xdr:row>56</xdr:row>
      <xdr:rowOff>591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3746500" y="95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17118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3530111" y="92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61925</xdr:rowOff>
    </xdr:from>
    <xdr:to>
      <xdr:col>15</xdr:col>
      <xdr:colOff>101600</xdr:colOff>
      <xdr:row>54</xdr:row>
      <xdr:rowOff>163525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2857500" y="93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8602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2641111" y="90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161909</xdr:rowOff>
    </xdr:from>
    <xdr:to>
      <xdr:col>10</xdr:col>
      <xdr:colOff>165100</xdr:colOff>
      <xdr:row>55</xdr:row>
      <xdr:rowOff>92059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968500" y="942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108586</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1752111" y="919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58753</xdr:rowOff>
    </xdr:from>
    <xdr:to>
      <xdr:col>6</xdr:col>
      <xdr:colOff>38100</xdr:colOff>
      <xdr:row>56</xdr:row>
      <xdr:rowOff>160353</xdr:rowOff>
    </xdr:to>
    <xdr:sp macro="" textlink="">
      <xdr:nvSpPr>
        <xdr:cNvPr id="154" name="楕円 153">
          <a:extLst>
            <a:ext uri="{FF2B5EF4-FFF2-40B4-BE49-F238E27FC236}">
              <a16:creationId xmlns:a16="http://schemas.microsoft.com/office/drawing/2014/main" id="{00000000-0008-0000-0600-00009A000000}"/>
            </a:ext>
          </a:extLst>
        </xdr:cNvPr>
        <xdr:cNvSpPr/>
      </xdr:nvSpPr>
      <xdr:spPr>
        <a:xfrm>
          <a:off x="1079500" y="965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5430</xdr:rowOff>
    </xdr:from>
    <xdr:ext cx="534377"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863111" y="943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2" name="正方形/長方形 161">
          <a:extLst>
            <a:ext uri="{FF2B5EF4-FFF2-40B4-BE49-F238E27FC236}">
              <a16:creationId xmlns:a16="http://schemas.microsoft.com/office/drawing/2014/main" id="{00000000-0008-0000-0600-0000A2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3" name="正方形/長方形 162">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23709</xdr:rowOff>
    </xdr:from>
    <xdr:to>
      <xdr:col>24</xdr:col>
      <xdr:colOff>63500</xdr:colOff>
      <xdr:row>77</xdr:row>
      <xdr:rowOff>72994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3797300" y="13225359"/>
          <a:ext cx="838200" cy="4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23709</xdr:rowOff>
    </xdr:from>
    <xdr:to>
      <xdr:col>19</xdr:col>
      <xdr:colOff>177800</xdr:colOff>
      <xdr:row>77</xdr:row>
      <xdr:rowOff>45655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225359"/>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45655</xdr:rowOff>
    </xdr:from>
    <xdr:to>
      <xdr:col>15</xdr:col>
      <xdr:colOff>50800</xdr:colOff>
      <xdr:row>77</xdr:row>
      <xdr:rowOff>48352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24730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48352</xdr:rowOff>
    </xdr:from>
    <xdr:to>
      <xdr:col>10</xdr:col>
      <xdr:colOff>114300</xdr:colOff>
      <xdr:row>77</xdr:row>
      <xdr:rowOff>60513</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3250002"/>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22194</xdr:rowOff>
    </xdr:from>
    <xdr:to>
      <xdr:col>24</xdr:col>
      <xdr:colOff>114300</xdr:colOff>
      <xdr:row>77</xdr:row>
      <xdr:rowOff>123794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2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621</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20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144359</xdr:rowOff>
    </xdr:from>
    <xdr:to>
      <xdr:col>20</xdr:col>
      <xdr:colOff>38100</xdr:colOff>
      <xdr:row>77</xdr:row>
      <xdr:rowOff>74509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1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91036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294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166305</xdr:rowOff>
    </xdr:from>
    <xdr:to>
      <xdr:col>15</xdr:col>
      <xdr:colOff>101600</xdr:colOff>
      <xdr:row>77</xdr:row>
      <xdr:rowOff>96455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1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112982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29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169002</xdr:rowOff>
    </xdr:from>
    <xdr:to>
      <xdr:col>10</xdr:col>
      <xdr:colOff>165100</xdr:colOff>
      <xdr:row>77</xdr:row>
      <xdr:rowOff>99152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19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115679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29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9713</xdr:rowOff>
    </xdr:from>
    <xdr:to>
      <xdr:col>6</xdr:col>
      <xdr:colOff>38100</xdr:colOff>
      <xdr:row>77</xdr:row>
      <xdr:rowOff>111313</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2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127840</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298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71185</xdr:rowOff>
    </xdr:from>
    <xdr:to>
      <xdr:col>24</xdr:col>
      <xdr:colOff>63500</xdr:colOff>
      <xdr:row>95</xdr:row>
      <xdr:rowOff>83846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358935"/>
          <a:ext cx="838200" cy="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83846</xdr:rowOff>
    </xdr:from>
    <xdr:to>
      <xdr:col>19</xdr:col>
      <xdr:colOff>177800</xdr:colOff>
      <xdr:row>96</xdr:row>
      <xdr:rowOff>52113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371596"/>
          <a:ext cx="889000" cy="13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99814</xdr:rowOff>
    </xdr:from>
    <xdr:to>
      <xdr:col>15</xdr:col>
      <xdr:colOff>50800</xdr:colOff>
      <xdr:row>96</xdr:row>
      <xdr:rowOff>52113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2019300" y="16387564"/>
          <a:ext cx="889000" cy="1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99814</xdr:rowOff>
    </xdr:from>
    <xdr:to>
      <xdr:col>10</xdr:col>
      <xdr:colOff>114300</xdr:colOff>
      <xdr:row>97</xdr:row>
      <xdr:rowOff>38593</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387564"/>
          <a:ext cx="889000" cy="2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20385</xdr:rowOff>
    </xdr:from>
    <xdr:to>
      <xdr:col>24</xdr:col>
      <xdr:colOff>114300</xdr:colOff>
      <xdr:row>95</xdr:row>
      <xdr:rowOff>121985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30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43262</xdr:rowOff>
    </xdr:from>
    <xdr:ext cx="599010"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1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33046</xdr:rowOff>
    </xdr:from>
    <xdr:to>
      <xdr:col>20</xdr:col>
      <xdr:colOff>38100</xdr:colOff>
      <xdr:row>95</xdr:row>
      <xdr:rowOff>134646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3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151173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497795" y="1609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1313</xdr:rowOff>
    </xdr:from>
    <xdr:to>
      <xdr:col>15</xdr:col>
      <xdr:colOff>101600</xdr:colOff>
      <xdr:row>96</xdr:row>
      <xdr:rowOff>102913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46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119440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08795" y="1623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49014</xdr:rowOff>
    </xdr:from>
    <xdr:to>
      <xdr:col>10</xdr:col>
      <xdr:colOff>165100</xdr:colOff>
      <xdr:row>95</xdr:row>
      <xdr:rowOff>150614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3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167141</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19795" y="1611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159243</xdr:rowOff>
    </xdr:from>
    <xdr:to>
      <xdr:col>6</xdr:col>
      <xdr:colOff>38100</xdr:colOff>
      <xdr:row>97</xdr:row>
      <xdr:rowOff>89393</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6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105920</xdr:rowOff>
    </xdr:from>
    <xdr:ext cx="599010"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30795" y="1639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7" name="補助費等グラフ枠">
          <a:extLst>
            <a:ext uri="{FF2B5EF4-FFF2-40B4-BE49-F238E27FC236}">
              <a16:creationId xmlns:a16="http://schemas.microsoft.com/office/drawing/2014/main" id="{00000000-0008-0000-0600-00002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12751</xdr:rowOff>
    </xdr:from>
    <xdr:to>
      <xdr:col>54</xdr:col>
      <xdr:colOff>189865</xdr:colOff>
      <xdr:row>38</xdr:row>
      <xdr:rowOff>106696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10475595" y="6013501"/>
          <a:ext cx="1270" cy="60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110523</xdr:rowOff>
    </xdr:from>
    <xdr:ext cx="534377" cy="259045"/>
    <xdr:sp macro="" textlink="">
      <xdr:nvSpPr>
        <xdr:cNvPr id="299" name="補助費等最小値テキスト">
          <a:extLst>
            <a:ext uri="{FF2B5EF4-FFF2-40B4-BE49-F238E27FC236}">
              <a16:creationId xmlns:a16="http://schemas.microsoft.com/office/drawing/2014/main" id="{00000000-0008-0000-0600-00002B010000}"/>
            </a:ext>
          </a:extLst>
        </xdr:cNvPr>
        <xdr:cNvSpPr txBox="1"/>
      </xdr:nvSpPr>
      <xdr:spPr>
        <a:xfrm>
          <a:off x="10528300" y="66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106696</xdr:rowOff>
    </xdr:from>
    <xdr:to>
      <xdr:col>55</xdr:col>
      <xdr:colOff>88900</xdr:colOff>
      <xdr:row>38</xdr:row>
      <xdr:rowOff>106696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10388600" y="662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130878</xdr:rowOff>
    </xdr:from>
    <xdr:ext cx="534377" cy="259045"/>
    <xdr:sp macro="" textlink="">
      <xdr:nvSpPr>
        <xdr:cNvPr id="301" name="補助費等最大値テキスト">
          <a:extLst>
            <a:ext uri="{FF2B5EF4-FFF2-40B4-BE49-F238E27FC236}">
              <a16:creationId xmlns:a16="http://schemas.microsoft.com/office/drawing/2014/main" id="{00000000-0008-0000-0600-00002D010000}"/>
            </a:ext>
          </a:extLst>
        </xdr:cNvPr>
        <xdr:cNvSpPr txBox="1"/>
      </xdr:nvSpPr>
      <xdr:spPr>
        <a:xfrm>
          <a:off x="10528300" y="578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12751</xdr:rowOff>
    </xdr:from>
    <xdr:to>
      <xdr:col>55</xdr:col>
      <xdr:colOff>88900</xdr:colOff>
      <xdr:row>35</xdr:row>
      <xdr:rowOff>12751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10388600" y="60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16656</xdr:rowOff>
    </xdr:from>
    <xdr:to>
      <xdr:col>55</xdr:col>
      <xdr:colOff>0</xdr:colOff>
      <xdr:row>36</xdr:row>
      <xdr:rowOff>16894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9639300" y="6188856"/>
          <a:ext cx="8382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63812</xdr:rowOff>
    </xdr:from>
    <xdr:ext cx="534377" cy="259045"/>
    <xdr:sp macro="" textlink="">
      <xdr:nvSpPr>
        <xdr:cNvPr id="304" name="補助費等平均値テキスト">
          <a:extLst>
            <a:ext uri="{FF2B5EF4-FFF2-40B4-BE49-F238E27FC236}">
              <a16:creationId xmlns:a16="http://schemas.microsoft.com/office/drawing/2014/main" id="{00000000-0008-0000-0600-000030010000}"/>
            </a:ext>
          </a:extLst>
        </xdr:cNvPr>
        <xdr:cNvSpPr txBox="1"/>
      </xdr:nvSpPr>
      <xdr:spPr>
        <a:xfrm>
          <a:off x="10528300" y="640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85385</xdr:rowOff>
    </xdr:from>
    <xdr:to>
      <xdr:col>55</xdr:col>
      <xdr:colOff>50800</xdr:colOff>
      <xdr:row>38</xdr:row>
      <xdr:rowOff>15535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10426700" y="642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166760</xdr:rowOff>
    </xdr:from>
    <xdr:to>
      <xdr:col>50</xdr:col>
      <xdr:colOff>114300</xdr:colOff>
      <xdr:row>36</xdr:row>
      <xdr:rowOff>16894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8750300" y="6167510"/>
          <a:ext cx="8890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60858</xdr:rowOff>
    </xdr:from>
    <xdr:to>
      <xdr:col>50</xdr:col>
      <xdr:colOff>165100</xdr:colOff>
      <xdr:row>37</xdr:row>
      <xdr:rowOff>162458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9588500" y="64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153585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4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166760</xdr:rowOff>
    </xdr:from>
    <xdr:to>
      <xdr:col>45</xdr:col>
      <xdr:colOff>177800</xdr:colOff>
      <xdr:row>36</xdr:row>
      <xdr:rowOff>28296</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7861300" y="6167510"/>
          <a:ext cx="889000" cy="3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26026</xdr:rowOff>
    </xdr:from>
    <xdr:to>
      <xdr:col>46</xdr:col>
      <xdr:colOff>38100</xdr:colOff>
      <xdr:row>37</xdr:row>
      <xdr:rowOff>127626</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8699500" y="63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118753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6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91580</xdr:rowOff>
    </xdr:from>
    <xdr:to>
      <xdr:col>41</xdr:col>
      <xdr:colOff>50800</xdr:colOff>
      <xdr:row>36</xdr:row>
      <xdr:rowOff>28296</xdr:rowOff>
    </xdr:to>
    <xdr:cxnSp macro="">
      <xdr:nvCxnSpPr>
        <xdr:cNvPr id="312" name="直線コネクタ 311">
          <a:extLst>
            <a:ext uri="{FF2B5EF4-FFF2-40B4-BE49-F238E27FC236}">
              <a16:creationId xmlns:a16="http://schemas.microsoft.com/office/drawing/2014/main" id="{00000000-0008-0000-0600-000038010000}"/>
            </a:ext>
          </a:extLst>
        </xdr:cNvPr>
        <xdr:cNvCxnSpPr/>
      </xdr:nvCxnSpPr>
      <xdr:spPr>
        <a:xfrm>
          <a:off x="6972300" y="5235080"/>
          <a:ext cx="889000" cy="96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60296</xdr:rowOff>
    </xdr:from>
    <xdr:to>
      <xdr:col>41</xdr:col>
      <xdr:colOff>101600</xdr:colOff>
      <xdr:row>37</xdr:row>
      <xdr:rowOff>161896</xdr:rowOff>
    </xdr:to>
    <xdr:sp macro="" textlink="">
      <xdr:nvSpPr>
        <xdr:cNvPr id="313" name="フローチャート: 判断 312">
          <a:extLst>
            <a:ext uri="{FF2B5EF4-FFF2-40B4-BE49-F238E27FC236}">
              <a16:creationId xmlns:a16="http://schemas.microsoft.com/office/drawing/2014/main" id="{00000000-0008-0000-0600-000039010000}"/>
            </a:ext>
          </a:extLst>
        </xdr:cNvPr>
        <xdr:cNvSpPr/>
      </xdr:nvSpPr>
      <xdr:spPr>
        <a:xfrm>
          <a:off x="7810500" y="64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153023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9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139192</xdr:rowOff>
    </xdr:from>
    <xdr:to>
      <xdr:col>36</xdr:col>
      <xdr:colOff>165100</xdr:colOff>
      <xdr:row>32</xdr:row>
      <xdr:rowOff>69342</xdr:rowOff>
    </xdr:to>
    <xdr:sp macro="" textlink="">
      <xdr:nvSpPr>
        <xdr:cNvPr id="315" name="フローチャート: 判断 314">
          <a:extLst>
            <a:ext uri="{FF2B5EF4-FFF2-40B4-BE49-F238E27FC236}">
              <a16:creationId xmlns:a16="http://schemas.microsoft.com/office/drawing/2014/main" id="{00000000-0008-0000-0600-00003B010000}"/>
            </a:ext>
          </a:extLst>
        </xdr:cNvPr>
        <xdr:cNvSpPr/>
      </xdr:nvSpPr>
      <xdr:spPr>
        <a:xfrm>
          <a:off x="6921500" y="545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60469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54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137306</xdr:rowOff>
    </xdr:from>
    <xdr:to>
      <xdr:col>55</xdr:col>
      <xdr:colOff>50800</xdr:colOff>
      <xdr:row>36</xdr:row>
      <xdr:rowOff>67456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10426700" y="61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160183</xdr:rowOff>
    </xdr:from>
    <xdr:ext cx="534377" cy="259045"/>
    <xdr:sp macro="" textlink="">
      <xdr:nvSpPr>
        <xdr:cNvPr id="323" name="補助費等該当値テキスト">
          <a:extLst>
            <a:ext uri="{FF2B5EF4-FFF2-40B4-BE49-F238E27FC236}">
              <a16:creationId xmlns:a16="http://schemas.microsoft.com/office/drawing/2014/main" id="{00000000-0008-0000-0600-000043010000}"/>
            </a:ext>
          </a:extLst>
        </xdr:cNvPr>
        <xdr:cNvSpPr txBox="1"/>
      </xdr:nvSpPr>
      <xdr:spPr>
        <a:xfrm>
          <a:off x="10528300" y="598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137544</xdr:rowOff>
    </xdr:from>
    <xdr:to>
      <xdr:col>50</xdr:col>
      <xdr:colOff>165100</xdr:colOff>
      <xdr:row>36</xdr:row>
      <xdr:rowOff>67694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9588500" y="613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84221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9372111" y="591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115960</xdr:rowOff>
    </xdr:from>
    <xdr:to>
      <xdr:col>46</xdr:col>
      <xdr:colOff>38100</xdr:colOff>
      <xdr:row>36</xdr:row>
      <xdr:rowOff>46110</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8699500" y="61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62637</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8483111" y="58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148946</xdr:rowOff>
    </xdr:from>
    <xdr:to>
      <xdr:col>41</xdr:col>
      <xdr:colOff>101600</xdr:colOff>
      <xdr:row>36</xdr:row>
      <xdr:rowOff>79096</xdr:rowOff>
    </xdr:to>
    <xdr:sp macro="" textlink="">
      <xdr:nvSpPr>
        <xdr:cNvPr id="328" name="楕円 327">
          <a:extLst>
            <a:ext uri="{FF2B5EF4-FFF2-40B4-BE49-F238E27FC236}">
              <a16:creationId xmlns:a16="http://schemas.microsoft.com/office/drawing/2014/main" id="{00000000-0008-0000-0600-000048010000}"/>
            </a:ext>
          </a:extLst>
        </xdr:cNvPr>
        <xdr:cNvSpPr/>
      </xdr:nvSpPr>
      <xdr:spPr>
        <a:xfrm>
          <a:off x="7810500" y="61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95623</xdr:rowOff>
    </xdr:from>
    <xdr:ext cx="534377"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7594111" y="5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40780</xdr:rowOff>
    </xdr:from>
    <xdr:to>
      <xdr:col>36</xdr:col>
      <xdr:colOff>165100</xdr:colOff>
      <xdr:row>30</xdr:row>
      <xdr:rowOff>142380</xdr:rowOff>
    </xdr:to>
    <xdr:sp macro="" textlink="">
      <xdr:nvSpPr>
        <xdr:cNvPr id="330" name="楕円 329">
          <a:extLst>
            <a:ext uri="{FF2B5EF4-FFF2-40B4-BE49-F238E27FC236}">
              <a16:creationId xmlns:a16="http://schemas.microsoft.com/office/drawing/2014/main" id="{00000000-0008-0000-0600-00004A010000}"/>
            </a:ext>
          </a:extLst>
        </xdr:cNvPr>
        <xdr:cNvSpPr/>
      </xdr:nvSpPr>
      <xdr:spPr>
        <a:xfrm>
          <a:off x="6921500" y="518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158907</xdr:rowOff>
    </xdr:from>
    <xdr:ext cx="599010"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672795" y="495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7" name="正方形/長方形 336">
          <a:extLst>
            <a:ext uri="{FF2B5EF4-FFF2-40B4-BE49-F238E27FC236}">
              <a16:creationId xmlns:a16="http://schemas.microsoft.com/office/drawing/2014/main" id="{00000000-0008-0000-0600-00005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8" name="正方形/長方形 337">
          <a:extLst>
            <a:ext uri="{FF2B5EF4-FFF2-40B4-BE49-F238E27FC236}">
              <a16:creationId xmlns:a16="http://schemas.microsoft.com/office/drawing/2014/main" id="{00000000-0008-0000-0600-00005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9" name="正方形/長方形 338">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a:extLst>
            <a:ext uri="{FF2B5EF4-FFF2-40B4-BE49-F238E27FC236}">
              <a16:creationId xmlns:a16="http://schemas.microsoft.com/office/drawing/2014/main" id="{00000000-0008-0000-0600-00006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7" name="普通建設事業費最小値テキスト">
          <a:extLst>
            <a:ext uri="{FF2B5EF4-FFF2-40B4-BE49-F238E27FC236}">
              <a16:creationId xmlns:a16="http://schemas.microsoft.com/office/drawing/2014/main" id="{00000000-0008-0000-0600-000065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9" name="普通建設事業費最大値テキスト">
          <a:extLst>
            <a:ext uri="{FF2B5EF4-FFF2-40B4-BE49-F238E27FC236}">
              <a16:creationId xmlns:a16="http://schemas.microsoft.com/office/drawing/2014/main" id="{00000000-0008-0000-0600-000067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82759</xdr:rowOff>
    </xdr:from>
    <xdr:to>
      <xdr:col>55</xdr:col>
      <xdr:colOff>0</xdr:colOff>
      <xdr:row>55</xdr:row>
      <xdr:rowOff>97428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9639300" y="9512509"/>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62" name="普通建設事業費平均値テキスト">
          <a:extLst>
            <a:ext uri="{FF2B5EF4-FFF2-40B4-BE49-F238E27FC236}">
              <a16:creationId xmlns:a16="http://schemas.microsoft.com/office/drawing/2014/main" id="{00000000-0008-0000-0600-00006A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82759</xdr:rowOff>
    </xdr:from>
    <xdr:to>
      <xdr:col>50</xdr:col>
      <xdr:colOff>114300</xdr:colOff>
      <xdr:row>56</xdr:row>
      <xdr:rowOff>118231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8750300" y="9512509"/>
          <a:ext cx="889000" cy="20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29801</xdr:rowOff>
    </xdr:from>
    <xdr:to>
      <xdr:col>45</xdr:col>
      <xdr:colOff>177800</xdr:colOff>
      <xdr:row>56</xdr:row>
      <xdr:rowOff>118231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7861300" y="9459551"/>
          <a:ext cx="889000" cy="25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132938</xdr:rowOff>
    </xdr:from>
    <xdr:to>
      <xdr:col>41</xdr:col>
      <xdr:colOff>50800</xdr:colOff>
      <xdr:row>55</xdr:row>
      <xdr:rowOff>29801</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a:off x="6972300" y="8705438"/>
          <a:ext cx="889000" cy="7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73" name="フローチャート: 判断 372">
          <a:extLst>
            <a:ext uri="{FF2B5EF4-FFF2-40B4-BE49-F238E27FC236}">
              <a16:creationId xmlns:a16="http://schemas.microsoft.com/office/drawing/2014/main" id="{00000000-0008-0000-0600-000075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46628</xdr:rowOff>
    </xdr:from>
    <xdr:to>
      <xdr:col>55</xdr:col>
      <xdr:colOff>50800</xdr:colOff>
      <xdr:row>55</xdr:row>
      <xdr:rowOff>148228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10426700" y="94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69505</xdr:rowOff>
    </xdr:from>
    <xdr:ext cx="534377" cy="259045"/>
    <xdr:sp macro="" textlink="">
      <xdr:nvSpPr>
        <xdr:cNvPr id="381" name="普通建設事業費該当値テキスト">
          <a:extLst>
            <a:ext uri="{FF2B5EF4-FFF2-40B4-BE49-F238E27FC236}">
              <a16:creationId xmlns:a16="http://schemas.microsoft.com/office/drawing/2014/main" id="{00000000-0008-0000-0600-00007D010000}"/>
            </a:ext>
          </a:extLst>
        </xdr:cNvPr>
        <xdr:cNvSpPr txBox="1"/>
      </xdr:nvSpPr>
      <xdr:spPr>
        <a:xfrm>
          <a:off x="10528300"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31959</xdr:rowOff>
    </xdr:from>
    <xdr:to>
      <xdr:col>50</xdr:col>
      <xdr:colOff>165100</xdr:colOff>
      <xdr:row>55</xdr:row>
      <xdr:rowOff>133559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9588500" y="94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150086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9372111" y="9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67431</xdr:rowOff>
    </xdr:from>
    <xdr:to>
      <xdr:col>46</xdr:col>
      <xdr:colOff>38100</xdr:colOff>
      <xdr:row>56</xdr:row>
      <xdr:rowOff>169031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8699500" y="966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160158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8483111" y="97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150451</xdr:rowOff>
    </xdr:from>
    <xdr:to>
      <xdr:col>41</xdr:col>
      <xdr:colOff>101600</xdr:colOff>
      <xdr:row>55</xdr:row>
      <xdr:rowOff>80601</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7810500" y="94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97128</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7594111" y="91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82138</xdr:rowOff>
    </xdr:from>
    <xdr:to>
      <xdr:col>36</xdr:col>
      <xdr:colOff>165100</xdr:colOff>
      <xdr:row>51</xdr:row>
      <xdr:rowOff>12288</xdr:rowOff>
    </xdr:to>
    <xdr:sp macro="" textlink="">
      <xdr:nvSpPr>
        <xdr:cNvPr id="388" name="楕円 387">
          <a:extLst>
            <a:ext uri="{FF2B5EF4-FFF2-40B4-BE49-F238E27FC236}">
              <a16:creationId xmlns:a16="http://schemas.microsoft.com/office/drawing/2014/main" id="{00000000-0008-0000-0600-000084010000}"/>
            </a:ext>
          </a:extLst>
        </xdr:cNvPr>
        <xdr:cNvSpPr/>
      </xdr:nvSpPr>
      <xdr:spPr>
        <a:xfrm>
          <a:off x="6921500" y="86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28815</xdr:rowOff>
    </xdr:from>
    <xdr:ext cx="534377"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705111" y="84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a:extLst>
            <a:ext uri="{FF2B5EF4-FFF2-40B4-BE49-F238E27FC236}">
              <a16:creationId xmlns:a16="http://schemas.microsoft.com/office/drawing/2014/main" id="{00000000-0008-0000-0600-00008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普通建設事業費 （ うち新規整備　）グラフ枠">
          <a:extLst>
            <a:ext uri="{FF2B5EF4-FFF2-40B4-BE49-F238E27FC236}">
              <a16:creationId xmlns:a16="http://schemas.microsoft.com/office/drawing/2014/main" id="{00000000-0008-0000-06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4" name="普通建設事業費 （ うち新規整備　）最小値テキスト">
          <a:extLst>
            <a:ext uri="{FF2B5EF4-FFF2-40B4-BE49-F238E27FC236}">
              <a16:creationId xmlns:a16="http://schemas.microsoft.com/office/drawing/2014/main" id="{00000000-0008-0000-0600-00009E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6" name="普通建設事業費 （ うち新規整備　）最大値テキスト">
          <a:extLst>
            <a:ext uri="{FF2B5EF4-FFF2-40B4-BE49-F238E27FC236}">
              <a16:creationId xmlns:a16="http://schemas.microsoft.com/office/drawing/2014/main" id="{00000000-0008-0000-0600-0000A0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95962</xdr:rowOff>
    </xdr:from>
    <xdr:to>
      <xdr:col>55</xdr:col>
      <xdr:colOff>0</xdr:colOff>
      <xdr:row>76</xdr:row>
      <xdr:rowOff>147510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9639300" y="12954712"/>
          <a:ext cx="838200" cy="22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9" name="普通建設事業費 （ うち新規整備　）平均値テキスト">
          <a:extLst>
            <a:ext uri="{FF2B5EF4-FFF2-40B4-BE49-F238E27FC236}">
              <a16:creationId xmlns:a16="http://schemas.microsoft.com/office/drawing/2014/main" id="{00000000-0008-0000-0600-0000A3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147510</xdr:rowOff>
    </xdr:from>
    <xdr:to>
      <xdr:col>50</xdr:col>
      <xdr:colOff>114300</xdr:colOff>
      <xdr:row>77</xdr:row>
      <xdr:rowOff>76264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8750300" y="13177710"/>
          <a:ext cx="889000" cy="10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76264</xdr:rowOff>
    </xdr:from>
    <xdr:to>
      <xdr:col>45</xdr:col>
      <xdr:colOff>177800</xdr:colOff>
      <xdr:row>77</xdr:row>
      <xdr:rowOff>76836</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7861300" y="1327791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113564</xdr:rowOff>
    </xdr:from>
    <xdr:to>
      <xdr:col>41</xdr:col>
      <xdr:colOff>50800</xdr:colOff>
      <xdr:row>77</xdr:row>
      <xdr:rowOff>76836</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972300" y="12115064"/>
          <a:ext cx="889000" cy="116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30" name="フローチャート: 判断 429">
          <a:extLst>
            <a:ext uri="{FF2B5EF4-FFF2-40B4-BE49-F238E27FC236}">
              <a16:creationId xmlns:a16="http://schemas.microsoft.com/office/drawing/2014/main" id="{00000000-0008-0000-0600-0000AE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45162</xdr:rowOff>
    </xdr:from>
    <xdr:to>
      <xdr:col>55</xdr:col>
      <xdr:colOff>50800</xdr:colOff>
      <xdr:row>75</xdr:row>
      <xdr:rowOff>146762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10426700" y="129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68039</xdr:rowOff>
    </xdr:from>
    <xdr:ext cx="534377" cy="259045"/>
    <xdr:sp macro="" textlink="">
      <xdr:nvSpPr>
        <xdr:cNvPr id="438" name="普通建設事業費 （ うち新規整備　）該当値テキスト">
          <a:extLst>
            <a:ext uri="{FF2B5EF4-FFF2-40B4-BE49-F238E27FC236}">
              <a16:creationId xmlns:a16="http://schemas.microsoft.com/office/drawing/2014/main" id="{00000000-0008-0000-0600-0000B6010000}"/>
            </a:ext>
          </a:extLst>
        </xdr:cNvPr>
        <xdr:cNvSpPr txBox="1"/>
      </xdr:nvSpPr>
      <xdr:spPr>
        <a:xfrm>
          <a:off x="10528300"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96710</xdr:rowOff>
    </xdr:from>
    <xdr:to>
      <xdr:col>50</xdr:col>
      <xdr:colOff>165100</xdr:colOff>
      <xdr:row>77</xdr:row>
      <xdr:rowOff>26860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9588500" y="1312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43387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9372111" y="1290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25464</xdr:rowOff>
    </xdr:from>
    <xdr:to>
      <xdr:col>46</xdr:col>
      <xdr:colOff>38100</xdr:colOff>
      <xdr:row>77</xdr:row>
      <xdr:rowOff>127064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8699500" y="132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118191</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8515428" y="1331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26036</xdr:rowOff>
    </xdr:from>
    <xdr:to>
      <xdr:col>41</xdr:col>
      <xdr:colOff>101600</xdr:colOff>
      <xdr:row>77</xdr:row>
      <xdr:rowOff>127636</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7810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118763</xdr:rowOff>
    </xdr:from>
    <xdr:ext cx="469744"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7626428" y="133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62764</xdr:rowOff>
    </xdr:from>
    <xdr:to>
      <xdr:col>36</xdr:col>
      <xdr:colOff>165100</xdr:colOff>
      <xdr:row>70</xdr:row>
      <xdr:rowOff>164364</xdr:rowOff>
    </xdr:to>
    <xdr:sp macro="" textlink="">
      <xdr:nvSpPr>
        <xdr:cNvPr id="445" name="楕円 444">
          <a:extLst>
            <a:ext uri="{FF2B5EF4-FFF2-40B4-BE49-F238E27FC236}">
              <a16:creationId xmlns:a16="http://schemas.microsoft.com/office/drawing/2014/main" id="{00000000-0008-0000-0600-0000BD010000}"/>
            </a:ext>
          </a:extLst>
        </xdr:cNvPr>
        <xdr:cNvSpPr/>
      </xdr:nvSpPr>
      <xdr:spPr>
        <a:xfrm>
          <a:off x="6921500" y="1206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9441</xdr:rowOff>
    </xdr:from>
    <xdr:ext cx="534377"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705111" y="1183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6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9" name="普通建設事業費 （ うち更新整備　）グラフ枠">
          <a:extLst>
            <a:ext uri="{FF2B5EF4-FFF2-40B4-BE49-F238E27FC236}">
              <a16:creationId xmlns:a16="http://schemas.microsoft.com/office/drawing/2014/main" id="{00000000-0008-0000-0600-0000D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71" name="普通建設事業費 （ うち更新整備　）最小値テキスト">
          <a:extLst>
            <a:ext uri="{FF2B5EF4-FFF2-40B4-BE49-F238E27FC236}">
              <a16:creationId xmlns:a16="http://schemas.microsoft.com/office/drawing/2014/main" id="{00000000-0008-0000-0600-0000D7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73" name="普通建設事業費 （ うち更新整備　）最大値テキスト">
          <a:extLst>
            <a:ext uri="{FF2B5EF4-FFF2-40B4-BE49-F238E27FC236}">
              <a16:creationId xmlns:a16="http://schemas.microsoft.com/office/drawing/2014/main" id="{00000000-0008-0000-0600-0000D9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132766</xdr:rowOff>
    </xdr:from>
    <xdr:to>
      <xdr:col>55</xdr:col>
      <xdr:colOff>0</xdr:colOff>
      <xdr:row>96</xdr:row>
      <xdr:rowOff>49155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9639300" y="16420516"/>
          <a:ext cx="838200" cy="8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6" name="普通建設事業費 （ うち更新整備　）平均値テキスト">
          <a:extLst>
            <a:ext uri="{FF2B5EF4-FFF2-40B4-BE49-F238E27FC236}">
              <a16:creationId xmlns:a16="http://schemas.microsoft.com/office/drawing/2014/main" id="{00000000-0008-0000-0600-0000DC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132766</xdr:rowOff>
    </xdr:from>
    <xdr:to>
      <xdr:col>50</xdr:col>
      <xdr:colOff>114300</xdr:colOff>
      <xdr:row>96</xdr:row>
      <xdr:rowOff>14446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8750300" y="16420516"/>
          <a:ext cx="889000" cy="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166255</xdr:rowOff>
    </xdr:from>
    <xdr:to>
      <xdr:col>45</xdr:col>
      <xdr:colOff>177800</xdr:colOff>
      <xdr:row>96</xdr:row>
      <xdr:rowOff>14446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7861300" y="16282555"/>
          <a:ext cx="889000" cy="19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75958</xdr:rowOff>
    </xdr:from>
    <xdr:to>
      <xdr:col>41</xdr:col>
      <xdr:colOff>50800</xdr:colOff>
      <xdr:row>94</xdr:row>
      <xdr:rowOff>166255</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6972300" y="16192258"/>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7" name="フローチャート: 判断 486">
          <a:extLst>
            <a:ext uri="{FF2B5EF4-FFF2-40B4-BE49-F238E27FC236}">
              <a16:creationId xmlns:a16="http://schemas.microsoft.com/office/drawing/2014/main" id="{00000000-0008-0000-0600-0000E7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169805</xdr:rowOff>
    </xdr:from>
    <xdr:to>
      <xdr:col>55</xdr:col>
      <xdr:colOff>50800</xdr:colOff>
      <xdr:row>96</xdr:row>
      <xdr:rowOff>99955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10426700" y="16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148232</xdr:rowOff>
    </xdr:from>
    <xdr:ext cx="534377" cy="259045"/>
    <xdr:sp macro="" textlink="">
      <xdr:nvSpPr>
        <xdr:cNvPr id="495" name="普通建設事業費 （ うち更新整備　）該当値テキスト">
          <a:extLst>
            <a:ext uri="{FF2B5EF4-FFF2-40B4-BE49-F238E27FC236}">
              <a16:creationId xmlns:a16="http://schemas.microsoft.com/office/drawing/2014/main" id="{00000000-0008-0000-0600-0000EF010000}"/>
            </a:ext>
          </a:extLst>
        </xdr:cNvPr>
        <xdr:cNvSpPr txBox="1"/>
      </xdr:nvSpPr>
      <xdr:spPr>
        <a:xfrm>
          <a:off x="10528300" y="164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81966</xdr:rowOff>
    </xdr:from>
    <xdr:to>
      <xdr:col>50</xdr:col>
      <xdr:colOff>165100</xdr:colOff>
      <xdr:row>96</xdr:row>
      <xdr:rowOff>12116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9588500" y="163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28643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9372111" y="161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135096</xdr:rowOff>
    </xdr:from>
    <xdr:to>
      <xdr:col>46</xdr:col>
      <xdr:colOff>38100</xdr:colOff>
      <xdr:row>96</xdr:row>
      <xdr:rowOff>65246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8699500" y="164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81773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8483111" y="161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115455</xdr:rowOff>
    </xdr:from>
    <xdr:to>
      <xdr:col>41</xdr:col>
      <xdr:colOff>101600</xdr:colOff>
      <xdr:row>95</xdr:row>
      <xdr:rowOff>45605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7810500" y="162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62132</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7594111" y="160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25158</xdr:rowOff>
    </xdr:from>
    <xdr:to>
      <xdr:col>36</xdr:col>
      <xdr:colOff>165100</xdr:colOff>
      <xdr:row>94</xdr:row>
      <xdr:rowOff>126758</xdr:rowOff>
    </xdr:to>
    <xdr:sp macro="" textlink="">
      <xdr:nvSpPr>
        <xdr:cNvPr id="502" name="楕円 501">
          <a:extLst>
            <a:ext uri="{FF2B5EF4-FFF2-40B4-BE49-F238E27FC236}">
              <a16:creationId xmlns:a16="http://schemas.microsoft.com/office/drawing/2014/main" id="{00000000-0008-0000-0600-0000F6010000}"/>
            </a:ext>
          </a:extLst>
        </xdr:cNvPr>
        <xdr:cNvSpPr/>
      </xdr:nvSpPr>
      <xdr:spPr>
        <a:xfrm>
          <a:off x="6921500" y="161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143285</xdr:rowOff>
    </xdr:from>
    <xdr:ext cx="534377"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6705111" y="159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1" name="正方形/長方形 510">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災害復旧事業費グラフ枠">
          <a:extLst>
            <a:ext uri="{FF2B5EF4-FFF2-40B4-BE49-F238E27FC236}">
              <a16:creationId xmlns:a16="http://schemas.microsoft.com/office/drawing/2014/main" id="{00000000-0008-0000-0600-00001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30" name="災害復旧事業費最小値テキスト">
          <a:extLst>
            <a:ext uri="{FF2B5EF4-FFF2-40B4-BE49-F238E27FC236}">
              <a16:creationId xmlns:a16="http://schemas.microsoft.com/office/drawing/2014/main" id="{00000000-0008-0000-0600-00001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32" name="災害復旧事業費最大値テキスト">
          <a:extLst>
            <a:ext uri="{FF2B5EF4-FFF2-40B4-BE49-F238E27FC236}">
              <a16:creationId xmlns:a16="http://schemas.microsoft.com/office/drawing/2014/main" id="{00000000-0008-0000-0600-000014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5481300" y="67851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5" name="災害復旧事業費平均値テキスト">
          <a:extLst>
            <a:ext uri="{FF2B5EF4-FFF2-40B4-BE49-F238E27FC236}">
              <a16:creationId xmlns:a16="http://schemas.microsoft.com/office/drawing/2014/main" id="{00000000-0008-0000-0600-000017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73406</xdr:rowOff>
    </xdr:from>
    <xdr:to>
      <xdr:col>71</xdr:col>
      <xdr:colOff>177800</xdr:colOff>
      <xdr:row>39</xdr:row>
      <xdr:rowOff>98878</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814300" y="6759956"/>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47752</xdr:rowOff>
    </xdr:from>
    <xdr:to>
      <xdr:col>85</xdr:col>
      <xdr:colOff>177800</xdr:colOff>
      <xdr:row>39</xdr:row>
      <xdr:rowOff>149352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6268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134129</xdr:rowOff>
    </xdr:from>
    <xdr:ext cx="249299" cy="259045"/>
    <xdr:sp macro="" textlink="">
      <xdr:nvSpPr>
        <xdr:cNvPr id="554" name="災害復旧事業費該当値テキスト">
          <a:extLst>
            <a:ext uri="{FF2B5EF4-FFF2-40B4-BE49-F238E27FC236}">
              <a16:creationId xmlns:a16="http://schemas.microsoft.com/office/drawing/2014/main" id="{00000000-0008-0000-0600-00002A020000}"/>
            </a:ext>
          </a:extLst>
        </xdr:cNvPr>
        <xdr:cNvSpPr txBox="1"/>
      </xdr:nvSpPr>
      <xdr:spPr>
        <a:xfrm>
          <a:off x="16370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22606</xdr:rowOff>
    </xdr:from>
    <xdr:to>
      <xdr:col>67</xdr:col>
      <xdr:colOff>101600</xdr:colOff>
      <xdr:row>39</xdr:row>
      <xdr:rowOff>124206</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2763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115333</xdr:rowOff>
    </xdr:from>
    <xdr:ext cx="378565"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5017" y="680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失業対策事業費グラフ枠">
          <a:extLst>
            <a:ext uri="{FF2B5EF4-FFF2-40B4-BE49-F238E27FC236}">
              <a16:creationId xmlns:a16="http://schemas.microsoft.com/office/drawing/2014/main" id="{00000000-0008-0000-06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9" name="失業対策事業費最小値テキスト">
          <a:extLst>
            <a:ext uri="{FF2B5EF4-FFF2-40B4-BE49-F238E27FC236}">
              <a16:creationId xmlns:a16="http://schemas.microsoft.com/office/drawing/2014/main" id="{00000000-0008-0000-0600-00004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1" name="失業対策事業費最大値テキスト">
          <a:extLst>
            <a:ext uri="{FF2B5EF4-FFF2-40B4-BE49-F238E27FC236}">
              <a16:creationId xmlns:a16="http://schemas.microsoft.com/office/drawing/2014/main" id="{00000000-0008-0000-0600-00004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4" name="失業対策事業費平均値テキスト">
          <a:extLst>
            <a:ext uri="{FF2B5EF4-FFF2-40B4-BE49-F238E27FC236}">
              <a16:creationId xmlns:a16="http://schemas.microsoft.com/office/drawing/2014/main" id="{00000000-0008-0000-0600-00004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フローチャート: 判断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3" name="失業対策事業費該当値テキスト">
          <a:extLst>
            <a:ext uri="{FF2B5EF4-FFF2-40B4-BE49-F238E27FC236}">
              <a16:creationId xmlns:a16="http://schemas.microsoft.com/office/drawing/2014/main" id="{00000000-0008-0000-0600-00005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10" name="楕円 609">
          <a:extLst>
            <a:ext uri="{FF2B5EF4-FFF2-40B4-BE49-F238E27FC236}">
              <a16:creationId xmlns:a16="http://schemas.microsoft.com/office/drawing/2014/main" id="{00000000-0008-0000-0600-00006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73269</xdr:rowOff>
    </xdr:from>
    <xdr:to>
      <xdr:col>85</xdr:col>
      <xdr:colOff>127000</xdr:colOff>
      <xdr:row>75</xdr:row>
      <xdr:rowOff>81590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2932019"/>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81590</xdr:rowOff>
    </xdr:from>
    <xdr:to>
      <xdr:col>81</xdr:col>
      <xdr:colOff>50800</xdr:colOff>
      <xdr:row>75</xdr:row>
      <xdr:rowOff>88379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4592300" y="12940340"/>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88379</xdr:rowOff>
    </xdr:from>
    <xdr:to>
      <xdr:col>76</xdr:col>
      <xdr:colOff>114300</xdr:colOff>
      <xdr:row>75</xdr:row>
      <xdr:rowOff>105981</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3703300" y="12947129"/>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105981</xdr:rowOff>
    </xdr:from>
    <xdr:to>
      <xdr:col>71</xdr:col>
      <xdr:colOff>177800</xdr:colOff>
      <xdr:row>75</xdr:row>
      <xdr:rowOff>109708</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2814300" y="12964731"/>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22469</xdr:rowOff>
    </xdr:from>
    <xdr:to>
      <xdr:col>85</xdr:col>
      <xdr:colOff>177800</xdr:colOff>
      <xdr:row>75</xdr:row>
      <xdr:rowOff>124069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288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45346</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273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30790</xdr:rowOff>
    </xdr:from>
    <xdr:to>
      <xdr:col>81</xdr:col>
      <xdr:colOff>101600</xdr:colOff>
      <xdr:row>75</xdr:row>
      <xdr:rowOff>132390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28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26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37579</xdr:rowOff>
    </xdr:from>
    <xdr:to>
      <xdr:col>76</xdr:col>
      <xdr:colOff>165100</xdr:colOff>
      <xdr:row>75</xdr:row>
      <xdr:rowOff>139179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8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155706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26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55181</xdr:rowOff>
    </xdr:from>
    <xdr:to>
      <xdr:col>72</xdr:col>
      <xdr:colOff>38100</xdr:colOff>
      <xdr:row>75</xdr:row>
      <xdr:rowOff>156781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9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1858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268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58908</xdr:rowOff>
    </xdr:from>
    <xdr:to>
      <xdr:col>67</xdr:col>
      <xdr:colOff>101600</xdr:colOff>
      <xdr:row>75</xdr:row>
      <xdr:rowOff>160508</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29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5585</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26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34010</xdr:rowOff>
    </xdr:from>
    <xdr:to>
      <xdr:col>85</xdr:col>
      <xdr:colOff>127000</xdr:colOff>
      <xdr:row>98</xdr:row>
      <xdr:rowOff>142539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5481300" y="16836110"/>
          <a:ext cx="838200" cy="10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28963</xdr:rowOff>
    </xdr:from>
    <xdr:to>
      <xdr:col>81</xdr:col>
      <xdr:colOff>50800</xdr:colOff>
      <xdr:row>98</xdr:row>
      <xdr:rowOff>34010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4592300" y="16831063"/>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110840</xdr:rowOff>
    </xdr:from>
    <xdr:to>
      <xdr:col>76</xdr:col>
      <xdr:colOff>114300</xdr:colOff>
      <xdr:row>98</xdr:row>
      <xdr:rowOff>28963</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3703300" y="16570040"/>
          <a:ext cx="889000" cy="2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110840</xdr:rowOff>
    </xdr:from>
    <xdr:to>
      <xdr:col>71</xdr:col>
      <xdr:colOff>177800</xdr:colOff>
      <xdr:row>98</xdr:row>
      <xdr:rowOff>101467</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570040"/>
          <a:ext cx="889000" cy="33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91739</xdr:rowOff>
    </xdr:from>
    <xdr:to>
      <xdr:col>85</xdr:col>
      <xdr:colOff>177800</xdr:colOff>
      <xdr:row>99</xdr:row>
      <xdr:rowOff>21889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8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6666</xdr:rowOff>
    </xdr:from>
    <xdr:ext cx="469744"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80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154660</xdr:rowOff>
    </xdr:from>
    <xdr:to>
      <xdr:col>81</xdr:col>
      <xdr:colOff>101600</xdr:colOff>
      <xdr:row>98</xdr:row>
      <xdr:rowOff>84810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7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75937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46428" y="168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149613</xdr:rowOff>
    </xdr:from>
    <xdr:to>
      <xdr:col>76</xdr:col>
      <xdr:colOff>165100</xdr:colOff>
      <xdr:row>98</xdr:row>
      <xdr:rowOff>79763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7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70890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57428" y="1687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60040</xdr:rowOff>
    </xdr:from>
    <xdr:to>
      <xdr:col>72</xdr:col>
      <xdr:colOff>38100</xdr:colOff>
      <xdr:row>96</xdr:row>
      <xdr:rowOff>161640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5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6717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629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50667</xdr:rowOff>
    </xdr:from>
    <xdr:to>
      <xdr:col>67</xdr:col>
      <xdr:colOff>101600</xdr:colOff>
      <xdr:row>98</xdr:row>
      <xdr:rowOff>152267</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85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143394</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694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105410</xdr:rowOff>
    </xdr:from>
    <xdr:to>
      <xdr:col>116</xdr:col>
      <xdr:colOff>63500</xdr:colOff>
      <xdr:row>38</xdr:row>
      <xdr:rowOff>60147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763260"/>
          <a:ext cx="838200" cy="8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112039</xdr:rowOff>
    </xdr:from>
    <xdr:to>
      <xdr:col>111</xdr:col>
      <xdr:colOff>177800</xdr:colOff>
      <xdr:row>33</xdr:row>
      <xdr:rowOff>105410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426989"/>
          <a:ext cx="889000" cy="3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112039</xdr:rowOff>
    </xdr:from>
    <xdr:to>
      <xdr:col>107</xdr:col>
      <xdr:colOff>50800</xdr:colOff>
      <xdr:row>31</xdr:row>
      <xdr:rowOff>118212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426989"/>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118212</xdr:rowOff>
    </xdr:from>
    <xdr:to>
      <xdr:col>102</xdr:col>
      <xdr:colOff>114300</xdr:colOff>
      <xdr:row>32</xdr:row>
      <xdr:rowOff>88493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433162"/>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9347</xdr:rowOff>
    </xdr:from>
    <xdr:to>
      <xdr:col>116</xdr:col>
      <xdr:colOff>114300</xdr:colOff>
      <xdr:row>38</xdr:row>
      <xdr:rowOff>110947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95724</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54610</xdr:rowOff>
    </xdr:from>
    <xdr:to>
      <xdr:col>112</xdr:col>
      <xdr:colOff>38100</xdr:colOff>
      <xdr:row>33</xdr:row>
      <xdr:rowOff>156210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1287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61239</xdr:rowOff>
    </xdr:from>
    <xdr:to>
      <xdr:col>107</xdr:col>
      <xdr:colOff>101600</xdr:colOff>
      <xdr:row>31</xdr:row>
      <xdr:rowOff>162839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3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7916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1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67412</xdr:rowOff>
    </xdr:from>
    <xdr:to>
      <xdr:col>102</xdr:col>
      <xdr:colOff>165100</xdr:colOff>
      <xdr:row>31</xdr:row>
      <xdr:rowOff>169012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38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14089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15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37693</xdr:rowOff>
    </xdr:from>
    <xdr:to>
      <xdr:col>98</xdr:col>
      <xdr:colOff>38100</xdr:colOff>
      <xdr:row>32</xdr:row>
      <xdr:rowOff>139293</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5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155820</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29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123907</xdr:rowOff>
    </xdr:from>
    <xdr:to>
      <xdr:col>116</xdr:col>
      <xdr:colOff>63500</xdr:colOff>
      <xdr:row>58</xdr:row>
      <xdr:rowOff>124402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068007"/>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124402</xdr:rowOff>
    </xdr:from>
    <xdr:to>
      <xdr:col>111</xdr:col>
      <xdr:colOff>177800</xdr:colOff>
      <xdr:row>58</xdr:row>
      <xdr:rowOff>125222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068502"/>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125222</xdr:rowOff>
    </xdr:from>
    <xdr:to>
      <xdr:col>107</xdr:col>
      <xdr:colOff>50800</xdr:colOff>
      <xdr:row>58</xdr:row>
      <xdr:rowOff>126384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69322"/>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126384</xdr:rowOff>
    </xdr:from>
    <xdr:to>
      <xdr:col>102</xdr:col>
      <xdr:colOff>114300</xdr:colOff>
      <xdr:row>58</xdr:row>
      <xdr:rowOff>127051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070484"/>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73107</xdr:rowOff>
    </xdr:from>
    <xdr:to>
      <xdr:col>116</xdr:col>
      <xdr:colOff>114300</xdr:colOff>
      <xdr:row>59</xdr:row>
      <xdr:rowOff>3257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11929</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73602</xdr:rowOff>
    </xdr:from>
    <xdr:to>
      <xdr:col>112</xdr:col>
      <xdr:colOff>38100</xdr:colOff>
      <xdr:row>59</xdr:row>
      <xdr:rowOff>3752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166329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1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74422</xdr:rowOff>
    </xdr:from>
    <xdr:to>
      <xdr:col>107</xdr:col>
      <xdr:colOff>101600</xdr:colOff>
      <xdr:row>59</xdr:row>
      <xdr:rowOff>4572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167149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1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75584</xdr:rowOff>
    </xdr:from>
    <xdr:to>
      <xdr:col>102</xdr:col>
      <xdr:colOff>165100</xdr:colOff>
      <xdr:row>59</xdr:row>
      <xdr:rowOff>5734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168311</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1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76251</xdr:rowOff>
    </xdr:from>
    <xdr:to>
      <xdr:col>98</xdr:col>
      <xdr:colOff>38100</xdr:colOff>
      <xdr:row>59</xdr:row>
      <xdr:rowOff>6401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168978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1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26924</xdr:rowOff>
    </xdr:from>
    <xdr:to>
      <xdr:col>116</xdr:col>
      <xdr:colOff>63500</xdr:colOff>
      <xdr:row>74</xdr:row>
      <xdr:rowOff>82703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14224"/>
          <a:ext cx="8382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82703</xdr:rowOff>
    </xdr:from>
    <xdr:to>
      <xdr:col>111</xdr:col>
      <xdr:colOff>177800</xdr:colOff>
      <xdr:row>74</xdr:row>
      <xdr:rowOff>105676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70003"/>
          <a:ext cx="88900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105676</xdr:rowOff>
    </xdr:from>
    <xdr:to>
      <xdr:col>107</xdr:col>
      <xdr:colOff>50800</xdr:colOff>
      <xdr:row>74</xdr:row>
      <xdr:rowOff>151244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792976"/>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151244</xdr:rowOff>
    </xdr:from>
    <xdr:to>
      <xdr:col>102</xdr:col>
      <xdr:colOff>114300</xdr:colOff>
      <xdr:row>75</xdr:row>
      <xdr:rowOff>18961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38544"/>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147574</xdr:rowOff>
    </xdr:from>
    <xdr:to>
      <xdr:col>116</xdr:col>
      <xdr:colOff>114300</xdr:colOff>
      <xdr:row>74</xdr:row>
      <xdr:rowOff>77724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170451</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31903</xdr:rowOff>
    </xdr:from>
    <xdr:to>
      <xdr:col>112</xdr:col>
      <xdr:colOff>38100</xdr:colOff>
      <xdr:row>74</xdr:row>
      <xdr:rowOff>133503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150030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9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54876</xdr:rowOff>
    </xdr:from>
    <xdr:to>
      <xdr:col>107</xdr:col>
      <xdr:colOff>101600</xdr:colOff>
      <xdr:row>74</xdr:row>
      <xdr:rowOff>156476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1553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100444</xdr:rowOff>
    </xdr:from>
    <xdr:to>
      <xdr:col>102</xdr:col>
      <xdr:colOff>165100</xdr:colOff>
      <xdr:row>75</xdr:row>
      <xdr:rowOff>30594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47121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5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139611</xdr:rowOff>
    </xdr:from>
    <xdr:to>
      <xdr:col>98</xdr:col>
      <xdr:colOff>38100</xdr:colOff>
      <xdr:row>75</xdr:row>
      <xdr:rowOff>69761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2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86288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万円で、前年度（約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万）と同程度である。</a:t>
          </a:r>
        </a:p>
        <a:p>
          <a:r>
            <a:rPr kumimoji="1" lang="ja-JP" altLang="en-US" sz="1300">
              <a:latin typeface="ＭＳ Ｐゴシック" panose="020B0600070205080204" pitchFamily="50" charset="-128"/>
              <a:ea typeface="ＭＳ Ｐゴシック" panose="020B0600070205080204" pitchFamily="50" charset="-128"/>
            </a:rPr>
            <a:t>・人件費（給与改定等）や物件費（原油価格・物価高騰、地方公共団体情報システムの標準化に係る委託料等）が増加する一方、積立金（財政調整基金積立金、市債管理基金積立金等）や出資金（下水道事業への出資）は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215,080
213,325
305.56
111,089,861
107,640,560
2,662,713
55,316,187
117,925,758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62738</xdr:rowOff>
    </xdr:from>
    <xdr:to>
      <xdr:col>24</xdr:col>
      <xdr:colOff>63500</xdr:colOff>
      <xdr:row>33</xdr:row>
      <xdr:rowOff>47498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49138"/>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62738</xdr:rowOff>
    </xdr:from>
    <xdr:to>
      <xdr:col>19</xdr:col>
      <xdr:colOff>177800</xdr:colOff>
      <xdr:row>32</xdr:row>
      <xdr:rowOff>90932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4913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90932</xdr:rowOff>
    </xdr:from>
    <xdr:to>
      <xdr:col>15</xdr:col>
      <xdr:colOff>50800</xdr:colOff>
      <xdr:row>33</xdr:row>
      <xdr:rowOff>40640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7733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125222</xdr:rowOff>
    </xdr:from>
    <xdr:to>
      <xdr:col>10</xdr:col>
      <xdr:colOff>114300</xdr:colOff>
      <xdr:row>33</xdr:row>
      <xdr:rowOff>40640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1162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168148</xdr:rowOff>
    </xdr:from>
    <xdr:to>
      <xdr:col>24</xdr:col>
      <xdr:colOff>114300</xdr:colOff>
      <xdr:row>33</xdr:row>
      <xdr:rowOff>98298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19575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11938</xdr:rowOff>
    </xdr:from>
    <xdr:to>
      <xdr:col>20</xdr:col>
      <xdr:colOff>38100</xdr:colOff>
      <xdr:row>32</xdr:row>
      <xdr:rowOff>113538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130065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40132</xdr:rowOff>
    </xdr:from>
    <xdr:to>
      <xdr:col>15</xdr:col>
      <xdr:colOff>101600</xdr:colOff>
      <xdr:row>32</xdr:row>
      <xdr:rowOff>141732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158259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161290</xdr:rowOff>
    </xdr:from>
    <xdr:to>
      <xdr:col>10</xdr:col>
      <xdr:colOff>165100</xdr:colOff>
      <xdr:row>33</xdr:row>
      <xdr:rowOff>91440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107967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74422</xdr:rowOff>
    </xdr:from>
    <xdr:to>
      <xdr:col>6</xdr:col>
      <xdr:colOff>38100</xdr:colOff>
      <xdr:row>33</xdr:row>
      <xdr:rowOff>4572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21099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153086</xdr:rowOff>
    </xdr:from>
    <xdr:to>
      <xdr:col>24</xdr:col>
      <xdr:colOff>63500</xdr:colOff>
      <xdr:row>59</xdr:row>
      <xdr:rowOff>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97186"/>
          <a:ext cx="838200" cy="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153086</xdr:rowOff>
    </xdr:from>
    <xdr:to>
      <xdr:col>19</xdr:col>
      <xdr:colOff>177800</xdr:colOff>
      <xdr:row>59</xdr:row>
      <xdr:rowOff>12853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97186"/>
          <a:ext cx="889000" cy="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166763</xdr:rowOff>
    </xdr:from>
    <xdr:to>
      <xdr:col>15</xdr:col>
      <xdr:colOff>50800</xdr:colOff>
      <xdr:row>59</xdr:row>
      <xdr:rowOff>12853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39413"/>
          <a:ext cx="889000" cy="18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51257</xdr:rowOff>
    </xdr:from>
    <xdr:to>
      <xdr:col>10</xdr:col>
      <xdr:colOff>114300</xdr:colOff>
      <xdr:row>57</xdr:row>
      <xdr:rowOff>166763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95207"/>
          <a:ext cx="889000" cy="114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120676</xdr:rowOff>
    </xdr:from>
    <xdr:to>
      <xdr:col>24</xdr:col>
      <xdr:colOff>114300</xdr:colOff>
      <xdr:row>59</xdr:row>
      <xdr:rowOff>50826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6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35603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102286</xdr:rowOff>
    </xdr:from>
    <xdr:to>
      <xdr:col>20</xdr:col>
      <xdr:colOff>38100</xdr:colOff>
      <xdr:row>59</xdr:row>
      <xdr:rowOff>32436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23563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3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133503</xdr:rowOff>
    </xdr:from>
    <xdr:to>
      <xdr:col>15</xdr:col>
      <xdr:colOff>101600</xdr:colOff>
      <xdr:row>59</xdr:row>
      <xdr:rowOff>63653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54780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115963</xdr:rowOff>
    </xdr:from>
    <xdr:to>
      <xdr:col>10</xdr:col>
      <xdr:colOff>165100</xdr:colOff>
      <xdr:row>58</xdr:row>
      <xdr:rowOff>46113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457</xdr:rowOff>
    </xdr:from>
    <xdr:to>
      <xdr:col>6</xdr:col>
      <xdr:colOff>38100</xdr:colOff>
      <xdr:row>51</xdr:row>
      <xdr:rowOff>102057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4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93184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3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131218</xdr:rowOff>
    </xdr:from>
    <xdr:to>
      <xdr:col>24</xdr:col>
      <xdr:colOff>63500</xdr:colOff>
      <xdr:row>76</xdr:row>
      <xdr:rowOff>145111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61418"/>
          <a:ext cx="838200" cy="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131218</xdr:rowOff>
    </xdr:from>
    <xdr:to>
      <xdr:col>19</xdr:col>
      <xdr:colOff>177800</xdr:colOff>
      <xdr:row>77</xdr:row>
      <xdr:rowOff>51978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61418"/>
          <a:ext cx="889000" cy="9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164984</xdr:rowOff>
    </xdr:from>
    <xdr:to>
      <xdr:col>15</xdr:col>
      <xdr:colOff>50800</xdr:colOff>
      <xdr:row>77</xdr:row>
      <xdr:rowOff>51978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95184"/>
          <a:ext cx="889000" cy="5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164984</xdr:rowOff>
    </xdr:from>
    <xdr:to>
      <xdr:col>10</xdr:col>
      <xdr:colOff>114300</xdr:colOff>
      <xdr:row>78</xdr:row>
      <xdr:rowOff>12584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95184"/>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94311</xdr:rowOff>
    </xdr:from>
    <xdr:to>
      <xdr:col>24</xdr:col>
      <xdr:colOff>114300</xdr:colOff>
      <xdr:row>77</xdr:row>
      <xdr:rowOff>24461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72738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0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80418</xdr:rowOff>
    </xdr:from>
    <xdr:to>
      <xdr:col>20</xdr:col>
      <xdr:colOff>38100</xdr:colOff>
      <xdr:row>77</xdr:row>
      <xdr:rowOff>10568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27096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8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1178</xdr:rowOff>
    </xdr:from>
    <xdr:to>
      <xdr:col>15</xdr:col>
      <xdr:colOff>101600</xdr:colOff>
      <xdr:row>77</xdr:row>
      <xdr:rowOff>102778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119305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114184</xdr:rowOff>
    </xdr:from>
    <xdr:to>
      <xdr:col>10</xdr:col>
      <xdr:colOff>165100</xdr:colOff>
      <xdr:row>77</xdr:row>
      <xdr:rowOff>44334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60860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1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133234</xdr:rowOff>
    </xdr:from>
    <xdr:to>
      <xdr:col>6</xdr:col>
      <xdr:colOff>38100</xdr:colOff>
      <xdr:row>78</xdr:row>
      <xdr:rowOff>63384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79911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1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3888</xdr:rowOff>
    </xdr:from>
    <xdr:to>
      <xdr:col>24</xdr:col>
      <xdr:colOff>63500</xdr:colOff>
      <xdr:row>95</xdr:row>
      <xdr:rowOff>66548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91638"/>
          <a:ext cx="838200" cy="6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52192</xdr:rowOff>
    </xdr:from>
    <xdr:to>
      <xdr:col>19</xdr:col>
      <xdr:colOff>177800</xdr:colOff>
      <xdr:row>95</xdr:row>
      <xdr:rowOff>66548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168492"/>
          <a:ext cx="889000" cy="18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34339</xdr:rowOff>
    </xdr:from>
    <xdr:to>
      <xdr:col>15</xdr:col>
      <xdr:colOff>50800</xdr:colOff>
      <xdr:row>94</xdr:row>
      <xdr:rowOff>52192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150639"/>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34339</xdr:rowOff>
    </xdr:from>
    <xdr:to>
      <xdr:col>10</xdr:col>
      <xdr:colOff>114300</xdr:colOff>
      <xdr:row>94</xdr:row>
      <xdr:rowOff>107330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150639"/>
          <a:ext cx="889000" cy="7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124538</xdr:rowOff>
    </xdr:from>
    <xdr:to>
      <xdr:col>24</xdr:col>
      <xdr:colOff>114300</xdr:colOff>
      <xdr:row>95</xdr:row>
      <xdr:rowOff>54688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4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147415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09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15748</xdr:rowOff>
    </xdr:from>
    <xdr:to>
      <xdr:col>20</xdr:col>
      <xdr:colOff>38100</xdr:colOff>
      <xdr:row>95</xdr:row>
      <xdr:rowOff>117348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133875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1392</xdr:rowOff>
    </xdr:from>
    <xdr:to>
      <xdr:col>15</xdr:col>
      <xdr:colOff>101600</xdr:colOff>
      <xdr:row>94</xdr:row>
      <xdr:rowOff>102992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119519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8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154989</xdr:rowOff>
    </xdr:from>
    <xdr:to>
      <xdr:col>10</xdr:col>
      <xdr:colOff>165100</xdr:colOff>
      <xdr:row>94</xdr:row>
      <xdr:rowOff>85139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0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101666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56530</xdr:rowOff>
    </xdr:from>
    <xdr:to>
      <xdr:col>6</xdr:col>
      <xdr:colOff>38100</xdr:colOff>
      <xdr:row>94</xdr:row>
      <xdr:rowOff>158130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17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3207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94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26772</xdr:rowOff>
    </xdr:from>
    <xdr:to>
      <xdr:col>55</xdr:col>
      <xdr:colOff>0</xdr:colOff>
      <xdr:row>36</xdr:row>
      <xdr:rowOff>144729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198972"/>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144729</xdr:rowOff>
    </xdr:from>
    <xdr:to>
      <xdr:col>50</xdr:col>
      <xdr:colOff>114300</xdr:colOff>
      <xdr:row>37</xdr:row>
      <xdr:rowOff>28601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16929"/>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24028</xdr:rowOff>
    </xdr:from>
    <xdr:to>
      <xdr:col>45</xdr:col>
      <xdr:colOff>177800</xdr:colOff>
      <xdr:row>37</xdr:row>
      <xdr:rowOff>28601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36767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149301</xdr:rowOff>
    </xdr:from>
    <xdr:to>
      <xdr:col>41</xdr:col>
      <xdr:colOff>50800</xdr:colOff>
      <xdr:row>37</xdr:row>
      <xdr:rowOff>24028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21501"/>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147422</xdr:rowOff>
    </xdr:from>
    <xdr:to>
      <xdr:col>55</xdr:col>
      <xdr:colOff>50800</xdr:colOff>
      <xdr:row>36</xdr:row>
      <xdr:rowOff>77572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170299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999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93929</xdr:rowOff>
    </xdr:from>
    <xdr:to>
      <xdr:col>50</xdr:col>
      <xdr:colOff>165100</xdr:colOff>
      <xdr:row>37</xdr:row>
      <xdr:rowOff>24079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40606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041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149251</xdr:rowOff>
    </xdr:from>
    <xdr:to>
      <xdr:col>46</xdr:col>
      <xdr:colOff>38100</xdr:colOff>
      <xdr:row>37</xdr:row>
      <xdr:rowOff>79401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70528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14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144678</xdr:rowOff>
    </xdr:from>
    <xdr:to>
      <xdr:col>41</xdr:col>
      <xdr:colOff>101600</xdr:colOff>
      <xdr:row>37</xdr:row>
      <xdr:rowOff>74828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65955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98501</xdr:rowOff>
    </xdr:from>
    <xdr:to>
      <xdr:col>36</xdr:col>
      <xdr:colOff>165100</xdr:colOff>
      <xdr:row>37</xdr:row>
      <xdr:rowOff>28651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19778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6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133985</xdr:rowOff>
    </xdr:from>
    <xdr:to>
      <xdr:col>55</xdr:col>
      <xdr:colOff>0</xdr:colOff>
      <xdr:row>55</xdr:row>
      <xdr:rowOff>168884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63735"/>
          <a:ext cx="8382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133985</xdr:rowOff>
    </xdr:from>
    <xdr:to>
      <xdr:col>50</xdr:col>
      <xdr:colOff>114300</xdr:colOff>
      <xdr:row>56</xdr:row>
      <xdr:rowOff>47955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63735"/>
          <a:ext cx="889000" cy="8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47727</xdr:rowOff>
    </xdr:from>
    <xdr:to>
      <xdr:col>45</xdr:col>
      <xdr:colOff>177800</xdr:colOff>
      <xdr:row>56</xdr:row>
      <xdr:rowOff>47955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4892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27839</xdr:rowOff>
    </xdr:from>
    <xdr:to>
      <xdr:col>41</xdr:col>
      <xdr:colOff>50800</xdr:colOff>
      <xdr:row>56</xdr:row>
      <xdr:rowOff>47727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114689"/>
          <a:ext cx="889000" cy="5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118084</xdr:rowOff>
    </xdr:from>
    <xdr:to>
      <xdr:col>55</xdr:col>
      <xdr:colOff>50800</xdr:colOff>
      <xdr:row>56</xdr:row>
      <xdr:rowOff>48234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140961</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9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83185</xdr:rowOff>
    </xdr:from>
    <xdr:to>
      <xdr:col>50</xdr:col>
      <xdr:colOff>165100</xdr:colOff>
      <xdr:row>56</xdr:row>
      <xdr:rowOff>13335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29862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28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168605</xdr:rowOff>
    </xdr:from>
    <xdr:to>
      <xdr:col>46</xdr:col>
      <xdr:colOff>38100</xdr:colOff>
      <xdr:row>56</xdr:row>
      <xdr:rowOff>98755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115282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37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168377</xdr:rowOff>
    </xdr:from>
    <xdr:to>
      <xdr:col>41</xdr:col>
      <xdr:colOff>101600</xdr:colOff>
      <xdr:row>56</xdr:row>
      <xdr:rowOff>98527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115054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37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148489</xdr:rowOff>
    </xdr:from>
    <xdr:to>
      <xdr:col>36</xdr:col>
      <xdr:colOff>165100</xdr:colOff>
      <xdr:row>53</xdr:row>
      <xdr:rowOff>78639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06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95166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83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17132</xdr:rowOff>
    </xdr:from>
    <xdr:to>
      <xdr:col>55</xdr:col>
      <xdr:colOff>0</xdr:colOff>
      <xdr:row>77</xdr:row>
      <xdr:rowOff>47783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18782"/>
          <a:ext cx="8382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141681</xdr:rowOff>
    </xdr:from>
    <xdr:to>
      <xdr:col>50</xdr:col>
      <xdr:colOff>114300</xdr:colOff>
      <xdr:row>77</xdr:row>
      <xdr:rowOff>47783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71881"/>
          <a:ext cx="889000" cy="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122879</xdr:rowOff>
    </xdr:from>
    <xdr:to>
      <xdr:col>45</xdr:col>
      <xdr:colOff>177800</xdr:colOff>
      <xdr:row>76</xdr:row>
      <xdr:rowOff>141681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53079"/>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122879</xdr:rowOff>
    </xdr:from>
    <xdr:to>
      <xdr:col>41</xdr:col>
      <xdr:colOff>50800</xdr:colOff>
      <xdr:row>77</xdr:row>
      <xdr:rowOff>44489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53079"/>
          <a:ext cx="889000" cy="9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137782</xdr:rowOff>
    </xdr:from>
    <xdr:to>
      <xdr:col>55</xdr:col>
      <xdr:colOff>50800</xdr:colOff>
      <xdr:row>77</xdr:row>
      <xdr:rowOff>67932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160659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168433</xdr:rowOff>
    </xdr:from>
    <xdr:to>
      <xdr:col>50</xdr:col>
      <xdr:colOff>165100</xdr:colOff>
      <xdr:row>77</xdr:row>
      <xdr:rowOff>98583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115110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7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90881</xdr:rowOff>
    </xdr:from>
    <xdr:to>
      <xdr:col>46</xdr:col>
      <xdr:colOff>38100</xdr:colOff>
      <xdr:row>77</xdr:row>
      <xdr:rowOff>21031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37558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9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72079</xdr:rowOff>
    </xdr:from>
    <xdr:to>
      <xdr:col>41</xdr:col>
      <xdr:colOff>101600</xdr:colOff>
      <xdr:row>77</xdr:row>
      <xdr:rowOff>2229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0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18756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7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165139</xdr:rowOff>
    </xdr:from>
    <xdr:to>
      <xdr:col>36</xdr:col>
      <xdr:colOff>165100</xdr:colOff>
      <xdr:row>77</xdr:row>
      <xdr:rowOff>95289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86416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8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81121</xdr:rowOff>
    </xdr:from>
    <xdr:to>
      <xdr:col>55</xdr:col>
      <xdr:colOff>0</xdr:colOff>
      <xdr:row>95</xdr:row>
      <xdr:rowOff>103029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197421"/>
          <a:ext cx="838200" cy="19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81121</xdr:rowOff>
    </xdr:from>
    <xdr:to>
      <xdr:col>50</xdr:col>
      <xdr:colOff>114300</xdr:colOff>
      <xdr:row>95</xdr:row>
      <xdr:rowOff>54947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197421"/>
          <a:ext cx="889000" cy="14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126575</xdr:rowOff>
    </xdr:from>
    <xdr:to>
      <xdr:col>45</xdr:col>
      <xdr:colOff>177800</xdr:colOff>
      <xdr:row>95</xdr:row>
      <xdr:rowOff>54947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42875"/>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33458</xdr:rowOff>
    </xdr:from>
    <xdr:to>
      <xdr:col>41</xdr:col>
      <xdr:colOff>50800</xdr:colOff>
      <xdr:row>94</xdr:row>
      <xdr:rowOff>126575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149758"/>
          <a:ext cx="889000" cy="9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52229</xdr:rowOff>
    </xdr:from>
    <xdr:to>
      <xdr:col>55</xdr:col>
      <xdr:colOff>50800</xdr:colOff>
      <xdr:row>95</xdr:row>
      <xdr:rowOff>153829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75106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30321</xdr:rowOff>
    </xdr:from>
    <xdr:to>
      <xdr:col>50</xdr:col>
      <xdr:colOff>165100</xdr:colOff>
      <xdr:row>94</xdr:row>
      <xdr:rowOff>131921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148448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92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4147</xdr:rowOff>
    </xdr:from>
    <xdr:to>
      <xdr:col>46</xdr:col>
      <xdr:colOff>38100</xdr:colOff>
      <xdr:row>95</xdr:row>
      <xdr:rowOff>105747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122274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75775</xdr:rowOff>
    </xdr:from>
    <xdr:to>
      <xdr:col>41</xdr:col>
      <xdr:colOff>101600</xdr:colOff>
      <xdr:row>95</xdr:row>
      <xdr:rowOff>5925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22452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154108</xdr:rowOff>
    </xdr:from>
    <xdr:to>
      <xdr:col>36</xdr:col>
      <xdr:colOff>165100</xdr:colOff>
      <xdr:row>94</xdr:row>
      <xdr:rowOff>84258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100785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7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34326</xdr:rowOff>
    </xdr:from>
    <xdr:to>
      <xdr:col>85</xdr:col>
      <xdr:colOff>127000</xdr:colOff>
      <xdr:row>36</xdr:row>
      <xdr:rowOff>14623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35076"/>
          <a:ext cx="838200" cy="1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14623</xdr:rowOff>
    </xdr:from>
    <xdr:to>
      <xdr:col>81</xdr:col>
      <xdr:colOff>50800</xdr:colOff>
      <xdr:row>36</xdr:row>
      <xdr:rowOff>76672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8682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76672</xdr:rowOff>
    </xdr:from>
    <xdr:to>
      <xdr:col>76</xdr:col>
      <xdr:colOff>114300</xdr:colOff>
      <xdr:row>36</xdr:row>
      <xdr:rowOff>153743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48872"/>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54029</xdr:rowOff>
    </xdr:from>
    <xdr:to>
      <xdr:col>71</xdr:col>
      <xdr:colOff>177800</xdr:colOff>
      <xdr:row>36</xdr:row>
      <xdr:rowOff>153743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226229"/>
          <a:ext cx="889000" cy="9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154976</xdr:rowOff>
    </xdr:from>
    <xdr:to>
      <xdr:col>85</xdr:col>
      <xdr:colOff>177800</xdr:colOff>
      <xdr:row>35</xdr:row>
      <xdr:rowOff>85126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6403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3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135273</xdr:rowOff>
    </xdr:from>
    <xdr:to>
      <xdr:col>81</xdr:col>
      <xdr:colOff>101600</xdr:colOff>
      <xdr:row>36</xdr:row>
      <xdr:rowOff>65423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81950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25872</xdr:rowOff>
    </xdr:from>
    <xdr:to>
      <xdr:col>76</xdr:col>
      <xdr:colOff>165100</xdr:colOff>
      <xdr:row>36</xdr:row>
      <xdr:rowOff>127472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9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143999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7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102943</xdr:rowOff>
    </xdr:from>
    <xdr:to>
      <xdr:col>72</xdr:col>
      <xdr:colOff>38100</xdr:colOff>
      <xdr:row>37</xdr:row>
      <xdr:rowOff>33093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49620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5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3229</xdr:rowOff>
    </xdr:from>
    <xdr:to>
      <xdr:col>67</xdr:col>
      <xdr:colOff>101600</xdr:colOff>
      <xdr:row>36</xdr:row>
      <xdr:rowOff>104829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121356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107211</xdr:rowOff>
    </xdr:from>
    <xdr:to>
      <xdr:col>85</xdr:col>
      <xdr:colOff>127000</xdr:colOff>
      <xdr:row>55</xdr:row>
      <xdr:rowOff>50146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194061"/>
          <a:ext cx="838200" cy="28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50146</xdr:rowOff>
    </xdr:from>
    <xdr:to>
      <xdr:col>81</xdr:col>
      <xdr:colOff>50800</xdr:colOff>
      <xdr:row>55</xdr:row>
      <xdr:rowOff>141815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479896"/>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106153</xdr:rowOff>
    </xdr:from>
    <xdr:to>
      <xdr:col>76</xdr:col>
      <xdr:colOff>114300</xdr:colOff>
      <xdr:row>55</xdr:row>
      <xdr:rowOff>141815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535903"/>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167075</xdr:rowOff>
    </xdr:from>
    <xdr:to>
      <xdr:col>71</xdr:col>
      <xdr:colOff>177800</xdr:colOff>
      <xdr:row>55</xdr:row>
      <xdr:rowOff>106153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082475"/>
          <a:ext cx="889000" cy="4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56411</xdr:rowOff>
    </xdr:from>
    <xdr:to>
      <xdr:col>85</xdr:col>
      <xdr:colOff>177800</xdr:colOff>
      <xdr:row>53</xdr:row>
      <xdr:rowOff>158011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1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79288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99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170796</xdr:rowOff>
    </xdr:from>
    <xdr:to>
      <xdr:col>81</xdr:col>
      <xdr:colOff>101600</xdr:colOff>
      <xdr:row>55</xdr:row>
      <xdr:rowOff>100946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117473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2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91015</xdr:rowOff>
    </xdr:from>
    <xdr:to>
      <xdr:col>76</xdr:col>
      <xdr:colOff>165100</xdr:colOff>
      <xdr:row>56</xdr:row>
      <xdr:rowOff>21165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2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37692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29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55353</xdr:rowOff>
    </xdr:from>
    <xdr:to>
      <xdr:col>72</xdr:col>
      <xdr:colOff>38100</xdr:colOff>
      <xdr:row>55</xdr:row>
      <xdr:rowOff>156953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4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2030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26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116275</xdr:rowOff>
    </xdr:from>
    <xdr:to>
      <xdr:col>67</xdr:col>
      <xdr:colOff>101600</xdr:colOff>
      <xdr:row>53</xdr:row>
      <xdr:rowOff>46425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0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62952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880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4310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73406</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7956"/>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47752</xdr:rowOff>
    </xdr:from>
    <xdr:to>
      <xdr:col>85</xdr:col>
      <xdr:colOff>177800</xdr:colOff>
      <xdr:row>79</xdr:row>
      <xdr:rowOff>149352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134129</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22606</xdr:rowOff>
    </xdr:from>
    <xdr:to>
      <xdr:col>67</xdr:col>
      <xdr:colOff>101600</xdr:colOff>
      <xdr:row>79</xdr:row>
      <xdr:rowOff>124206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115333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5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73268</xdr:rowOff>
    </xdr:from>
    <xdr:to>
      <xdr:col>85</xdr:col>
      <xdr:colOff>127000</xdr:colOff>
      <xdr:row>95</xdr:row>
      <xdr:rowOff>81590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61018"/>
          <a:ext cx="8382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81590</xdr:rowOff>
    </xdr:from>
    <xdr:to>
      <xdr:col>81</xdr:col>
      <xdr:colOff>50800</xdr:colOff>
      <xdr:row>95</xdr:row>
      <xdr:rowOff>88379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69340"/>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88379</xdr:rowOff>
    </xdr:from>
    <xdr:to>
      <xdr:col>76</xdr:col>
      <xdr:colOff>114300</xdr:colOff>
      <xdr:row>95</xdr:row>
      <xdr:rowOff>105981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376129"/>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105981</xdr:rowOff>
    </xdr:from>
    <xdr:to>
      <xdr:col>71</xdr:col>
      <xdr:colOff>177800</xdr:colOff>
      <xdr:row>95</xdr:row>
      <xdr:rowOff>109708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393731"/>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22468</xdr:rowOff>
    </xdr:from>
    <xdr:to>
      <xdr:col>85</xdr:col>
      <xdr:colOff>177800</xdr:colOff>
      <xdr:row>95</xdr:row>
      <xdr:rowOff>124068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45345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6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30790</xdr:rowOff>
    </xdr:from>
    <xdr:to>
      <xdr:col>81</xdr:col>
      <xdr:colOff>101600</xdr:colOff>
      <xdr:row>95</xdr:row>
      <xdr:rowOff>132390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148917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37579</xdr:rowOff>
    </xdr:from>
    <xdr:to>
      <xdr:col>76</xdr:col>
      <xdr:colOff>165100</xdr:colOff>
      <xdr:row>95</xdr:row>
      <xdr:rowOff>139179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155706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1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55181</xdr:rowOff>
    </xdr:from>
    <xdr:to>
      <xdr:col>72</xdr:col>
      <xdr:colOff>38100</xdr:colOff>
      <xdr:row>95</xdr:row>
      <xdr:rowOff>156781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1858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1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58908</xdr:rowOff>
    </xdr:from>
    <xdr:to>
      <xdr:col>67</xdr:col>
      <xdr:colOff>101600</xdr:colOff>
      <xdr:row>95</xdr:row>
      <xdr:rowOff>160508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5585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1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145986</xdr:rowOff>
    </xdr:from>
    <xdr:to>
      <xdr:col>116</xdr:col>
      <xdr:colOff>63500</xdr:colOff>
      <xdr:row>36</xdr:row>
      <xdr:rowOff>38164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146736"/>
          <a:ext cx="838200" cy="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67136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82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145986</xdr:rowOff>
    </xdr:from>
    <xdr:to>
      <xdr:col>111</xdr:col>
      <xdr:colOff>177800</xdr:colOff>
      <xdr:row>36</xdr:row>
      <xdr:rowOff>84455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146736"/>
          <a:ext cx="8890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37990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84455</xdr:rowOff>
    </xdr:from>
    <xdr:to>
      <xdr:col>107</xdr:col>
      <xdr:colOff>50800</xdr:colOff>
      <xdr:row>36</xdr:row>
      <xdr:rowOff>140462</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256655"/>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64850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140462</xdr:rowOff>
    </xdr:from>
    <xdr:to>
      <xdr:col>102</xdr:col>
      <xdr:colOff>114300</xdr:colOff>
      <xdr:row>37</xdr:row>
      <xdr:rowOff>5397</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312662"/>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31322</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717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32656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158814</xdr:rowOff>
    </xdr:from>
    <xdr:to>
      <xdr:col>116</xdr:col>
      <xdr:colOff>114300</xdr:colOff>
      <xdr:row>36</xdr:row>
      <xdr:rowOff>88964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15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10241</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01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95186</xdr:rowOff>
    </xdr:from>
    <xdr:to>
      <xdr:col>112</xdr:col>
      <xdr:colOff>38100</xdr:colOff>
      <xdr:row>36</xdr:row>
      <xdr:rowOff>25336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41863</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587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33655</xdr:rowOff>
    </xdr:from>
    <xdr:to>
      <xdr:col>107</xdr:col>
      <xdr:colOff>101600</xdr:colOff>
      <xdr:row>36</xdr:row>
      <xdr:rowOff>135255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151782</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9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89662</xdr:rowOff>
    </xdr:from>
    <xdr:to>
      <xdr:col>102</xdr:col>
      <xdr:colOff>165100</xdr:colOff>
      <xdr:row>37</xdr:row>
      <xdr:rowOff>19812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36339</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126047</xdr:rowOff>
    </xdr:from>
    <xdr:to>
      <xdr:col>98</xdr:col>
      <xdr:colOff>38100</xdr:colOff>
      <xdr:row>37</xdr:row>
      <xdr:rowOff>56197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29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72724</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607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204,290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円と減少したのは、主に非課税世帯等臨時特別給付金や子育て世帯臨時特別給付金の減等によるものである。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48,441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円と増加したのは、主に新型コロナウイルス感染症対策関連国庫返還金や一部事務組合負担金（衛生費）の増等によるものである。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円と増加したのは、主に産業団地整備工事費の増等によるものである。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52,925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円と減少したのは、主に十三日町・十六日町地区再整備支援事業費や新大橋整備事業費の減等によるものである。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円と増加したのは、主に一部事務組合負担金（消防費）や津波避難誘導標識等整備事業費の増等によるものである。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67,137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円と増加したのは、主に小学校用地購入事業費や児童科学館プラネタリウムリニューアル経費の増等によるものである。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青森県八戸市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・給与改定による人件費の増加や原油価格・物価高騰の長期化、給食費やこども医療費の無償化等、急増する財政需要に対応する必要があったことから、財政調整基金は前年度から減となっている。</a:t>
          </a:r>
        </a:p>
        <a:p>
          <a:r>
            <a:rPr kumimoji="1" lang="ja-JP" altLang="en-US" sz="1300">
              <a:latin typeface="ＭＳ ゴシック" pitchFamily="49" charset="-128"/>
              <a:ea typeface="ＭＳ ゴシック" pitchFamily="49" charset="-128"/>
            </a:rPr>
            <a:t>・令和６年度は、財政調整基金と実質収支額を合わせて</a:t>
          </a:r>
          <a:r>
            <a:rPr kumimoji="1" lang="en-US" altLang="ja-JP" sz="1300">
              <a:latin typeface="ＭＳ ゴシック" pitchFamily="49" charset="-128"/>
              <a:ea typeface="ＭＳ ゴシック" pitchFamily="49" charset="-128"/>
            </a:rPr>
            <a:t>10.30</a:t>
          </a:r>
          <a:r>
            <a:rPr kumimoji="1" lang="ja-JP" altLang="en-US" sz="1300">
              <a:latin typeface="ＭＳ ゴシック" pitchFamily="49" charset="-128"/>
              <a:ea typeface="ＭＳ ゴシック" pitchFamily="49" charset="-128"/>
            </a:rPr>
            <a:t>％と、前年度比</a:t>
          </a:r>
          <a:r>
            <a:rPr kumimoji="1" lang="en-US" altLang="ja-JP" sz="1300">
              <a:latin typeface="ＭＳ ゴシック" pitchFamily="49" charset="-128"/>
              <a:ea typeface="ＭＳ ゴシック" pitchFamily="49" charset="-128"/>
            </a:rPr>
            <a:t>1.51</a:t>
          </a:r>
          <a:r>
            <a:rPr kumimoji="1" lang="ja-JP" altLang="en-US" sz="1300">
              <a:latin typeface="ＭＳ ゴシック" pitchFamily="49" charset="-128"/>
              <a:ea typeface="ＭＳ ゴシック" pitchFamily="49" charset="-128"/>
            </a:rPr>
            <a:t>ポイント減少している。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・依然として厳しい財政状況が続くものと見込まれるが、今後も健全な財政運営に努めていく。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青森県八戸市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・八戸市立市民病院事業会計は、標準財政規模に対する黒字の割合が前年度に比べ</a:t>
          </a:r>
          <a:r>
            <a:rPr kumimoji="1" lang="en-US" altLang="ja-JP" sz="1400">
              <a:latin typeface="ＭＳ ゴシック" pitchFamily="49" charset="-128"/>
              <a:ea typeface="ＭＳ ゴシック" pitchFamily="49" charset="-128"/>
            </a:rPr>
            <a:t>3.78</a:t>
          </a:r>
          <a:r>
            <a:rPr kumimoji="1" lang="ja-JP" altLang="en-US" sz="1400">
              <a:latin typeface="ＭＳ ゴシック" pitchFamily="49" charset="-128"/>
              <a:ea typeface="ＭＳ ゴシック" pitchFamily="49" charset="-128"/>
            </a:rPr>
            <a:t>ポイント減となったが、前年度に引き続き黒字となった。</a:t>
          </a:r>
        </a:p>
        <a:p>
          <a:r>
            <a:rPr kumimoji="1" lang="ja-JP" altLang="en-US" sz="1400">
              <a:latin typeface="ＭＳ ゴシック" pitchFamily="49" charset="-128"/>
              <a:ea typeface="ＭＳ ゴシック" pitchFamily="49" charset="-128"/>
            </a:rPr>
            <a:t>・八戸市下水道事業会計は、標準財政規模に対する黒字の割合が前年度に比べ</a:t>
          </a:r>
          <a:r>
            <a:rPr kumimoji="1" lang="en-US" altLang="ja-JP" sz="1400">
              <a:latin typeface="ＭＳ ゴシック" pitchFamily="49" charset="-128"/>
              <a:ea typeface="ＭＳ ゴシック" pitchFamily="49" charset="-128"/>
            </a:rPr>
            <a:t>0.72</a:t>
          </a:r>
          <a:r>
            <a:rPr kumimoji="1" lang="ja-JP" altLang="en-US" sz="1400">
              <a:latin typeface="ＭＳ ゴシック" pitchFamily="49" charset="-128"/>
              <a:ea typeface="ＭＳ ゴシック" pitchFamily="49" charset="-128"/>
            </a:rPr>
            <a:t>ポイント増と、前年度より改善している。</a:t>
          </a:r>
        </a:p>
        <a:p>
          <a:r>
            <a:rPr kumimoji="1" lang="ja-JP" altLang="en-US" sz="1400">
              <a:latin typeface="ＭＳ ゴシック" pitchFamily="49" charset="-128"/>
              <a:ea typeface="ＭＳ ゴシック" pitchFamily="49" charset="-128"/>
            </a:rPr>
            <a:t>・今後も引き続き連結ベースでの財政健全化に努めていく。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111089861</v>
      </c>
      <c r="BO4" s="436"/>
      <c r="BP4" s="436"/>
      <c r="BQ4" s="436"/>
      <c r="BR4" s="436"/>
      <c r="BS4" s="436"/>
      <c r="BT4" s="436"/>
      <c r="BU4" s="437"/>
      <c r="BV4" s="435">
        <v>112551650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5.6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107640560</v>
      </c>
      <c r="BO5" s="407"/>
      <c r="BP5" s="407"/>
      <c r="BQ5" s="407"/>
      <c r="BR5" s="407"/>
      <c r="BS5" s="407"/>
      <c r="BT5" s="407"/>
      <c r="BU5" s="408"/>
      <c r="BV5" s="406">
        <v>108767060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92.7</v>
      </c>
      <c r="CU5" s="404"/>
      <c r="CV5" s="404"/>
      <c r="CW5" s="404"/>
      <c r="CX5" s="404"/>
      <c r="CY5" s="404"/>
      <c r="CZ5" s="404"/>
      <c r="DA5" s="405"/>
      <c r="DB5" s="403">
        <v>91.5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3449301</v>
      </c>
      <c r="BO6" s="407"/>
      <c r="BP6" s="407"/>
      <c r="BQ6" s="407"/>
      <c r="BR6" s="407"/>
      <c r="BS6" s="407"/>
      <c r="BT6" s="407"/>
      <c r="BU6" s="408"/>
      <c r="BV6" s="406">
        <v>3784590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93.7</v>
      </c>
      <c r="CU6" s="550"/>
      <c r="CV6" s="550"/>
      <c r="CW6" s="550"/>
      <c r="CX6" s="550"/>
      <c r="CY6" s="550"/>
      <c r="CZ6" s="550"/>
      <c r="DA6" s="551"/>
      <c r="DB6" s="549">
        <v>93.6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786588</v>
      </c>
      <c r="BO7" s="407"/>
      <c r="BP7" s="407"/>
      <c r="BQ7" s="407"/>
      <c r="BR7" s="407"/>
      <c r="BS7" s="407"/>
      <c r="BT7" s="407"/>
      <c r="BU7" s="408"/>
      <c r="BV7" s="406">
        <v>747548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55316187</v>
      </c>
      <c r="CU7" s="407"/>
      <c r="CV7" s="407"/>
      <c r="CW7" s="407"/>
      <c r="CX7" s="407"/>
      <c r="CY7" s="407"/>
      <c r="CZ7" s="407"/>
      <c r="DA7" s="408"/>
      <c r="DB7" s="406">
        <v>54521540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2662713</v>
      </c>
      <c r="BO8" s="407"/>
      <c r="BP8" s="407"/>
      <c r="BQ8" s="407"/>
      <c r="BR8" s="407"/>
      <c r="BS8" s="407"/>
      <c r="BT8" s="407"/>
      <c r="BU8" s="408"/>
      <c r="BV8" s="406">
        <v>3037042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0.63</v>
      </c>
      <c r="CU8" s="510"/>
      <c r="CV8" s="510"/>
      <c r="CW8" s="510"/>
      <c r="CX8" s="510"/>
      <c r="CY8" s="510"/>
      <c r="CZ8" s="510"/>
      <c r="DA8" s="511"/>
      <c r="DB8" s="509">
        <v>0.64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223415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-374329</v>
      </c>
      <c r="BO9" s="407"/>
      <c r="BP9" s="407"/>
      <c r="BQ9" s="407"/>
      <c r="BR9" s="407"/>
      <c r="BS9" s="407"/>
      <c r="BT9" s="407"/>
      <c r="BU9" s="408"/>
      <c r="BV9" s="406">
        <v>-243597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13.2</v>
      </c>
      <c r="CU9" s="404"/>
      <c r="CV9" s="404"/>
      <c r="CW9" s="404"/>
      <c r="CX9" s="404"/>
      <c r="CY9" s="404"/>
      <c r="CZ9" s="404"/>
      <c r="DA9" s="405"/>
      <c r="DB9" s="403">
        <v>13.4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231257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232607</v>
      </c>
      <c r="BO10" s="407"/>
      <c r="BP10" s="407"/>
      <c r="BQ10" s="407"/>
      <c r="BR10" s="407"/>
      <c r="BS10" s="407"/>
      <c r="BT10" s="407"/>
      <c r="BU10" s="408"/>
      <c r="BV10" s="406">
        <v>601556</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215080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600000</v>
      </c>
      <c r="BO12" s="407"/>
      <c r="BP12" s="407"/>
      <c r="BQ12" s="407"/>
      <c r="BR12" s="407"/>
      <c r="BS12" s="407"/>
      <c r="BT12" s="407"/>
      <c r="BU12" s="408"/>
      <c r="BV12" s="406">
        <v>600000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213325</v>
      </c>
      <c r="S13" s="494"/>
      <c r="T13" s="494"/>
      <c r="U13" s="494"/>
      <c r="V13" s="495"/>
      <c r="W13" s="496" t="s">
        <v>130</v>
      </c>
      <c r="X13" s="392"/>
      <c r="Y13" s="392"/>
      <c r="Z13" s="392"/>
      <c r="AA13" s="392"/>
      <c r="AB13" s="393"/>
      <c r="AC13" s="359">
        <v>3182</v>
      </c>
      <c r="AD13" s="360"/>
      <c r="AE13" s="360"/>
      <c r="AF13" s="360"/>
      <c r="AG13" s="361"/>
      <c r="AH13" s="359">
        <v>3625</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-741722</v>
      </c>
      <c r="BO13" s="407"/>
      <c r="BP13" s="407"/>
      <c r="BQ13" s="407"/>
      <c r="BR13" s="407"/>
      <c r="BS13" s="407"/>
      <c r="BT13" s="407"/>
      <c r="BU13" s="408"/>
      <c r="BV13" s="406">
        <v>-242041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9.1999999999999993</v>
      </c>
      <c r="CU13" s="404"/>
      <c r="CV13" s="404"/>
      <c r="CW13" s="404"/>
      <c r="CX13" s="404"/>
      <c r="CY13" s="404"/>
      <c r="CZ13" s="404"/>
      <c r="DA13" s="405"/>
      <c r="DB13" s="403">
        <v>9.1999999999999993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218182</v>
      </c>
      <c r="S14" s="494"/>
      <c r="T14" s="494"/>
      <c r="U14" s="494"/>
      <c r="V14" s="495"/>
      <c r="W14" s="497"/>
      <c r="X14" s="395"/>
      <c r="Y14" s="395"/>
      <c r="Z14" s="395"/>
      <c r="AA14" s="395"/>
      <c r="AB14" s="396"/>
      <c r="AC14" s="486">
        <v>3.1</v>
      </c>
      <c r="AD14" s="487"/>
      <c r="AE14" s="487"/>
      <c r="AF14" s="487"/>
      <c r="AG14" s="488"/>
      <c r="AH14" s="486">
        <v>3.4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99.7</v>
      </c>
      <c r="CU14" s="504"/>
      <c r="CV14" s="504"/>
      <c r="CW14" s="504"/>
      <c r="CX14" s="504"/>
      <c r="CY14" s="504"/>
      <c r="CZ14" s="504"/>
      <c r="DA14" s="505"/>
      <c r="DB14" s="503">
        <v>91.1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216487</v>
      </c>
      <c r="S15" s="494"/>
      <c r="T15" s="494"/>
      <c r="U15" s="494"/>
      <c r="V15" s="495"/>
      <c r="W15" s="496" t="s">
        <v>137</v>
      </c>
      <c r="X15" s="392"/>
      <c r="Y15" s="392"/>
      <c r="Z15" s="392"/>
      <c r="AA15" s="392"/>
      <c r="AB15" s="393"/>
      <c r="AC15" s="359">
        <v>23408</v>
      </c>
      <c r="AD15" s="360"/>
      <c r="AE15" s="360"/>
      <c r="AF15" s="360"/>
      <c r="AG15" s="361"/>
      <c r="AH15" s="359">
        <v>24286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28660829</v>
      </c>
      <c r="BO15" s="436"/>
      <c r="BP15" s="436"/>
      <c r="BQ15" s="436"/>
      <c r="BR15" s="436"/>
      <c r="BS15" s="436"/>
      <c r="BT15" s="436"/>
      <c r="BU15" s="437"/>
      <c r="BV15" s="435">
        <v>28637550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22.4</v>
      </c>
      <c r="AD16" s="487"/>
      <c r="AE16" s="487"/>
      <c r="AF16" s="487"/>
      <c r="AG16" s="488"/>
      <c r="AH16" s="486">
        <v>23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46970376</v>
      </c>
      <c r="BO16" s="407"/>
      <c r="BP16" s="407"/>
      <c r="BQ16" s="407"/>
      <c r="BR16" s="407"/>
      <c r="BS16" s="407"/>
      <c r="BT16" s="407"/>
      <c r="BU16" s="408"/>
      <c r="BV16" s="406">
        <v>45739367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77724</v>
      </c>
      <c r="AD17" s="360"/>
      <c r="AE17" s="360"/>
      <c r="AF17" s="360"/>
      <c r="AG17" s="361"/>
      <c r="AH17" s="359">
        <v>77656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36211653</v>
      </c>
      <c r="BO17" s="407"/>
      <c r="BP17" s="407"/>
      <c r="BQ17" s="407"/>
      <c r="BR17" s="407"/>
      <c r="BS17" s="407"/>
      <c r="BT17" s="407"/>
      <c r="BU17" s="408"/>
      <c r="BV17" s="406">
        <v>36199077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305.56</v>
      </c>
      <c r="M18" s="459"/>
      <c r="N18" s="459"/>
      <c r="O18" s="459"/>
      <c r="P18" s="459"/>
      <c r="Q18" s="459"/>
      <c r="R18" s="460"/>
      <c r="S18" s="460"/>
      <c r="T18" s="460"/>
      <c r="U18" s="460"/>
      <c r="V18" s="461"/>
      <c r="W18" s="477"/>
      <c r="X18" s="478"/>
      <c r="Y18" s="478"/>
      <c r="Z18" s="478"/>
      <c r="AA18" s="478"/>
      <c r="AB18" s="502"/>
      <c r="AC18" s="376">
        <v>74.5</v>
      </c>
      <c r="AD18" s="377"/>
      <c r="AE18" s="377"/>
      <c r="AF18" s="377"/>
      <c r="AG18" s="462"/>
      <c r="AH18" s="376">
        <v>73.599999999999994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54462028</v>
      </c>
      <c r="BO18" s="407"/>
      <c r="BP18" s="407"/>
      <c r="BQ18" s="407"/>
      <c r="BR18" s="407"/>
      <c r="BS18" s="407"/>
      <c r="BT18" s="407"/>
      <c r="BU18" s="408"/>
      <c r="BV18" s="406">
        <v>52336142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731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71268427</v>
      </c>
      <c r="BO19" s="407"/>
      <c r="BP19" s="407"/>
      <c r="BQ19" s="407"/>
      <c r="BR19" s="407"/>
      <c r="BS19" s="407"/>
      <c r="BT19" s="407"/>
      <c r="BU19" s="408"/>
      <c r="BV19" s="406">
        <v>71113827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95671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117925758</v>
      </c>
      <c r="BO22" s="436"/>
      <c r="BP22" s="436"/>
      <c r="BQ22" s="436"/>
      <c r="BR22" s="436"/>
      <c r="BS22" s="436"/>
      <c r="BT22" s="436"/>
      <c r="BU22" s="437"/>
      <c r="BV22" s="435">
        <v>120216750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84577967</v>
      </c>
      <c r="BO23" s="407"/>
      <c r="BP23" s="407"/>
      <c r="BQ23" s="407"/>
      <c r="BR23" s="407"/>
      <c r="BS23" s="407"/>
      <c r="BT23" s="407"/>
      <c r="BU23" s="408"/>
      <c r="BV23" s="406">
        <v>85876448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10620</v>
      </c>
      <c r="R24" s="360"/>
      <c r="S24" s="360"/>
      <c r="T24" s="360"/>
      <c r="U24" s="360"/>
      <c r="V24" s="361"/>
      <c r="W24" s="449"/>
      <c r="X24" s="386"/>
      <c r="Y24" s="387"/>
      <c r="Z24" s="362" t="s">
        <v>162</v>
      </c>
      <c r="AA24" s="363"/>
      <c r="AB24" s="363"/>
      <c r="AC24" s="363"/>
      <c r="AD24" s="363"/>
      <c r="AE24" s="363"/>
      <c r="AF24" s="363"/>
      <c r="AG24" s="364"/>
      <c r="AH24" s="359">
        <v>1182</v>
      </c>
      <c r="AI24" s="360"/>
      <c r="AJ24" s="360"/>
      <c r="AK24" s="360"/>
      <c r="AL24" s="361"/>
      <c r="AM24" s="359">
        <v>3648834</v>
      </c>
      <c r="AN24" s="360"/>
      <c r="AO24" s="360"/>
      <c r="AP24" s="360"/>
      <c r="AQ24" s="360"/>
      <c r="AR24" s="361"/>
      <c r="AS24" s="359">
        <v>3087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79114249</v>
      </c>
      <c r="BO24" s="407"/>
      <c r="BP24" s="407"/>
      <c r="BQ24" s="407"/>
      <c r="BR24" s="407"/>
      <c r="BS24" s="407"/>
      <c r="BT24" s="407"/>
      <c r="BU24" s="408"/>
      <c r="BV24" s="406">
        <v>78588899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8560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14065520</v>
      </c>
      <c r="BO25" s="436"/>
      <c r="BP25" s="436"/>
      <c r="BQ25" s="436"/>
      <c r="BR25" s="436"/>
      <c r="BS25" s="436"/>
      <c r="BT25" s="436"/>
      <c r="BU25" s="437"/>
      <c r="BV25" s="435">
        <v>14993785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7140</v>
      </c>
      <c r="R26" s="360"/>
      <c r="S26" s="360"/>
      <c r="T26" s="360"/>
      <c r="U26" s="360"/>
      <c r="V26" s="361"/>
      <c r="W26" s="449"/>
      <c r="X26" s="386"/>
      <c r="Y26" s="387"/>
      <c r="Z26" s="362" t="s">
        <v>168</v>
      </c>
      <c r="AA26" s="417"/>
      <c r="AB26" s="417"/>
      <c r="AC26" s="417"/>
      <c r="AD26" s="417"/>
      <c r="AE26" s="417"/>
      <c r="AF26" s="417"/>
      <c r="AG26" s="418"/>
      <c r="AH26" s="359">
        <v>54</v>
      </c>
      <c r="AI26" s="360"/>
      <c r="AJ26" s="360"/>
      <c r="AK26" s="360"/>
      <c r="AL26" s="361"/>
      <c r="AM26" s="359">
        <v>157734</v>
      </c>
      <c r="AN26" s="360"/>
      <c r="AO26" s="360"/>
      <c r="AP26" s="360"/>
      <c r="AQ26" s="360"/>
      <c r="AR26" s="361"/>
      <c r="AS26" s="359">
        <v>2921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6870</v>
      </c>
      <c r="R27" s="360"/>
      <c r="S27" s="360"/>
      <c r="T27" s="360"/>
      <c r="U27" s="360"/>
      <c r="V27" s="361"/>
      <c r="W27" s="449"/>
      <c r="X27" s="386"/>
      <c r="Y27" s="387"/>
      <c r="Z27" s="362" t="s">
        <v>171</v>
      </c>
      <c r="AA27" s="363"/>
      <c r="AB27" s="363"/>
      <c r="AC27" s="363"/>
      <c r="AD27" s="363"/>
      <c r="AE27" s="363"/>
      <c r="AF27" s="363"/>
      <c r="AG27" s="364"/>
      <c r="AH27" s="359">
        <v>29</v>
      </c>
      <c r="AI27" s="360"/>
      <c r="AJ27" s="360"/>
      <c r="AK27" s="360"/>
      <c r="AL27" s="361"/>
      <c r="AM27" s="359">
        <v>113883</v>
      </c>
      <c r="AN27" s="360"/>
      <c r="AO27" s="360"/>
      <c r="AP27" s="360"/>
      <c r="AQ27" s="360"/>
      <c r="AR27" s="361"/>
      <c r="AS27" s="359">
        <v>3927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6260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3035035</v>
      </c>
      <c r="BO28" s="436"/>
      <c r="BP28" s="436"/>
      <c r="BQ28" s="436"/>
      <c r="BR28" s="436"/>
      <c r="BS28" s="436"/>
      <c r="BT28" s="436"/>
      <c r="BU28" s="437"/>
      <c r="BV28" s="435">
        <v>3402427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26</v>
      </c>
      <c r="M29" s="360"/>
      <c r="N29" s="360"/>
      <c r="O29" s="360"/>
      <c r="P29" s="361"/>
      <c r="Q29" s="359">
        <v>5970</v>
      </c>
      <c r="R29" s="360"/>
      <c r="S29" s="360"/>
      <c r="T29" s="360"/>
      <c r="U29" s="360"/>
      <c r="V29" s="361"/>
      <c r="W29" s="450"/>
      <c r="X29" s="451"/>
      <c r="Y29" s="452"/>
      <c r="Z29" s="362" t="s">
        <v>177</v>
      </c>
      <c r="AA29" s="363"/>
      <c r="AB29" s="363"/>
      <c r="AC29" s="363"/>
      <c r="AD29" s="363"/>
      <c r="AE29" s="363"/>
      <c r="AF29" s="363"/>
      <c r="AG29" s="364"/>
      <c r="AH29" s="359">
        <v>1211</v>
      </c>
      <c r="AI29" s="360"/>
      <c r="AJ29" s="360"/>
      <c r="AK29" s="360"/>
      <c r="AL29" s="361"/>
      <c r="AM29" s="359">
        <v>3762717</v>
      </c>
      <c r="AN29" s="360"/>
      <c r="AO29" s="360"/>
      <c r="AP29" s="360"/>
      <c r="AQ29" s="360"/>
      <c r="AR29" s="361"/>
      <c r="AS29" s="359">
        <v>3107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3034055</v>
      </c>
      <c r="BO29" s="407"/>
      <c r="BP29" s="407"/>
      <c r="BQ29" s="407"/>
      <c r="BR29" s="407"/>
      <c r="BS29" s="407"/>
      <c r="BT29" s="407"/>
      <c r="BU29" s="408"/>
      <c r="BV29" s="406">
        <v>3561165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8480956</v>
      </c>
      <c r="BO30" s="441"/>
      <c r="BP30" s="441"/>
      <c r="BQ30" s="441"/>
      <c r="BR30" s="441"/>
      <c r="BS30" s="441"/>
      <c r="BT30" s="441"/>
      <c r="BU30" s="442"/>
      <c r="BV30" s="440">
        <v>9668208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6</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11</v>
      </c>
      <c r="AN34" s="354"/>
      <c r="AO34" s="355" t="str">
        <f>IF('各会計、関係団体の財政状況及び健全化判断比率'!B33="","",'各会計、関係団体の財政状況及び健全化判断比率'!B33)</f>
        <v>八戸市自動車運送事業会計</v>
      </c>
      <c r="AP34" s="355"/>
      <c r="AQ34" s="355"/>
      <c r="AR34" s="355"/>
      <c r="AS34" s="355"/>
      <c r="AT34" s="355"/>
      <c r="AU34" s="355"/>
      <c r="AV34" s="355"/>
      <c r="AW34" s="355"/>
      <c r="AX34" s="355"/>
      <c r="AY34" s="355"/>
      <c r="AZ34" s="355"/>
      <c r="BA34" s="355"/>
      <c r="BB34" s="355"/>
      <c r="BC34" s="355"/>
      <c r="BD34" s="163"/>
      <c r="BE34" s="354">
        <f>IF(BG34="","",MAX(C34:D43,U34:V43,AM34:AN43)+1)</f>
        <v>14</v>
      </c>
      <c r="BF34" s="354"/>
      <c r="BG34" s="355" t="str">
        <f>IF('各会計、関係団体の財政状況及び健全化判断比率'!B36="","",'各会計、関係団体の財政状況及び健全化判断比率'!B36)</f>
        <v>地方卸売市場八戸市魚市場特別会計</v>
      </c>
      <c r="BH34" s="355"/>
      <c r="BI34" s="355"/>
      <c r="BJ34" s="355"/>
      <c r="BK34" s="355"/>
      <c r="BL34" s="355"/>
      <c r="BM34" s="355"/>
      <c r="BN34" s="355"/>
      <c r="BO34" s="355"/>
      <c r="BP34" s="355"/>
      <c r="BQ34" s="355"/>
      <c r="BR34" s="355"/>
      <c r="BS34" s="355"/>
      <c r="BT34" s="355"/>
      <c r="BU34" s="355"/>
      <c r="BV34" s="163"/>
      <c r="BW34" s="354">
        <f>IF(BY34="","",MAX(C34:D43,U34:V43,AM34:AN43,BE34:BF43)+1)</f>
        <v>17</v>
      </c>
      <c r="BX34" s="354"/>
      <c r="BY34" s="355" t="str">
        <f>IF('各会計、関係団体の財政状況及び健全化判断比率'!B68="","",'各会計、関係団体の財政状況及び健全化判断比率'!B68)</f>
        <v>八戸地域広域市町村圏事務組合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(公財)八戸市総合健診センター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都市計画土地区画整理事業特別会計</v>
      </c>
      <c r="F35" s="355"/>
      <c r="G35" s="355"/>
      <c r="H35" s="355"/>
      <c r="I35" s="355"/>
      <c r="J35" s="355"/>
      <c r="K35" s="355"/>
      <c r="L35" s="355"/>
      <c r="M35" s="355"/>
      <c r="N35" s="355"/>
      <c r="O35" s="355"/>
      <c r="P35" s="355"/>
      <c r="Q35" s="355"/>
      <c r="R35" s="355"/>
      <c r="S35" s="355"/>
      <c r="T35" s="163"/>
      <c r="U35" s="354">
        <f>IF(W35="","",U34+1)</f>
        <v>7</v>
      </c>
      <c r="V35" s="354"/>
      <c r="W35" s="355" t="str">
        <f>IF('各会計、関係団体の財政状況及び健全化判断比率'!B29="","",'各会計、関係団体の財政状況及び健全化判断比率'!B29)</f>
        <v>都市計画駐車場特別会計</v>
      </c>
      <c r="X35" s="355"/>
      <c r="Y35" s="355"/>
      <c r="Z35" s="355"/>
      <c r="AA35" s="355"/>
      <c r="AB35" s="355"/>
      <c r="AC35" s="355"/>
      <c r="AD35" s="355"/>
      <c r="AE35" s="355"/>
      <c r="AF35" s="355"/>
      <c r="AG35" s="355"/>
      <c r="AH35" s="355"/>
      <c r="AI35" s="355"/>
      <c r="AJ35" s="355"/>
      <c r="AK35" s="355"/>
      <c r="AL35" s="163"/>
      <c r="AM35" s="354">
        <f t="shared" ref="AM35:AM43" si="0">IF(AO35="","",AM34+1)</f>
        <v>12</v>
      </c>
      <c r="AN35" s="354"/>
      <c r="AO35" s="355" t="str">
        <f>IF('各会計、関係団体の財政状況及び健全化判断比率'!B34="","",'各会計、関係団体の財政状況及び健全化判断比率'!B34)</f>
        <v>八戸市立市民病院事業会計</v>
      </c>
      <c r="AP35" s="355"/>
      <c r="AQ35" s="355"/>
      <c r="AR35" s="355"/>
      <c r="AS35" s="355"/>
      <c r="AT35" s="355"/>
      <c r="AU35" s="355"/>
      <c r="AV35" s="355"/>
      <c r="AW35" s="355"/>
      <c r="AX35" s="355"/>
      <c r="AY35" s="355"/>
      <c r="AZ35" s="355"/>
      <c r="BA35" s="355"/>
      <c r="BB35" s="355"/>
      <c r="BC35" s="355"/>
      <c r="BD35" s="163"/>
      <c r="BE35" s="354">
        <f t="shared" ref="BE35:BE43" si="1">IF(BG35="","",BE34+1)</f>
        <v>15</v>
      </c>
      <c r="BF35" s="354"/>
      <c r="BG35" s="355" t="str">
        <f>IF('各会計、関係団体の財政状況及び健全化判断比率'!B37="","",'各会計、関係団体の財政状況及び健全化判断比率'!B37)</f>
        <v>八戸市中央卸売市場特別会計</v>
      </c>
      <c r="BH35" s="355"/>
      <c r="BI35" s="355"/>
      <c r="BJ35" s="355"/>
      <c r="BK35" s="355"/>
      <c r="BL35" s="355"/>
      <c r="BM35" s="355"/>
      <c r="BN35" s="355"/>
      <c r="BO35" s="355"/>
      <c r="BP35" s="355"/>
      <c r="BQ35" s="355"/>
      <c r="BR35" s="355"/>
      <c r="BS35" s="355"/>
      <c r="BT35" s="355"/>
      <c r="BU35" s="355"/>
      <c r="BV35" s="163"/>
      <c r="BW35" s="354">
        <f t="shared" ref="BW35:BW43" si="2">IF(BY35="","",BW34+1)</f>
        <v>18</v>
      </c>
      <c r="BX35" s="354"/>
      <c r="BY35" s="355" t="str">
        <f>IF('各会計、関係団体の財政状況及び健全化判断比率'!B69="","",'各会計、関係団体の財政状況及び健全化判断比率'!B69)</f>
        <v>八戸圏域水道企業団</v>
      </c>
      <c r="BZ35" s="355"/>
      <c r="CA35" s="355"/>
      <c r="CB35" s="355"/>
      <c r="CC35" s="355"/>
      <c r="CD35" s="355"/>
      <c r="CE35" s="355"/>
      <c r="CF35" s="355"/>
      <c r="CG35" s="355"/>
      <c r="CH35" s="355"/>
      <c r="CI35" s="355"/>
      <c r="CJ35" s="355"/>
      <c r="CK35" s="355"/>
      <c r="CL35" s="355"/>
      <c r="CM35" s="355"/>
      <c r="CN35" s="163"/>
      <c r="CO35" s="354">
        <f t="shared" ref="CO35:CO43" si="3">IF(CQ35="","",CO34+1)</f>
        <v>23</v>
      </c>
      <c r="CP35" s="354"/>
      <c r="CQ35" s="355" t="str">
        <f>IF('各会計、関係団体の財政状況及び健全化判断比率'!BS8="","",'各会計、関係団体の財政状況及び健全化判断比率'!BS8)</f>
        <v>八戸市土地開発公社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学校給食特別会計</v>
      </c>
      <c r="F36" s="355"/>
      <c r="G36" s="355"/>
      <c r="H36" s="355"/>
      <c r="I36" s="355"/>
      <c r="J36" s="355"/>
      <c r="K36" s="355"/>
      <c r="L36" s="355"/>
      <c r="M36" s="355"/>
      <c r="N36" s="355"/>
      <c r="O36" s="355"/>
      <c r="P36" s="355"/>
      <c r="Q36" s="355"/>
      <c r="R36" s="355"/>
      <c r="S36" s="355"/>
      <c r="T36" s="163"/>
      <c r="U36" s="354">
        <f t="shared" ref="U36:U43" si="4">IF(W36="","",U35+1)</f>
        <v>8</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13</v>
      </c>
      <c r="AN36" s="354"/>
      <c r="AO36" s="355" t="str">
        <f>IF('各会計、関係団体の財政状況及び健全化判断比率'!B35="","",'各会計、関係団体の財政状況及び健全化判断比率'!B35)</f>
        <v>八戸市下水道事業会計</v>
      </c>
      <c r="AP36" s="355"/>
      <c r="AQ36" s="355"/>
      <c r="AR36" s="355"/>
      <c r="AS36" s="355"/>
      <c r="AT36" s="355"/>
      <c r="AU36" s="355"/>
      <c r="AV36" s="355"/>
      <c r="AW36" s="355"/>
      <c r="AX36" s="355"/>
      <c r="AY36" s="355"/>
      <c r="AZ36" s="355"/>
      <c r="BA36" s="355"/>
      <c r="BB36" s="355"/>
      <c r="BC36" s="355"/>
      <c r="BD36" s="163"/>
      <c r="BE36" s="354">
        <f t="shared" si="1"/>
        <v>16</v>
      </c>
      <c r="BF36" s="354"/>
      <c r="BG36" s="355" t="str">
        <f>IF('各会計、関係団体の財政状況及び健全化判断比率'!B38="","",'各会計、関係団体の財政状況及び健全化判断比率'!B38)</f>
        <v>八戸市産業団地造成事業特別会計</v>
      </c>
      <c r="BH36" s="355"/>
      <c r="BI36" s="355"/>
      <c r="BJ36" s="355"/>
      <c r="BK36" s="355"/>
      <c r="BL36" s="355"/>
      <c r="BM36" s="355"/>
      <c r="BN36" s="355"/>
      <c r="BO36" s="355"/>
      <c r="BP36" s="355"/>
      <c r="BQ36" s="355"/>
      <c r="BR36" s="355"/>
      <c r="BS36" s="355"/>
      <c r="BT36" s="355"/>
      <c r="BU36" s="355"/>
      <c r="BV36" s="163"/>
      <c r="BW36" s="354">
        <f t="shared" si="2"/>
        <v>19</v>
      </c>
      <c r="BX36" s="354"/>
      <c r="BY36" s="355" t="str">
        <f>IF('各会計、関係団体の財政状況及び健全化判断比率'!B70="","",'各会計、関係団体の財政状況及び健全化判断比率'!B70)</f>
        <v>青森県後期高齢者医療広域連合</v>
      </c>
      <c r="BZ36" s="355"/>
      <c r="CA36" s="355"/>
      <c r="CB36" s="355"/>
      <c r="CC36" s="355"/>
      <c r="CD36" s="355"/>
      <c r="CE36" s="355"/>
      <c r="CF36" s="355"/>
      <c r="CG36" s="355"/>
      <c r="CH36" s="355"/>
      <c r="CI36" s="355"/>
      <c r="CJ36" s="355"/>
      <c r="CK36" s="355"/>
      <c r="CL36" s="355"/>
      <c r="CM36" s="355"/>
      <c r="CN36" s="163"/>
      <c r="CO36" s="354">
        <f t="shared" si="3"/>
        <v>24</v>
      </c>
      <c r="CP36" s="354"/>
      <c r="CQ36" s="355" t="str">
        <f>IF('各会計、関係団体の財政状況及び健全化判断比率'!BS9="","",'各会計、関係団体の財政状況及び健全化判断比率'!BS9)</f>
        <v>(公財)八戸地域高度技術振興センター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霊園特別会計</v>
      </c>
      <c r="F37" s="355"/>
      <c r="G37" s="355"/>
      <c r="H37" s="355"/>
      <c r="I37" s="355"/>
      <c r="J37" s="355"/>
      <c r="K37" s="355"/>
      <c r="L37" s="355"/>
      <c r="M37" s="355"/>
      <c r="N37" s="355"/>
      <c r="O37" s="355"/>
      <c r="P37" s="355"/>
      <c r="Q37" s="355"/>
      <c r="R37" s="355"/>
      <c r="S37" s="355"/>
      <c r="T37" s="163"/>
      <c r="U37" s="354">
        <f t="shared" si="4"/>
        <v>9</v>
      </c>
      <c r="V37" s="354"/>
      <c r="W37" s="355" t="str">
        <f>IF('各会計、関係団体の財政状況及び健全化判断比率'!B31="","",'各会計、関係団体の財政状況及び健全化判断比率'!B31)</f>
        <v>国民健康保険南郷診療所特別会計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20</v>
      </c>
      <c r="BX37" s="354"/>
      <c r="BY37" s="355" t="str">
        <f>IF('各会計、関係団体の財政状況及び健全化判断比率'!B71="","",'各会計、関係団体の財政状況及び健全化判断比率'!B71)</f>
        <v>青森県交通災害共済組合</v>
      </c>
      <c r="BZ37" s="355"/>
      <c r="CA37" s="355"/>
      <c r="CB37" s="355"/>
      <c r="CC37" s="355"/>
      <c r="CD37" s="355"/>
      <c r="CE37" s="355"/>
      <c r="CF37" s="355"/>
      <c r="CG37" s="355"/>
      <c r="CH37" s="355"/>
      <c r="CI37" s="355"/>
      <c r="CJ37" s="355"/>
      <c r="CK37" s="355"/>
      <c r="CL37" s="355"/>
      <c r="CM37" s="355"/>
      <c r="CN37" s="163"/>
      <c r="CO37" s="354">
        <f t="shared" si="3"/>
        <v>25</v>
      </c>
      <c r="CP37" s="354"/>
      <c r="CQ37" s="355" t="str">
        <f>IF('各会計、関係団体の財政状況及び健全化判断比率'!BS10="","",'各会計、関係団体の財政状況及び健全化判断比率'!BS10)</f>
        <v>（一財)VISITはちのへ</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f t="shared" ref="C38:C43" si="5">IF(E38="","",C37+1)</f>
        <v>5</v>
      </c>
      <c r="D38" s="354"/>
      <c r="E38" s="355" t="str">
        <f>IF('各会計、関係団体の財政状況及び健全化判断比率'!B11="","",'各会計、関係団体の財政状況及び健全化判断比率'!B11)</f>
        <v>母子父子寡婦福祉資金貸付事業特別会計</v>
      </c>
      <c r="F38" s="355"/>
      <c r="G38" s="355"/>
      <c r="H38" s="355"/>
      <c r="I38" s="355"/>
      <c r="J38" s="355"/>
      <c r="K38" s="355"/>
      <c r="L38" s="355"/>
      <c r="M38" s="355"/>
      <c r="N38" s="355"/>
      <c r="O38" s="355"/>
      <c r="P38" s="355"/>
      <c r="Q38" s="355"/>
      <c r="R38" s="355"/>
      <c r="S38" s="355"/>
      <c r="T38" s="163"/>
      <c r="U38" s="354">
        <f t="shared" si="4"/>
        <v>10</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21</v>
      </c>
      <c r="BX38" s="354"/>
      <c r="BY38" s="355" t="str">
        <f>IF('各会計、関係団体の財政状況及び健全化判断比率'!B72="","",'各会計、関係団体の財政状況及び健全化判断比率'!B72)</f>
        <v>青森県市長会館管理組合</v>
      </c>
      <c r="BZ38" s="355"/>
      <c r="CA38" s="355"/>
      <c r="CB38" s="355"/>
      <c r="CC38" s="355"/>
      <c r="CD38" s="355"/>
      <c r="CE38" s="355"/>
      <c r="CF38" s="355"/>
      <c r="CG38" s="355"/>
      <c r="CH38" s="355"/>
      <c r="CI38" s="355"/>
      <c r="CJ38" s="355"/>
      <c r="CK38" s="355"/>
      <c r="CL38" s="355"/>
      <c r="CM38" s="355"/>
      <c r="CN38" s="163"/>
      <c r="CO38" s="354">
        <f t="shared" si="3"/>
        <v>26</v>
      </c>
      <c r="CP38" s="354"/>
      <c r="CQ38" s="355" t="str">
        <f>IF('各会計、関係団体の財政状況及び健全化判断比率'!BS11="","",'各会計、関係団体の財政状況及び健全化判断比率'!BS11)</f>
        <v>なんごうプラザ(株)</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Ldwkicpeht0BOL7taYasgh5tu6JpCAZ/64wxgfnsibpqxsSooeEZC6WLWYoqJHtDvZTuZ8AQlzjUoGVIBJHfQ==" saltValue="pczL2lM4qQ0zq4K1Du0J1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136" t="s">
        <v>543</v>
      </c>
      <c r="D34" s="1136"/>
      <c r="E34" s="1137"/>
      <c r="F34" s="32">
        <v>24.58</v>
      </c>
      <c r="G34" s="33">
        <v>24.13</v>
      </c>
      <c r="H34" s="33">
        <v>25.69</v>
      </c>
      <c r="I34" s="33">
        <v>24.44</v>
      </c>
      <c r="J34" s="34">
        <v>20.66</v>
      </c>
      <c r="K34" s="22"/>
      <c r="L34" s="22"/>
      <c r="M34" s="22"/>
      <c r="N34" s="22"/>
      <c r="O34" s="22"/>
      <c r="P34" s="22"/>
    </row>
    <row r="35" spans="1:16" ht="39" customHeight="1" x14ac:dyDescent="0.15">
      <c r="A35" s="22"/>
      <c r="B35" s="35"/>
      <c r="C35" s="1132" t="s">
        <v>544</v>
      </c>
      <c r="D35" s="1132"/>
      <c r="E35" s="1133"/>
      <c r="F35" s="36">
        <v>4.57</v>
      </c>
      <c r="G35" s="37">
        <v>5.61</v>
      </c>
      <c r="H35" s="37">
        <v>5.98</v>
      </c>
      <c r="I35" s="37">
        <v>5.49</v>
      </c>
      <c r="J35" s="38">
        <v>4.6100000000000003</v>
      </c>
      <c r="K35" s="22"/>
      <c r="L35" s="22"/>
      <c r="M35" s="22"/>
      <c r="N35" s="22"/>
      <c r="O35" s="22"/>
      <c r="P35" s="22"/>
    </row>
    <row r="36" spans="1:16" ht="39" customHeight="1" x14ac:dyDescent="0.15">
      <c r="A36" s="22"/>
      <c r="B36" s="35"/>
      <c r="C36" s="1132" t="s">
        <v>545</v>
      </c>
      <c r="D36" s="1132"/>
      <c r="E36" s="1133"/>
      <c r="F36" s="36">
        <v>0.25</v>
      </c>
      <c r="G36" s="37">
        <v>0.92</v>
      </c>
      <c r="H36" s="37">
        <v>1.36</v>
      </c>
      <c r="I36" s="37">
        <v>1.61</v>
      </c>
      <c r="J36" s="38">
        <v>2.33</v>
      </c>
      <c r="K36" s="22"/>
      <c r="L36" s="22"/>
      <c r="M36" s="22"/>
      <c r="N36" s="22"/>
      <c r="O36" s="22"/>
      <c r="P36" s="22"/>
    </row>
    <row r="37" spans="1:16" ht="39" customHeight="1" x14ac:dyDescent="0.15">
      <c r="A37" s="22"/>
      <c r="B37" s="35"/>
      <c r="C37" s="1132" t="s">
        <v>546</v>
      </c>
      <c r="D37" s="1132"/>
      <c r="E37" s="1133"/>
      <c r="F37" s="36">
        <v>1.05</v>
      </c>
      <c r="G37" s="37">
        <v>0.65</v>
      </c>
      <c r="H37" s="37">
        <v>1.44</v>
      </c>
      <c r="I37" s="37">
        <v>0.87</v>
      </c>
      <c r="J37" s="38">
        <v>0.97</v>
      </c>
      <c r="K37" s="22"/>
      <c r="L37" s="22"/>
      <c r="M37" s="22"/>
      <c r="N37" s="22"/>
      <c r="O37" s="22"/>
      <c r="P37" s="22"/>
    </row>
    <row r="38" spans="1:16" ht="39" customHeight="1" x14ac:dyDescent="0.15">
      <c r="A38" s="22"/>
      <c r="B38" s="35"/>
      <c r="C38" s="1132" t="s">
        <v>547</v>
      </c>
      <c r="D38" s="1132"/>
      <c r="E38" s="1133"/>
      <c r="F38" s="36">
        <v>0.79</v>
      </c>
      <c r="G38" s="37">
        <v>0.75</v>
      </c>
      <c r="H38" s="37">
        <v>1.05</v>
      </c>
      <c r="I38" s="37">
        <v>1.1100000000000001</v>
      </c>
      <c r="J38" s="38">
        <v>0.7</v>
      </c>
      <c r="K38" s="22"/>
      <c r="L38" s="22"/>
      <c r="M38" s="22"/>
      <c r="N38" s="22"/>
      <c r="O38" s="22"/>
      <c r="P38" s="22"/>
    </row>
    <row r="39" spans="1:16" ht="39" customHeight="1" x14ac:dyDescent="0.15">
      <c r="A39" s="22"/>
      <c r="B39" s="35"/>
      <c r="C39" s="1132" t="s">
        <v>548</v>
      </c>
      <c r="D39" s="1132"/>
      <c r="E39" s="1133"/>
      <c r="F39" s="36">
        <v>0.11</v>
      </c>
      <c r="G39" s="37">
        <v>0.12</v>
      </c>
      <c r="H39" s="37">
        <v>0.15</v>
      </c>
      <c r="I39" s="37">
        <v>0.14000000000000001</v>
      </c>
      <c r="J39" s="38">
        <v>0.15</v>
      </c>
      <c r="K39" s="22"/>
      <c r="L39" s="22"/>
      <c r="M39" s="22"/>
      <c r="N39" s="22"/>
      <c r="O39" s="22"/>
      <c r="P39" s="22"/>
    </row>
    <row r="40" spans="1:16" ht="39" customHeight="1" x14ac:dyDescent="0.15">
      <c r="A40" s="22"/>
      <c r="B40" s="35"/>
      <c r="C40" s="1132" t="s">
        <v>549</v>
      </c>
      <c r="D40" s="1132"/>
      <c r="E40" s="1133"/>
      <c r="F40" s="36">
        <v>0.03</v>
      </c>
      <c r="G40" s="37">
        <v>0.02</v>
      </c>
      <c r="H40" s="37">
        <v>0.02</v>
      </c>
      <c r="I40" s="37">
        <v>0.05</v>
      </c>
      <c r="J40" s="38">
        <v>0.06</v>
      </c>
      <c r="K40" s="22"/>
      <c r="L40" s="22"/>
      <c r="M40" s="22"/>
      <c r="N40" s="22"/>
      <c r="O40" s="22"/>
      <c r="P40" s="22"/>
    </row>
    <row r="41" spans="1:16" ht="39" customHeight="1" x14ac:dyDescent="0.15">
      <c r="A41" s="22"/>
      <c r="B41" s="35"/>
      <c r="C41" s="1132" t="s">
        <v>550</v>
      </c>
      <c r="D41" s="1132"/>
      <c r="E41" s="1133"/>
      <c r="F41" s="36">
        <v>0.18</v>
      </c>
      <c r="G41" s="37">
        <v>0.15</v>
      </c>
      <c r="H41" s="37">
        <v>0.09</v>
      </c>
      <c r="I41" s="37">
        <v>0.01</v>
      </c>
      <c r="J41" s="38">
        <v>0.05</v>
      </c>
      <c r="K41" s="22"/>
      <c r="L41" s="22"/>
      <c r="M41" s="22"/>
      <c r="N41" s="22"/>
      <c r="O41" s="22"/>
      <c r="P41" s="22"/>
    </row>
    <row r="42" spans="1:16" ht="39" customHeight="1" x14ac:dyDescent="0.15">
      <c r="A42" s="22"/>
      <c r="B42" s="39"/>
      <c r="C42" s="1132" t="s">
        <v>551</v>
      </c>
      <c r="D42" s="1132"/>
      <c r="E42" s="1133"/>
      <c r="F42" s="36" t="s">
        <v>498</v>
      </c>
      <c r="G42" s="37" t="s">
        <v>498</v>
      </c>
      <c r="H42" s="37" t="s">
        <v>498</v>
      </c>
      <c r="I42" s="37" t="s">
        <v>498</v>
      </c>
      <c r="J42" s="38" t="s">
        <v>498</v>
      </c>
      <c r="K42" s="22"/>
      <c r="L42" s="22"/>
      <c r="M42" s="22"/>
      <c r="N42" s="22"/>
      <c r="O42" s="22"/>
      <c r="P42" s="22"/>
    </row>
    <row r="43" spans="1:16" ht="39" customHeight="1" thickBot="1" x14ac:dyDescent="0.2">
      <c r="A43" s="22"/>
      <c r="B43" s="40"/>
      <c r="C43" s="1134" t="s">
        <v>552</v>
      </c>
      <c r="D43" s="1134"/>
      <c r="E43" s="1135"/>
      <c r="F43" s="41">
        <v>0.7</v>
      </c>
      <c r="G43" s="42">
        <v>0.46</v>
      </c>
      <c r="H43" s="42">
        <v>0.48</v>
      </c>
      <c r="I43" s="42">
        <v>0.53</v>
      </c>
      <c r="J43" s="43">
        <v>0.14000000000000001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rhECgNtGvrrQBGxQTgitrssqUKP+9tzEZZ0Y4FSruozLjkjwWol7lwCh9FNT9Gsrm5Qjw6XqZpuaY2z0fNv4Q==" saltValue="O2EMCaHInllb3bfSiJXH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536</v>
      </c>
      <c r="L44" s="54" t="s">
        <v>537</v>
      </c>
      <c r="M44" s="54" t="s">
        <v>538</v>
      </c>
      <c r="N44" s="54" t="s">
        <v>539</v>
      </c>
      <c r="O44" s="55" t="s">
        <v>540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9276</v>
      </c>
      <c r="L45" s="58">
        <v>9749</v>
      </c>
      <c r="M45" s="58">
        <v>9898</v>
      </c>
      <c r="N45" s="58">
        <v>9827</v>
      </c>
      <c r="O45" s="59">
        <v>9751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498</v>
      </c>
      <c r="L46" s="62" t="s">
        <v>498</v>
      </c>
      <c r="M46" s="62" t="s">
        <v>498</v>
      </c>
      <c r="N46" s="62" t="s">
        <v>498</v>
      </c>
      <c r="O46" s="63" t="s">
        <v>498</v>
      </c>
      <c r="P46" s="46"/>
      <c r="Q46" s="46"/>
      <c r="R46" s="46"/>
      <c r="S46" s="46"/>
      <c r="T46" s="46"/>
      <c r="U46" s="46"/>
    </row>
    <row r="47" spans="1:21" ht="30.75" customHeight="1" x14ac:dyDescent="0.15">
      <c r="A47" s="46"/>
      <c r="B47" s="1163"/>
      <c r="C47" s="1164"/>
      <c r="D47" s="60"/>
      <c r="E47" s="1140" t="s">
        <v>12</v>
      </c>
      <c r="F47" s="1140"/>
      <c r="G47" s="1140"/>
      <c r="H47" s="1140"/>
      <c r="I47" s="1140"/>
      <c r="J47" s="1141"/>
      <c r="K47" s="61">
        <v>31</v>
      </c>
      <c r="L47" s="62">
        <v>31</v>
      </c>
      <c r="M47" s="62">
        <v>31</v>
      </c>
      <c r="N47" s="62">
        <v>31</v>
      </c>
      <c r="O47" s="63">
        <v>31</v>
      </c>
      <c r="P47" s="46"/>
      <c r="Q47" s="46"/>
      <c r="R47" s="46"/>
      <c r="S47" s="46"/>
      <c r="T47" s="46"/>
      <c r="U47" s="46"/>
    </row>
    <row r="48" spans="1:21" ht="30.75" customHeight="1" x14ac:dyDescent="0.15">
      <c r="A48" s="46"/>
      <c r="B48" s="1163"/>
      <c r="C48" s="1164"/>
      <c r="D48" s="60"/>
      <c r="E48" s="1140" t="s">
        <v>13</v>
      </c>
      <c r="F48" s="1140"/>
      <c r="G48" s="1140"/>
      <c r="H48" s="1140"/>
      <c r="I48" s="1140"/>
      <c r="J48" s="1141"/>
      <c r="K48" s="61">
        <v>3338</v>
      </c>
      <c r="L48" s="62">
        <v>2829</v>
      </c>
      <c r="M48" s="62">
        <v>2843</v>
      </c>
      <c r="N48" s="62">
        <v>2791</v>
      </c>
      <c r="O48" s="63">
        <v>2892</v>
      </c>
      <c r="P48" s="46"/>
      <c r="Q48" s="46"/>
      <c r="R48" s="46"/>
      <c r="S48" s="46"/>
      <c r="T48" s="46"/>
      <c r="U48" s="46"/>
    </row>
    <row r="49" spans="1:21" ht="30.75" customHeight="1" x14ac:dyDescent="0.15">
      <c r="A49" s="46"/>
      <c r="B49" s="1163"/>
      <c r="C49" s="1164"/>
      <c r="D49" s="60"/>
      <c r="E49" s="1140" t="s">
        <v>14</v>
      </c>
      <c r="F49" s="1140"/>
      <c r="G49" s="1140"/>
      <c r="H49" s="1140"/>
      <c r="I49" s="1140"/>
      <c r="J49" s="1141"/>
      <c r="K49" s="61">
        <v>376</v>
      </c>
      <c r="L49" s="62">
        <v>452</v>
      </c>
      <c r="M49" s="62">
        <v>509</v>
      </c>
      <c r="N49" s="62">
        <v>543</v>
      </c>
      <c r="O49" s="63">
        <v>553</v>
      </c>
      <c r="P49" s="46"/>
      <c r="Q49" s="46"/>
      <c r="R49" s="46"/>
      <c r="S49" s="46"/>
      <c r="T49" s="46"/>
      <c r="U49" s="46"/>
    </row>
    <row r="50" spans="1:21" ht="30.75" customHeight="1" x14ac:dyDescent="0.15">
      <c r="A50" s="46"/>
      <c r="B50" s="1163"/>
      <c r="C50" s="1164"/>
      <c r="D50" s="60"/>
      <c r="E50" s="1140" t="s">
        <v>15</v>
      </c>
      <c r="F50" s="1140"/>
      <c r="G50" s="1140"/>
      <c r="H50" s="1140"/>
      <c r="I50" s="1140"/>
      <c r="J50" s="1141"/>
      <c r="K50" s="61">
        <v>81</v>
      </c>
      <c r="L50" s="62">
        <v>71</v>
      </c>
      <c r="M50" s="62">
        <v>50</v>
      </c>
      <c r="N50" s="62">
        <v>50</v>
      </c>
      <c r="O50" s="63">
        <v>51</v>
      </c>
      <c r="P50" s="46"/>
      <c r="Q50" s="46"/>
      <c r="R50" s="46"/>
      <c r="S50" s="46"/>
      <c r="T50" s="46"/>
      <c r="U50" s="46"/>
    </row>
    <row r="51" spans="1:21" ht="30.75" customHeight="1" x14ac:dyDescent="0.15">
      <c r="A51" s="46"/>
      <c r="B51" s="1165"/>
      <c r="C51" s="1166"/>
      <c r="D51" s="64"/>
      <c r="E51" s="1140" t="s">
        <v>16</v>
      </c>
      <c r="F51" s="1140"/>
      <c r="G51" s="1140"/>
      <c r="H51" s="1140"/>
      <c r="I51" s="1140"/>
      <c r="J51" s="1141"/>
      <c r="K51" s="61">
        <v>1</v>
      </c>
      <c r="L51" s="62">
        <v>1</v>
      </c>
      <c r="M51" s="62" t="s">
        <v>498</v>
      </c>
      <c r="N51" s="62" t="s">
        <v>498</v>
      </c>
      <c r="O51" s="63" t="s">
        <v>498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9438</v>
      </c>
      <c r="L52" s="62">
        <v>8901</v>
      </c>
      <c r="M52" s="62">
        <v>9042</v>
      </c>
      <c r="N52" s="62">
        <v>9163</v>
      </c>
      <c r="O52" s="63">
        <v>8952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3665</v>
      </c>
      <c r="L53" s="67">
        <v>4232</v>
      </c>
      <c r="M53" s="67">
        <v>4289</v>
      </c>
      <c r="N53" s="67">
        <v>4079</v>
      </c>
      <c r="O53" s="68">
        <v>4326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553</v>
      </c>
      <c r="L57" s="79" t="s">
        <v>554</v>
      </c>
      <c r="M57" s="79" t="s">
        <v>555</v>
      </c>
      <c r="N57" s="79" t="s">
        <v>556</v>
      </c>
      <c r="O57" s="80" t="s">
        <v>557</v>
      </c>
      <c r="P57" s="46"/>
      <c r="Q57" s="46"/>
      <c r="R57" s="46"/>
      <c r="S57" s="46"/>
      <c r="T57" s="46"/>
      <c r="U57" s="46"/>
    </row>
    <row r="58" spans="1:21" ht="31.5" customHeight="1" x14ac:dyDescent="0.15">
      <c r="B58" s="1146" t="s">
        <v>24</v>
      </c>
      <c r="C58" s="1147"/>
      <c r="D58" s="1152" t="s">
        <v>25</v>
      </c>
      <c r="E58" s="1153"/>
      <c r="F58" s="1153"/>
      <c r="G58" s="1153"/>
      <c r="H58" s="1153"/>
      <c r="I58" s="1153"/>
      <c r="J58" s="1154"/>
      <c r="K58" s="81">
        <v>0</v>
      </c>
      <c r="L58" s="82">
        <v>0</v>
      </c>
      <c r="M58" s="82">
        <v>0</v>
      </c>
      <c r="N58" s="82">
        <v>0</v>
      </c>
      <c r="O58" s="83">
        <v>0</v>
      </c>
    </row>
    <row r="59" spans="1:21" ht="31.5" customHeight="1" x14ac:dyDescent="0.15">
      <c r="B59" s="1148"/>
      <c r="C59" s="1149"/>
      <c r="D59" s="1155" t="s">
        <v>26</v>
      </c>
      <c r="E59" s="1156"/>
      <c r="F59" s="1156"/>
      <c r="G59" s="1156"/>
      <c r="H59" s="1156"/>
      <c r="I59" s="1156"/>
      <c r="J59" s="1157"/>
      <c r="K59" s="84">
        <v>2512</v>
      </c>
      <c r="L59" s="85">
        <v>2514</v>
      </c>
      <c r="M59" s="85">
        <v>3757</v>
      </c>
      <c r="N59" s="85">
        <v>3559</v>
      </c>
      <c r="O59" s="86">
        <v>3561</v>
      </c>
    </row>
    <row r="60" spans="1:21" ht="31.5" customHeight="1" thickBot="1" x14ac:dyDescent="0.2">
      <c r="B60" s="1150"/>
      <c r="C60" s="1151"/>
      <c r="D60" s="1158" t="s">
        <v>27</v>
      </c>
      <c r="E60" s="1159"/>
      <c r="F60" s="1159"/>
      <c r="G60" s="1159"/>
      <c r="H60" s="1159"/>
      <c r="I60" s="1159"/>
      <c r="J60" s="1160"/>
      <c r="K60" s="87">
        <v>400</v>
      </c>
      <c r="L60" s="88">
        <v>431</v>
      </c>
      <c r="M60" s="88">
        <v>431</v>
      </c>
      <c r="N60" s="88">
        <v>431</v>
      </c>
      <c r="O60" s="89">
        <v>431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UIY0Kh4oYnvDcJw6j5qzMbxpSenrMSo0JehWsyQ6IxJd42Zd6BQF7EGEYXtmII4zGzCGQ3xnYLfsmuudUGf9Q==" saltValue="gxDZ/dnVUM+SFZRdROh3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536</v>
      </c>
      <c r="J40" s="101" t="s">
        <v>537</v>
      </c>
      <c r="K40" s="101" t="s">
        <v>538</v>
      </c>
      <c r="L40" s="101" t="s">
        <v>539</v>
      </c>
      <c r="M40" s="102" t="s">
        <v>540</v>
      </c>
    </row>
    <row r="41" spans="2:13" ht="27.75" customHeight="1" x14ac:dyDescent="0.15">
      <c r="B41" s="1181" t="s">
        <v>30</v>
      </c>
      <c r="C41" s="1182"/>
      <c r="D41" s="103"/>
      <c r="E41" s="1183" t="s">
        <v>31</v>
      </c>
      <c r="F41" s="1183"/>
      <c r="G41" s="1183"/>
      <c r="H41" s="1184"/>
      <c r="I41" s="330">
        <v>123834</v>
      </c>
      <c r="J41" s="331">
        <v>124772</v>
      </c>
      <c r="K41" s="331">
        <v>122208</v>
      </c>
      <c r="L41" s="331">
        <v>120217</v>
      </c>
      <c r="M41" s="332">
        <v>117926</v>
      </c>
    </row>
    <row r="42" spans="2:13" ht="27.75" customHeight="1" x14ac:dyDescent="0.15">
      <c r="B42" s="1171"/>
      <c r="C42" s="1172"/>
      <c r="D42" s="104"/>
      <c r="E42" s="1175" t="s">
        <v>32</v>
      </c>
      <c r="F42" s="1175"/>
      <c r="G42" s="1175"/>
      <c r="H42" s="1176"/>
      <c r="I42" s="333">
        <v>310</v>
      </c>
      <c r="J42" s="334">
        <v>244</v>
      </c>
      <c r="K42" s="334">
        <v>198</v>
      </c>
      <c r="L42" s="334">
        <v>150</v>
      </c>
      <c r="M42" s="335">
        <v>103</v>
      </c>
    </row>
    <row r="43" spans="2:13" ht="27.75" customHeight="1" x14ac:dyDescent="0.15">
      <c r="B43" s="1171"/>
      <c r="C43" s="1172"/>
      <c r="D43" s="104"/>
      <c r="E43" s="1175" t="s">
        <v>33</v>
      </c>
      <c r="F43" s="1175"/>
      <c r="G43" s="1175"/>
      <c r="H43" s="1176"/>
      <c r="I43" s="333">
        <v>40350</v>
      </c>
      <c r="J43" s="334">
        <v>31523</v>
      </c>
      <c r="K43" s="334">
        <v>31450</v>
      </c>
      <c r="L43" s="334">
        <v>30314</v>
      </c>
      <c r="M43" s="335">
        <v>32465</v>
      </c>
    </row>
    <row r="44" spans="2:13" ht="27.75" customHeight="1" x14ac:dyDescent="0.15">
      <c r="B44" s="1171"/>
      <c r="C44" s="1172"/>
      <c r="D44" s="104"/>
      <c r="E44" s="1175" t="s">
        <v>34</v>
      </c>
      <c r="F44" s="1175"/>
      <c r="G44" s="1175"/>
      <c r="H44" s="1176"/>
      <c r="I44" s="333">
        <v>4555</v>
      </c>
      <c r="J44" s="334">
        <v>4654</v>
      </c>
      <c r="K44" s="334">
        <v>4475</v>
      </c>
      <c r="L44" s="334">
        <v>4762</v>
      </c>
      <c r="M44" s="335">
        <v>4928</v>
      </c>
    </row>
    <row r="45" spans="2:13" ht="27.75" customHeight="1" x14ac:dyDescent="0.15">
      <c r="B45" s="1171"/>
      <c r="C45" s="1172"/>
      <c r="D45" s="104"/>
      <c r="E45" s="1175" t="s">
        <v>35</v>
      </c>
      <c r="F45" s="1175"/>
      <c r="G45" s="1175"/>
      <c r="H45" s="1176"/>
      <c r="I45" s="333">
        <v>8815</v>
      </c>
      <c r="J45" s="334">
        <v>9025</v>
      </c>
      <c r="K45" s="334">
        <v>9231</v>
      </c>
      <c r="L45" s="334">
        <v>9653</v>
      </c>
      <c r="M45" s="335">
        <v>9985</v>
      </c>
    </row>
    <row r="46" spans="2:13" ht="27.75" customHeight="1" x14ac:dyDescent="0.15">
      <c r="B46" s="1171"/>
      <c r="C46" s="1172"/>
      <c r="D46" s="105"/>
      <c r="E46" s="1175" t="s">
        <v>36</v>
      </c>
      <c r="F46" s="1175"/>
      <c r="G46" s="1175"/>
      <c r="H46" s="1176"/>
      <c r="I46" s="333" t="s">
        <v>498</v>
      </c>
      <c r="J46" s="334" t="s">
        <v>498</v>
      </c>
      <c r="K46" s="334" t="s">
        <v>498</v>
      </c>
      <c r="L46" s="334" t="s">
        <v>498</v>
      </c>
      <c r="M46" s="335" t="s">
        <v>498</v>
      </c>
    </row>
    <row r="47" spans="2:13" ht="27.75" customHeight="1" x14ac:dyDescent="0.15">
      <c r="B47" s="1171"/>
      <c r="C47" s="1172"/>
      <c r="D47" s="106"/>
      <c r="E47" s="1185" t="s">
        <v>37</v>
      </c>
      <c r="F47" s="1186"/>
      <c r="G47" s="1186"/>
      <c r="H47" s="1187"/>
      <c r="I47" s="333" t="s">
        <v>498</v>
      </c>
      <c r="J47" s="334" t="s">
        <v>498</v>
      </c>
      <c r="K47" s="334" t="s">
        <v>498</v>
      </c>
      <c r="L47" s="334" t="s">
        <v>498</v>
      </c>
      <c r="M47" s="335" t="s">
        <v>498</v>
      </c>
    </row>
    <row r="48" spans="2:13" ht="27.75" customHeight="1" x14ac:dyDescent="0.15">
      <c r="B48" s="1171"/>
      <c r="C48" s="1172"/>
      <c r="D48" s="104"/>
      <c r="E48" s="1175" t="s">
        <v>38</v>
      </c>
      <c r="F48" s="1175"/>
      <c r="G48" s="1175"/>
      <c r="H48" s="1176"/>
      <c r="I48" s="333" t="s">
        <v>498</v>
      </c>
      <c r="J48" s="334" t="s">
        <v>498</v>
      </c>
      <c r="K48" s="334" t="s">
        <v>498</v>
      </c>
      <c r="L48" s="334" t="s">
        <v>498</v>
      </c>
      <c r="M48" s="335" t="s">
        <v>498</v>
      </c>
    </row>
    <row r="49" spans="2:13" ht="27.75" customHeight="1" x14ac:dyDescent="0.15">
      <c r="B49" s="1173"/>
      <c r="C49" s="1174"/>
      <c r="D49" s="104"/>
      <c r="E49" s="1175" t="s">
        <v>39</v>
      </c>
      <c r="F49" s="1175"/>
      <c r="G49" s="1175"/>
      <c r="H49" s="1176"/>
      <c r="I49" s="333" t="s">
        <v>498</v>
      </c>
      <c r="J49" s="334" t="s">
        <v>498</v>
      </c>
      <c r="K49" s="334" t="s">
        <v>498</v>
      </c>
      <c r="L49" s="334" t="s">
        <v>498</v>
      </c>
      <c r="M49" s="335" t="s">
        <v>498</v>
      </c>
    </row>
    <row r="50" spans="2:13" ht="27.75" customHeight="1" x14ac:dyDescent="0.15">
      <c r="B50" s="1169" t="s">
        <v>40</v>
      </c>
      <c r="C50" s="1170"/>
      <c r="D50" s="107"/>
      <c r="E50" s="1175" t="s">
        <v>41</v>
      </c>
      <c r="F50" s="1175"/>
      <c r="G50" s="1175"/>
      <c r="H50" s="1176"/>
      <c r="I50" s="333">
        <v>14788</v>
      </c>
      <c r="J50" s="334">
        <v>18606</v>
      </c>
      <c r="K50" s="334">
        <v>19130</v>
      </c>
      <c r="L50" s="334">
        <v>19615</v>
      </c>
      <c r="M50" s="335">
        <v>17677</v>
      </c>
    </row>
    <row r="51" spans="2:13" ht="27.75" customHeight="1" x14ac:dyDescent="0.15">
      <c r="B51" s="1171"/>
      <c r="C51" s="1172"/>
      <c r="D51" s="104"/>
      <c r="E51" s="1175" t="s">
        <v>42</v>
      </c>
      <c r="F51" s="1175"/>
      <c r="G51" s="1175"/>
      <c r="H51" s="1176"/>
      <c r="I51" s="333">
        <v>2019</v>
      </c>
      <c r="J51" s="334">
        <v>1919</v>
      </c>
      <c r="K51" s="334">
        <v>1843</v>
      </c>
      <c r="L51" s="334">
        <v>1749</v>
      </c>
      <c r="M51" s="335">
        <v>1754</v>
      </c>
    </row>
    <row r="52" spans="2:13" ht="27.75" customHeight="1" x14ac:dyDescent="0.15">
      <c r="B52" s="1173"/>
      <c r="C52" s="1174"/>
      <c r="D52" s="104"/>
      <c r="E52" s="1175" t="s">
        <v>43</v>
      </c>
      <c r="F52" s="1175"/>
      <c r="G52" s="1175"/>
      <c r="H52" s="1176"/>
      <c r="I52" s="333">
        <v>105556</v>
      </c>
      <c r="J52" s="334">
        <v>105310</v>
      </c>
      <c r="K52" s="334">
        <v>103396</v>
      </c>
      <c r="L52" s="334">
        <v>102083</v>
      </c>
      <c r="M52" s="335">
        <v>99183</v>
      </c>
    </row>
    <row r="53" spans="2:13" ht="27.75" customHeight="1" thickBot="1" x14ac:dyDescent="0.2">
      <c r="B53" s="1177" t="s">
        <v>19</v>
      </c>
      <c r="C53" s="1178"/>
      <c r="D53" s="108"/>
      <c r="E53" s="1179" t="s">
        <v>44</v>
      </c>
      <c r="F53" s="1179"/>
      <c r="G53" s="1179"/>
      <c r="H53" s="1180"/>
      <c r="I53" s="336">
        <v>55502</v>
      </c>
      <c r="J53" s="337">
        <v>44383</v>
      </c>
      <c r="K53" s="337">
        <v>43192</v>
      </c>
      <c r="L53" s="337">
        <v>41649</v>
      </c>
      <c r="M53" s="338">
        <v>46792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EIXVG1WeSKR5XeJ4ovITyX8Q9LWtgEzilpH9sgRj3S8Abvh0nFll9iBxOWmEmrJTm3o9H6IaO7mcWoxC3Kduw==" saltValue="ZKMMkbAmgLpUqz1hfKxX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538</v>
      </c>
      <c r="G54" s="117" t="s">
        <v>539</v>
      </c>
      <c r="H54" s="118" t="s">
        <v>540</v>
      </c>
    </row>
    <row r="55" spans="2:8" ht="52.5" customHeight="1" x14ac:dyDescent="0.15">
      <c r="B55" s="119"/>
      <c r="C55" s="1196" t="s">
        <v>46</v>
      </c>
      <c r="D55" s="1196"/>
      <c r="E55" s="1197"/>
      <c r="F55" s="339">
        <v>3401</v>
      </c>
      <c r="G55" s="339">
        <v>3402</v>
      </c>
      <c r="H55" s="340">
        <v>3035</v>
      </c>
    </row>
    <row r="56" spans="2:8" ht="52.5" customHeight="1" x14ac:dyDescent="0.15">
      <c r="B56" s="120"/>
      <c r="C56" s="1198" t="s">
        <v>47</v>
      </c>
      <c r="D56" s="1198"/>
      <c r="E56" s="1199"/>
      <c r="F56" s="341">
        <v>3559</v>
      </c>
      <c r="G56" s="341">
        <v>3561</v>
      </c>
      <c r="H56" s="342">
        <v>3034</v>
      </c>
    </row>
    <row r="57" spans="2:8" ht="53.25" customHeight="1" x14ac:dyDescent="0.15">
      <c r="B57" s="120"/>
      <c r="C57" s="1200" t="s">
        <v>48</v>
      </c>
      <c r="D57" s="1200"/>
      <c r="E57" s="1201"/>
      <c r="F57" s="343">
        <v>9934</v>
      </c>
      <c r="G57" s="343">
        <v>9668</v>
      </c>
      <c r="H57" s="344">
        <v>8481</v>
      </c>
    </row>
    <row r="58" spans="2:8" ht="45.75" customHeight="1" x14ac:dyDescent="0.15">
      <c r="B58" s="121"/>
      <c r="C58" s="1188" t="s">
        <v>570</v>
      </c>
      <c r="D58" s="1189"/>
      <c r="E58" s="1190"/>
      <c r="F58" s="345">
        <v>3834</v>
      </c>
      <c r="G58" s="345">
        <v>3710</v>
      </c>
      <c r="H58" s="346">
        <v>3511</v>
      </c>
    </row>
    <row r="59" spans="2:8" ht="45.75" customHeight="1" x14ac:dyDescent="0.15">
      <c r="B59" s="121"/>
      <c r="C59" s="1188" t="s">
        <v>571</v>
      </c>
      <c r="D59" s="1189"/>
      <c r="E59" s="1190"/>
      <c r="F59" s="345">
        <v>1569</v>
      </c>
      <c r="G59" s="345">
        <v>1538</v>
      </c>
      <c r="H59" s="346">
        <v>1311</v>
      </c>
    </row>
    <row r="60" spans="2:8" ht="45.75" customHeight="1" x14ac:dyDescent="0.15">
      <c r="B60" s="121"/>
      <c r="C60" s="1188" t="s">
        <v>572</v>
      </c>
      <c r="D60" s="1189"/>
      <c r="E60" s="1190"/>
      <c r="F60" s="345">
        <v>1766</v>
      </c>
      <c r="G60" s="345">
        <v>1266</v>
      </c>
      <c r="H60" s="346">
        <v>966</v>
      </c>
    </row>
    <row r="61" spans="2:8" ht="45.75" customHeight="1" x14ac:dyDescent="0.15">
      <c r="B61" s="121"/>
      <c r="C61" s="1188" t="s">
        <v>573</v>
      </c>
      <c r="D61" s="1189"/>
      <c r="E61" s="1190"/>
      <c r="F61" s="345">
        <v>525</v>
      </c>
      <c r="G61" s="345">
        <v>564</v>
      </c>
      <c r="H61" s="346">
        <v>610</v>
      </c>
    </row>
    <row r="62" spans="2:8" ht="45.75" customHeight="1" thickBot="1" x14ac:dyDescent="0.2">
      <c r="B62" s="122"/>
      <c r="C62" s="1191" t="s">
        <v>574</v>
      </c>
      <c r="D62" s="1192"/>
      <c r="E62" s="1193"/>
      <c r="F62" s="347">
        <v>529</v>
      </c>
      <c r="G62" s="347">
        <v>529</v>
      </c>
      <c r="H62" s="348">
        <v>429</v>
      </c>
    </row>
    <row r="63" spans="2:8" ht="52.5" customHeight="1" thickBot="1" x14ac:dyDescent="0.2">
      <c r="B63" s="123"/>
      <c r="C63" s="1194" t="s">
        <v>49</v>
      </c>
      <c r="D63" s="1194"/>
      <c r="E63" s="1195"/>
      <c r="F63" s="349">
        <v>16893</v>
      </c>
      <c r="G63" s="349">
        <v>16632</v>
      </c>
      <c r="H63" s="350">
        <v>14550</v>
      </c>
    </row>
    <row r="64" spans="2:8" x14ac:dyDescent="0.15"/>
  </sheetData>
  <sheetProtection algorithmName="SHA-512" hashValue="KWM4N9Pkvxortapd2nkRr6cG/60Tu6fthX2QfGrSh5VEwZSTIn5FNJ+FWESKvYUfuDVZiJ2TnxyN70PO9gxwpA==" saltValue="3OY1oc7TfUnCWy9cYNGd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535</v>
      </c>
      <c r="G2" s="137"/>
      <c r="H2" s="138"/>
    </row>
    <row r="3" spans="1:8" x14ac:dyDescent="0.15">
      <c r="A3" s="134" t="s">
        <v>528</v>
      </c>
      <c r="B3" s="139"/>
      <c r="C3" s="140"/>
      <c r="D3" s="141">
        <v>96355</v>
      </c>
      <c r="E3" s="142"/>
      <c r="F3" s="143">
        <v>52191</v>
      </c>
      <c r="G3" s="144"/>
      <c r="H3" s="145"/>
    </row>
    <row r="4" spans="1:8" x14ac:dyDescent="0.15">
      <c r="A4" s="146"/>
      <c r="B4" s="147"/>
      <c r="C4" s="148"/>
      <c r="D4" s="149">
        <v>47019</v>
      </c>
      <c r="E4" s="150"/>
      <c r="F4" s="151">
        <v>26807</v>
      </c>
      <c r="G4" s="152"/>
      <c r="H4" s="153"/>
    </row>
    <row r="5" spans="1:8" x14ac:dyDescent="0.15">
      <c r="A5" s="134" t="s">
        <v>530</v>
      </c>
      <c r="B5" s="139"/>
      <c r="C5" s="140"/>
      <c r="D5" s="141">
        <v>56769</v>
      </c>
      <c r="E5" s="142"/>
      <c r="F5" s="143">
        <v>48105</v>
      </c>
      <c r="G5" s="144"/>
      <c r="H5" s="145"/>
    </row>
    <row r="6" spans="1:8" x14ac:dyDescent="0.15">
      <c r="A6" s="146"/>
      <c r="B6" s="147"/>
      <c r="C6" s="148"/>
      <c r="D6" s="149">
        <v>23466</v>
      </c>
      <c r="E6" s="150"/>
      <c r="F6" s="151">
        <v>24072</v>
      </c>
      <c r="G6" s="152"/>
      <c r="H6" s="153"/>
    </row>
    <row r="7" spans="1:8" x14ac:dyDescent="0.15">
      <c r="A7" s="134" t="s">
        <v>531</v>
      </c>
      <c r="B7" s="139"/>
      <c r="C7" s="140"/>
      <c r="D7" s="141">
        <v>43127</v>
      </c>
      <c r="E7" s="142"/>
      <c r="F7" s="143">
        <v>47446</v>
      </c>
      <c r="G7" s="144"/>
      <c r="H7" s="145"/>
    </row>
    <row r="8" spans="1:8" x14ac:dyDescent="0.15">
      <c r="A8" s="146"/>
      <c r="B8" s="147"/>
      <c r="C8" s="148"/>
      <c r="D8" s="149">
        <v>20518</v>
      </c>
      <c r="E8" s="150"/>
      <c r="F8" s="151">
        <v>24371</v>
      </c>
      <c r="G8" s="152"/>
      <c r="H8" s="153"/>
    </row>
    <row r="9" spans="1:8" x14ac:dyDescent="0.15">
      <c r="A9" s="134" t="s">
        <v>532</v>
      </c>
      <c r="B9" s="139"/>
      <c r="C9" s="140"/>
      <c r="D9" s="141">
        <v>53989</v>
      </c>
      <c r="E9" s="142"/>
      <c r="F9" s="143">
        <v>48387</v>
      </c>
      <c r="G9" s="144"/>
      <c r="H9" s="145"/>
    </row>
    <row r="10" spans="1:8" x14ac:dyDescent="0.15">
      <c r="A10" s="146"/>
      <c r="B10" s="147"/>
      <c r="C10" s="148"/>
      <c r="D10" s="149">
        <v>21710</v>
      </c>
      <c r="E10" s="150"/>
      <c r="F10" s="151">
        <v>25592</v>
      </c>
      <c r="G10" s="152"/>
      <c r="H10" s="153"/>
    </row>
    <row r="11" spans="1:8" x14ac:dyDescent="0.15">
      <c r="A11" s="134" t="s">
        <v>533</v>
      </c>
      <c r="B11" s="139"/>
      <c r="C11" s="140"/>
      <c r="D11" s="141">
        <v>53219</v>
      </c>
      <c r="E11" s="142"/>
      <c r="F11" s="143">
        <v>49684</v>
      </c>
      <c r="G11" s="144"/>
      <c r="H11" s="145"/>
    </row>
    <row r="12" spans="1:8" x14ac:dyDescent="0.15">
      <c r="A12" s="146"/>
      <c r="B12" s="147"/>
      <c r="C12" s="154"/>
      <c r="D12" s="149">
        <v>34375</v>
      </c>
      <c r="E12" s="150"/>
      <c r="F12" s="151">
        <v>28303</v>
      </c>
      <c r="G12" s="152"/>
      <c r="H12" s="153"/>
    </row>
    <row r="13" spans="1:8" x14ac:dyDescent="0.15">
      <c r="A13" s="134"/>
      <c r="B13" s="139"/>
      <c r="C13" s="140"/>
      <c r="D13" s="141">
        <v>60692</v>
      </c>
      <c r="E13" s="142"/>
      <c r="F13" s="143">
        <v>49163</v>
      </c>
      <c r="G13" s="155"/>
      <c r="H13" s="145"/>
    </row>
    <row r="14" spans="1:8" x14ac:dyDescent="0.15">
      <c r="A14" s="146"/>
      <c r="B14" s="147"/>
      <c r="C14" s="148"/>
      <c r="D14" s="149">
        <v>29418</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4.8</v>
      </c>
      <c r="C19" s="156">
        <f>ROUND(VALUE(SUBSTITUTE(実質収支比率等に係る経年分析!G$48,"▲","-")),2)</f>
        <v>5.81</v>
      </c>
      <c r="D19" s="156">
        <f>ROUND(VALUE(SUBSTITUTE(実質収支比率等に係る経年分析!H$48,"▲","-")),2)</f>
        <v>6.13</v>
      </c>
      <c r="E19" s="156">
        <f>ROUND(VALUE(SUBSTITUTE(実質収支比率等に係る経年分析!I$48,"▲","-")),2)</f>
        <v>5.57</v>
      </c>
      <c r="F19" s="156">
        <f>ROUND(VALUE(SUBSTITUTE(実質収支比率等に係る経年分析!J$48,"▲","-")),2)</f>
        <v>4.8099999999999996</v>
      </c>
    </row>
    <row r="20" spans="1:11" x14ac:dyDescent="0.15">
      <c r="A20" s="156" t="s">
        <v>53</v>
      </c>
      <c r="B20" s="156">
        <f>ROUND(VALUE(SUBSTITUTE(実質収支比率等に係る経年分析!F$47,"▲","-")),2)</f>
        <v>4.74</v>
      </c>
      <c r="C20" s="156">
        <f>ROUND(VALUE(SUBSTITUTE(実質収支比率等に係る経年分析!G$47,"▲","-")),2)</f>
        <v>6.19</v>
      </c>
      <c r="D20" s="156">
        <f>ROUND(VALUE(SUBSTITUTE(実質収支比率等に係る経年分析!H$47,"▲","-")),2)</f>
        <v>6.35</v>
      </c>
      <c r="E20" s="156">
        <f>ROUND(VALUE(SUBSTITUTE(実質収支比率等に係る経年分析!I$47,"▲","-")),2)</f>
        <v>6.24</v>
      </c>
      <c r="F20" s="156">
        <f>ROUND(VALUE(SUBSTITUTE(実質収支比率等に係る経年分析!J$47,"▲","-")),2)</f>
        <v>5.49</v>
      </c>
    </row>
    <row r="21" spans="1:11" x14ac:dyDescent="0.15">
      <c r="A21" s="156" t="s">
        <v>54</v>
      </c>
      <c r="B21" s="156">
        <f>IF(ISNUMBER(VALUE(SUBSTITUTE(実質収支比率等に係る経年分析!F$49,"▲","-"))),ROUND(VALUE(SUBSTITUTE(実質収支比率等に係る経年分析!F$49,"▲","-")),2),NA())</f>
        <v>0.37</v>
      </c>
      <c r="C21" s="156">
        <f>IF(ISNUMBER(VALUE(SUBSTITUTE(実質収支比率等に係る経年分析!G$49,"▲","-"))),ROUND(VALUE(SUBSTITUTE(実質収支比率等に係る経年分析!G$49,"▲","-")),2),NA())</f>
        <v>2.85</v>
      </c>
      <c r="D21" s="156">
        <f>IF(ISNUMBER(VALUE(SUBSTITUTE(実質収支比率等に係る経年分析!H$49,"▲","-"))),ROUND(VALUE(SUBSTITUTE(実質収支比率等に係る経年分析!H$49,"▲","-")),2),NA())</f>
        <v>0.17</v>
      </c>
      <c r="E21" s="156">
        <f>IF(ISNUMBER(VALUE(SUBSTITUTE(実質収支比率等に係る経年分析!I$49,"▲","-"))),ROUND(VALUE(SUBSTITUTE(実質収支比率等に係る経年分析!I$49,"▲","-")),2),NA())</f>
        <v>-0.44</v>
      </c>
      <c r="F21" s="156">
        <f>IF(ISNUMBER(VALUE(SUBSTITUTE(実質収支比率等に係る経年分析!J$49,"▲","-"))),ROUND(VALUE(SUBSTITUTE(実質収支比率等に係る経年分析!J$49,"▲","-")),2),NA())</f>
        <v>-1.34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0.14000000000000001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母子父子寡婦福祉資金貸付事業特別会計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0.05</v>
      </c>
    </row>
    <row r="30" spans="1:11" x14ac:dyDescent="0.15">
      <c r="A30" s="157" t="str">
        <f>IF(連結実質赤字比率に係る赤字・黒字の構成分析!C$40="",NA(),連結実質赤字比率に係る赤字・黒字の構成分析!C$40)</f>
        <v>学校給食特別会計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1.1100000000000001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0.97</v>
      </c>
    </row>
    <row r="34" spans="1:16" x14ac:dyDescent="0.15">
      <c r="A34" s="157" t="str">
        <f>IF(連結実質赤字比率に係る赤字・黒字の構成分析!C$36="",NA(),連結実質赤字比率に係る赤字・黒字の構成分析!C$36)</f>
        <v>八戸市下水道事業会計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5.61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4.6100000000000003</v>
      </c>
    </row>
    <row r="36" spans="1:16" x14ac:dyDescent="0.15">
      <c r="A36" s="157" t="str">
        <f>IF(連結実質赤字比率に係る赤字・黒字の構成分析!C$34="",NA(),連結実質赤字比率に係る赤字・黒字の構成分析!C$34)</f>
        <v>八戸市立市民病院事業会計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24.58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24.13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24.44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20.66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9438</v>
      </c>
      <c r="E42" s="158"/>
      <c r="F42" s="158"/>
      <c r="G42" s="158">
        <f>'実質公債費比率（分子）の構造'!L$52</f>
        <v>8901</v>
      </c>
      <c r="H42" s="158"/>
      <c r="I42" s="158"/>
      <c r="J42" s="158">
        <f>'実質公債費比率（分子）の構造'!M$52</f>
        <v>9042</v>
      </c>
      <c r="K42" s="158"/>
      <c r="L42" s="158"/>
      <c r="M42" s="158">
        <f>'実質公債費比率（分子）の構造'!N$52</f>
        <v>9163</v>
      </c>
      <c r="N42" s="158"/>
      <c r="O42" s="158"/>
      <c r="P42" s="158">
        <f>'実質公債費比率（分子）の構造'!O$52</f>
        <v>8952</v>
      </c>
    </row>
    <row r="43" spans="1:16" x14ac:dyDescent="0.15">
      <c r="A43" s="158" t="s">
        <v>16</v>
      </c>
      <c r="B43" s="158">
        <f>'実質公債費比率（分子）の構造'!K$51</f>
        <v>1</v>
      </c>
      <c r="C43" s="158"/>
      <c r="D43" s="158"/>
      <c r="E43" s="158">
        <f>'実質公債費比率（分子）の構造'!L$51</f>
        <v>1</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81</v>
      </c>
      <c r="C44" s="158"/>
      <c r="D44" s="158"/>
      <c r="E44" s="158">
        <f>'実質公債費比率（分子）の構造'!L$50</f>
        <v>71</v>
      </c>
      <c r="F44" s="158"/>
      <c r="G44" s="158"/>
      <c r="H44" s="158">
        <f>'実質公債費比率（分子）の構造'!M$50</f>
        <v>50</v>
      </c>
      <c r="I44" s="158"/>
      <c r="J44" s="158"/>
      <c r="K44" s="158">
        <f>'実質公債費比率（分子）の構造'!N$50</f>
        <v>50</v>
      </c>
      <c r="L44" s="158"/>
      <c r="M44" s="158"/>
      <c r="N44" s="158">
        <f>'実質公債費比率（分子）の構造'!O$50</f>
        <v>51</v>
      </c>
      <c r="O44" s="158"/>
      <c r="P44" s="158"/>
    </row>
    <row r="45" spans="1:16" x14ac:dyDescent="0.15">
      <c r="A45" s="158" t="s">
        <v>63</v>
      </c>
      <c r="B45" s="158">
        <f>'実質公債費比率（分子）の構造'!K$49</f>
        <v>376</v>
      </c>
      <c r="C45" s="158"/>
      <c r="D45" s="158"/>
      <c r="E45" s="158">
        <f>'実質公債費比率（分子）の構造'!L$49</f>
        <v>452</v>
      </c>
      <c r="F45" s="158"/>
      <c r="G45" s="158"/>
      <c r="H45" s="158">
        <f>'実質公債費比率（分子）の構造'!M$49</f>
        <v>509</v>
      </c>
      <c r="I45" s="158"/>
      <c r="J45" s="158"/>
      <c r="K45" s="158">
        <f>'実質公債費比率（分子）の構造'!N$49</f>
        <v>543</v>
      </c>
      <c r="L45" s="158"/>
      <c r="M45" s="158"/>
      <c r="N45" s="158">
        <f>'実質公債費比率（分子）の構造'!O$49</f>
        <v>553</v>
      </c>
      <c r="O45" s="158"/>
      <c r="P45" s="158"/>
    </row>
    <row r="46" spans="1:16" x14ac:dyDescent="0.15">
      <c r="A46" s="158" t="s">
        <v>64</v>
      </c>
      <c r="B46" s="158">
        <f>'実質公債費比率（分子）の構造'!K$48</f>
        <v>3338</v>
      </c>
      <c r="C46" s="158"/>
      <c r="D46" s="158"/>
      <c r="E46" s="158">
        <f>'実質公債費比率（分子）の構造'!L$48</f>
        <v>2829</v>
      </c>
      <c r="F46" s="158"/>
      <c r="G46" s="158"/>
      <c r="H46" s="158">
        <f>'実質公債費比率（分子）の構造'!M$48</f>
        <v>2843</v>
      </c>
      <c r="I46" s="158"/>
      <c r="J46" s="158"/>
      <c r="K46" s="158">
        <f>'実質公債費比率（分子）の構造'!N$48</f>
        <v>2791</v>
      </c>
      <c r="L46" s="158"/>
      <c r="M46" s="158"/>
      <c r="N46" s="158">
        <f>'実質公債費比率（分子）の構造'!O$48</f>
        <v>2892</v>
      </c>
      <c r="O46" s="158"/>
      <c r="P46" s="158"/>
    </row>
    <row r="47" spans="1:16" x14ac:dyDescent="0.15">
      <c r="A47" s="158" t="s">
        <v>12</v>
      </c>
      <c r="B47" s="158">
        <f>'実質公債費比率（分子）の構造'!K$47</f>
        <v>31</v>
      </c>
      <c r="C47" s="158"/>
      <c r="D47" s="158"/>
      <c r="E47" s="158">
        <f>'実質公債費比率（分子）の構造'!L$47</f>
        <v>31</v>
      </c>
      <c r="F47" s="158"/>
      <c r="G47" s="158"/>
      <c r="H47" s="158">
        <f>'実質公債費比率（分子）の構造'!M$47</f>
        <v>31</v>
      </c>
      <c r="I47" s="158"/>
      <c r="J47" s="158"/>
      <c r="K47" s="158">
        <f>'実質公債費比率（分子）の構造'!N$47</f>
        <v>31</v>
      </c>
      <c r="L47" s="158"/>
      <c r="M47" s="158"/>
      <c r="N47" s="158">
        <f>'実質公債費比率（分子）の構造'!O$47</f>
        <v>31</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9276</v>
      </c>
      <c r="C49" s="158"/>
      <c r="D49" s="158"/>
      <c r="E49" s="158">
        <f>'実質公債費比率（分子）の構造'!L$45</f>
        <v>9749</v>
      </c>
      <c r="F49" s="158"/>
      <c r="G49" s="158"/>
      <c r="H49" s="158">
        <f>'実質公債費比率（分子）の構造'!M$45</f>
        <v>9898</v>
      </c>
      <c r="I49" s="158"/>
      <c r="J49" s="158"/>
      <c r="K49" s="158">
        <f>'実質公債費比率（分子）の構造'!N$45</f>
        <v>9827</v>
      </c>
      <c r="L49" s="158"/>
      <c r="M49" s="158"/>
      <c r="N49" s="158">
        <f>'実質公債費比率（分子）の構造'!O$45</f>
        <v>9751</v>
      </c>
      <c r="O49" s="158"/>
      <c r="P49" s="158"/>
    </row>
    <row r="50" spans="1:16" x14ac:dyDescent="0.15">
      <c r="A50" s="158" t="s">
        <v>67</v>
      </c>
      <c r="B50" s="158" t="e">
        <f>NA()</f>
        <v>#N/A</v>
      </c>
      <c r="C50" s="158">
        <f>IF(ISNUMBER('実質公債費比率（分子）の構造'!K$53),'実質公債費比率（分子）の構造'!K$53,NA())</f>
        <v>3665</v>
      </c>
      <c r="D50" s="158" t="e">
        <f>NA()</f>
        <v>#N/A</v>
      </c>
      <c r="E50" s="158" t="e">
        <f>NA()</f>
        <v>#N/A</v>
      </c>
      <c r="F50" s="158">
        <f>IF(ISNUMBER('実質公債費比率（分子）の構造'!L$53),'実質公債費比率（分子）の構造'!L$53,NA())</f>
        <v>4232</v>
      </c>
      <c r="G50" s="158" t="e">
        <f>NA()</f>
        <v>#N/A</v>
      </c>
      <c r="H50" s="158" t="e">
        <f>NA()</f>
        <v>#N/A</v>
      </c>
      <c r="I50" s="158">
        <f>IF(ISNUMBER('実質公債費比率（分子）の構造'!M$53),'実質公債費比率（分子）の構造'!M$53,NA())</f>
        <v>4289</v>
      </c>
      <c r="J50" s="158" t="e">
        <f>NA()</f>
        <v>#N/A</v>
      </c>
      <c r="K50" s="158" t="e">
        <f>NA()</f>
        <v>#N/A</v>
      </c>
      <c r="L50" s="158">
        <f>IF(ISNUMBER('実質公債費比率（分子）の構造'!N$53),'実質公債費比率（分子）の構造'!N$53,NA())</f>
        <v>4079</v>
      </c>
      <c r="M50" s="158" t="e">
        <f>NA()</f>
        <v>#N/A</v>
      </c>
      <c r="N50" s="158" t="e">
        <f>NA()</f>
        <v>#N/A</v>
      </c>
      <c r="O50" s="158">
        <f>IF(ISNUMBER('実質公債費比率（分子）の構造'!O$53),'実質公債費比率（分子）の構造'!O$53,NA())</f>
        <v>4326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105556</v>
      </c>
      <c r="E56" s="157"/>
      <c r="F56" s="157"/>
      <c r="G56" s="157">
        <f>'将来負担比率（分子）の構造'!J$52</f>
        <v>105310</v>
      </c>
      <c r="H56" s="157"/>
      <c r="I56" s="157"/>
      <c r="J56" s="157">
        <f>'将来負担比率（分子）の構造'!K$52</f>
        <v>103396</v>
      </c>
      <c r="K56" s="157"/>
      <c r="L56" s="157"/>
      <c r="M56" s="157">
        <f>'将来負担比率（分子）の構造'!L$52</f>
        <v>102083</v>
      </c>
      <c r="N56" s="157"/>
      <c r="O56" s="157"/>
      <c r="P56" s="157">
        <f>'将来負担比率（分子）の構造'!M$52</f>
        <v>99183</v>
      </c>
    </row>
    <row r="57" spans="1:16" x14ac:dyDescent="0.15">
      <c r="A57" s="157" t="s">
        <v>42</v>
      </c>
      <c r="B57" s="157"/>
      <c r="C57" s="157"/>
      <c r="D57" s="157">
        <f>'将来負担比率（分子）の構造'!I$51</f>
        <v>2019</v>
      </c>
      <c r="E57" s="157"/>
      <c r="F57" s="157"/>
      <c r="G57" s="157">
        <f>'将来負担比率（分子）の構造'!J$51</f>
        <v>1919</v>
      </c>
      <c r="H57" s="157"/>
      <c r="I57" s="157"/>
      <c r="J57" s="157">
        <f>'将来負担比率（分子）の構造'!K$51</f>
        <v>1843</v>
      </c>
      <c r="K57" s="157"/>
      <c r="L57" s="157"/>
      <c r="M57" s="157">
        <f>'将来負担比率（分子）の構造'!L$51</f>
        <v>1749</v>
      </c>
      <c r="N57" s="157"/>
      <c r="O57" s="157"/>
      <c r="P57" s="157">
        <f>'将来負担比率（分子）の構造'!M$51</f>
        <v>1754</v>
      </c>
    </row>
    <row r="58" spans="1:16" x14ac:dyDescent="0.15">
      <c r="A58" s="157" t="s">
        <v>41</v>
      </c>
      <c r="B58" s="157"/>
      <c r="C58" s="157"/>
      <c r="D58" s="157">
        <f>'将来負担比率（分子）の構造'!I$50</f>
        <v>14788</v>
      </c>
      <c r="E58" s="157"/>
      <c r="F58" s="157"/>
      <c r="G58" s="157">
        <f>'将来負担比率（分子）の構造'!J$50</f>
        <v>18606</v>
      </c>
      <c r="H58" s="157"/>
      <c r="I58" s="157"/>
      <c r="J58" s="157">
        <f>'将来負担比率（分子）の構造'!K$50</f>
        <v>19130</v>
      </c>
      <c r="K58" s="157"/>
      <c r="L58" s="157"/>
      <c r="M58" s="157">
        <f>'将来負担比率（分子）の構造'!L$50</f>
        <v>19615</v>
      </c>
      <c r="N58" s="157"/>
      <c r="O58" s="157"/>
      <c r="P58" s="157">
        <f>'将来負担比率（分子）の構造'!M$50</f>
        <v>17677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8815</v>
      </c>
      <c r="C62" s="157"/>
      <c r="D62" s="157"/>
      <c r="E62" s="157">
        <f>'将来負担比率（分子）の構造'!J$45</f>
        <v>9025</v>
      </c>
      <c r="F62" s="157"/>
      <c r="G62" s="157"/>
      <c r="H62" s="157">
        <f>'将来負担比率（分子）の構造'!K$45</f>
        <v>9231</v>
      </c>
      <c r="I62" s="157"/>
      <c r="J62" s="157"/>
      <c r="K62" s="157">
        <f>'将来負担比率（分子）の構造'!L$45</f>
        <v>9653</v>
      </c>
      <c r="L62" s="157"/>
      <c r="M62" s="157"/>
      <c r="N62" s="157">
        <f>'将来負担比率（分子）の構造'!M$45</f>
        <v>9985</v>
      </c>
      <c r="O62" s="157"/>
      <c r="P62" s="157"/>
    </row>
    <row r="63" spans="1:16" x14ac:dyDescent="0.15">
      <c r="A63" s="157" t="s">
        <v>34</v>
      </c>
      <c r="B63" s="157">
        <f>'将来負担比率（分子）の構造'!I$44</f>
        <v>4555</v>
      </c>
      <c r="C63" s="157"/>
      <c r="D63" s="157"/>
      <c r="E63" s="157">
        <f>'将来負担比率（分子）の構造'!J$44</f>
        <v>4654</v>
      </c>
      <c r="F63" s="157"/>
      <c r="G63" s="157"/>
      <c r="H63" s="157">
        <f>'将来負担比率（分子）の構造'!K$44</f>
        <v>4475</v>
      </c>
      <c r="I63" s="157"/>
      <c r="J63" s="157"/>
      <c r="K63" s="157">
        <f>'将来負担比率（分子）の構造'!L$44</f>
        <v>4762</v>
      </c>
      <c r="L63" s="157"/>
      <c r="M63" s="157"/>
      <c r="N63" s="157">
        <f>'将来負担比率（分子）の構造'!M$44</f>
        <v>4928</v>
      </c>
      <c r="O63" s="157"/>
      <c r="P63" s="157"/>
    </row>
    <row r="64" spans="1:16" x14ac:dyDescent="0.15">
      <c r="A64" s="157" t="s">
        <v>33</v>
      </c>
      <c r="B64" s="157">
        <f>'将来負担比率（分子）の構造'!I$43</f>
        <v>40350</v>
      </c>
      <c r="C64" s="157"/>
      <c r="D64" s="157"/>
      <c r="E64" s="157">
        <f>'将来負担比率（分子）の構造'!J$43</f>
        <v>31523</v>
      </c>
      <c r="F64" s="157"/>
      <c r="G64" s="157"/>
      <c r="H64" s="157">
        <f>'将来負担比率（分子）の構造'!K$43</f>
        <v>31450</v>
      </c>
      <c r="I64" s="157"/>
      <c r="J64" s="157"/>
      <c r="K64" s="157">
        <f>'将来負担比率（分子）の構造'!L$43</f>
        <v>30314</v>
      </c>
      <c r="L64" s="157"/>
      <c r="M64" s="157"/>
      <c r="N64" s="157">
        <f>'将来負担比率（分子）の構造'!M$43</f>
        <v>32465</v>
      </c>
      <c r="O64" s="157"/>
      <c r="P64" s="157"/>
    </row>
    <row r="65" spans="1:16" x14ac:dyDescent="0.15">
      <c r="A65" s="157" t="s">
        <v>32</v>
      </c>
      <c r="B65" s="157">
        <f>'将来負担比率（分子）の構造'!I$42</f>
        <v>310</v>
      </c>
      <c r="C65" s="157"/>
      <c r="D65" s="157"/>
      <c r="E65" s="157">
        <f>'将来負担比率（分子）の構造'!J$42</f>
        <v>244</v>
      </c>
      <c r="F65" s="157"/>
      <c r="G65" s="157"/>
      <c r="H65" s="157">
        <f>'将来負担比率（分子）の構造'!K$42</f>
        <v>198</v>
      </c>
      <c r="I65" s="157"/>
      <c r="J65" s="157"/>
      <c r="K65" s="157">
        <f>'将来負担比率（分子）の構造'!L$42</f>
        <v>150</v>
      </c>
      <c r="L65" s="157"/>
      <c r="M65" s="157"/>
      <c r="N65" s="157">
        <f>'将来負担比率（分子）の構造'!M$42</f>
        <v>103</v>
      </c>
      <c r="O65" s="157"/>
      <c r="P65" s="157"/>
    </row>
    <row r="66" spans="1:16" x14ac:dyDescent="0.15">
      <c r="A66" s="157" t="s">
        <v>31</v>
      </c>
      <c r="B66" s="157">
        <f>'将来負担比率（分子）の構造'!I$41</f>
        <v>123834</v>
      </c>
      <c r="C66" s="157"/>
      <c r="D66" s="157"/>
      <c r="E66" s="157">
        <f>'将来負担比率（分子）の構造'!J$41</f>
        <v>124772</v>
      </c>
      <c r="F66" s="157"/>
      <c r="G66" s="157"/>
      <c r="H66" s="157">
        <f>'将来負担比率（分子）の構造'!K$41</f>
        <v>122208</v>
      </c>
      <c r="I66" s="157"/>
      <c r="J66" s="157"/>
      <c r="K66" s="157">
        <f>'将来負担比率（分子）の構造'!L$41</f>
        <v>120217</v>
      </c>
      <c r="L66" s="157"/>
      <c r="M66" s="157"/>
      <c r="N66" s="157">
        <f>'将来負担比率（分子）の構造'!M$41</f>
        <v>117926</v>
      </c>
      <c r="O66" s="157"/>
      <c r="P66" s="157"/>
    </row>
    <row r="67" spans="1:16" x14ac:dyDescent="0.15">
      <c r="A67" s="157" t="s">
        <v>71</v>
      </c>
      <c r="B67" s="157" t="e">
        <f>NA()</f>
        <v>#N/A</v>
      </c>
      <c r="C67" s="157">
        <f>IF(ISNUMBER('将来負担比率（分子）の構造'!I$53), IF('将来負担比率（分子）の構造'!I$53 &lt; 0, 0, '将来負担比率（分子）の構造'!I$53), NA())</f>
        <v>55502</v>
      </c>
      <c r="D67" s="157" t="e">
        <f>NA()</f>
        <v>#N/A</v>
      </c>
      <c r="E67" s="157" t="e">
        <f>NA()</f>
        <v>#N/A</v>
      </c>
      <c r="F67" s="157">
        <f>IF(ISNUMBER('将来負担比率（分子）の構造'!J$53), IF('将来負担比率（分子）の構造'!J$53 &lt; 0, 0, '将来負担比率（分子）の構造'!J$53), NA())</f>
        <v>44383</v>
      </c>
      <c r="G67" s="157" t="e">
        <f>NA()</f>
        <v>#N/A</v>
      </c>
      <c r="H67" s="157" t="e">
        <f>NA()</f>
        <v>#N/A</v>
      </c>
      <c r="I67" s="157">
        <f>IF(ISNUMBER('将来負担比率（分子）の構造'!K$53), IF('将来負担比率（分子）の構造'!K$53 &lt; 0, 0, '将来負担比率（分子）の構造'!K$53), NA())</f>
        <v>43192</v>
      </c>
      <c r="J67" s="157" t="e">
        <f>NA()</f>
        <v>#N/A</v>
      </c>
      <c r="K67" s="157" t="e">
        <f>NA()</f>
        <v>#N/A</v>
      </c>
      <c r="L67" s="157">
        <f>IF(ISNUMBER('将来負担比率（分子）の構造'!L$53), IF('将来負担比率（分子）の構造'!L$53 &lt; 0, 0, '将来負担比率（分子）の構造'!L$53), NA())</f>
        <v>41649</v>
      </c>
      <c r="M67" s="157" t="e">
        <f>NA()</f>
        <v>#N/A</v>
      </c>
      <c r="N67" s="157" t="e">
        <f>NA()</f>
        <v>#N/A</v>
      </c>
      <c r="O67" s="157">
        <f>IF(ISNUMBER('将来負担比率（分子）の構造'!M$53), IF('将来負担比率（分子）の構造'!M$53 &lt; 0, 0, '将来負担比率（分子）の構造'!M$53), NA())</f>
        <v>46792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3401</v>
      </c>
      <c r="C72" s="161">
        <f>基金残高に係る経年分析!G55</f>
        <v>3402</v>
      </c>
      <c r="D72" s="161">
        <f>基金残高に係る経年分析!H55</f>
        <v>3035</v>
      </c>
    </row>
    <row r="73" spans="1:16" x14ac:dyDescent="0.15">
      <c r="A73" s="160" t="s">
        <v>74</v>
      </c>
      <c r="B73" s="161">
        <f>基金残高に係る経年分析!F56</f>
        <v>3559</v>
      </c>
      <c r="C73" s="161">
        <f>基金残高に係る経年分析!G56</f>
        <v>3561</v>
      </c>
      <c r="D73" s="161">
        <f>基金残高に係る経年分析!H56</f>
        <v>3034</v>
      </c>
    </row>
    <row r="74" spans="1:16" x14ac:dyDescent="0.15">
      <c r="A74" s="160" t="s">
        <v>75</v>
      </c>
      <c r="B74" s="161">
        <f>基金残高に係る経年分析!F57</f>
        <v>9934</v>
      </c>
      <c r="C74" s="161">
        <f>基金残高に係る経年分析!G57</f>
        <v>9668</v>
      </c>
      <c r="D74" s="161">
        <f>基金残高に係る経年分析!H57</f>
        <v>8481</v>
      </c>
    </row>
  </sheetData>
  <sheetProtection algorithmName="SHA-512" hashValue="9M84a7ysrRqOKVMqm9FlyvUgrHOxCnVnIHRw+YY1rb9lA8wxovBo3Be3nEd5s6S8wEi83nuNU9oMTtp1/GCZeQ==" saltValue="EByTRZlJJmsVPejzwPgU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29953107</v>
      </c>
      <c r="S5" s="661"/>
      <c r="T5" s="661"/>
      <c r="U5" s="661"/>
      <c r="V5" s="661"/>
      <c r="W5" s="661"/>
      <c r="X5" s="661"/>
      <c r="Y5" s="689"/>
      <c r="Z5" s="702">
        <v>27</v>
      </c>
      <c r="AA5" s="702"/>
      <c r="AB5" s="702"/>
      <c r="AC5" s="702"/>
      <c r="AD5" s="703">
        <v>29953107</v>
      </c>
      <c r="AE5" s="703"/>
      <c r="AF5" s="703"/>
      <c r="AG5" s="703"/>
      <c r="AH5" s="703"/>
      <c r="AI5" s="703"/>
      <c r="AJ5" s="703"/>
      <c r="AK5" s="703"/>
      <c r="AL5" s="690">
        <v>51.5</v>
      </c>
      <c r="AM5" s="672"/>
      <c r="AN5" s="672"/>
      <c r="AO5" s="691"/>
      <c r="AP5" s="663" t="s">
        <v>216</v>
      </c>
      <c r="AQ5" s="664"/>
      <c r="AR5" s="664"/>
      <c r="AS5" s="664"/>
      <c r="AT5" s="664"/>
      <c r="AU5" s="664"/>
      <c r="AV5" s="664"/>
      <c r="AW5" s="664"/>
      <c r="AX5" s="664"/>
      <c r="AY5" s="664"/>
      <c r="AZ5" s="664"/>
      <c r="BA5" s="664"/>
      <c r="BB5" s="664"/>
      <c r="BC5" s="664"/>
      <c r="BD5" s="664"/>
      <c r="BE5" s="664"/>
      <c r="BF5" s="665"/>
      <c r="BG5" s="608">
        <v>29953107</v>
      </c>
      <c r="BH5" s="609"/>
      <c r="BI5" s="609"/>
      <c r="BJ5" s="609"/>
      <c r="BK5" s="609"/>
      <c r="BL5" s="609"/>
      <c r="BM5" s="609"/>
      <c r="BN5" s="610"/>
      <c r="BO5" s="646">
        <v>100</v>
      </c>
      <c r="BP5" s="646"/>
      <c r="BQ5" s="646"/>
      <c r="BR5" s="646"/>
      <c r="BS5" s="647">
        <v>2399599</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785318</v>
      </c>
      <c r="S6" s="609"/>
      <c r="T6" s="609"/>
      <c r="U6" s="609"/>
      <c r="V6" s="609"/>
      <c r="W6" s="609"/>
      <c r="X6" s="609"/>
      <c r="Y6" s="610"/>
      <c r="Z6" s="646">
        <v>0.7</v>
      </c>
      <c r="AA6" s="646"/>
      <c r="AB6" s="646"/>
      <c r="AC6" s="646"/>
      <c r="AD6" s="647">
        <v>785318</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29953107</v>
      </c>
      <c r="BH6" s="609"/>
      <c r="BI6" s="609"/>
      <c r="BJ6" s="609"/>
      <c r="BK6" s="609"/>
      <c r="BL6" s="609"/>
      <c r="BM6" s="609"/>
      <c r="BN6" s="610"/>
      <c r="BO6" s="646">
        <v>100</v>
      </c>
      <c r="BP6" s="646"/>
      <c r="BQ6" s="646"/>
      <c r="BR6" s="646"/>
      <c r="BS6" s="647">
        <v>2399599</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504496</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504033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13162</v>
      </c>
      <c r="S7" s="609"/>
      <c r="T7" s="609"/>
      <c r="U7" s="609"/>
      <c r="V7" s="609"/>
      <c r="W7" s="609"/>
      <c r="X7" s="609"/>
      <c r="Y7" s="610"/>
      <c r="Z7" s="646">
        <v>0</v>
      </c>
      <c r="AA7" s="646"/>
      <c r="AB7" s="646"/>
      <c r="AC7" s="646"/>
      <c r="AD7" s="647">
        <v>13162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11967376</v>
      </c>
      <c r="BH7" s="609"/>
      <c r="BI7" s="609"/>
      <c r="BJ7" s="609"/>
      <c r="BK7" s="609"/>
      <c r="BL7" s="609"/>
      <c r="BM7" s="609"/>
      <c r="BN7" s="610"/>
      <c r="BO7" s="646">
        <v>40</v>
      </c>
      <c r="BP7" s="646"/>
      <c r="BQ7" s="646"/>
      <c r="BR7" s="646"/>
      <c r="BS7" s="647">
        <v>501928</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7204657</v>
      </c>
      <c r="CS7" s="609"/>
      <c r="CT7" s="609"/>
      <c r="CU7" s="609"/>
      <c r="CV7" s="609"/>
      <c r="CW7" s="609"/>
      <c r="CX7" s="609"/>
      <c r="CY7" s="610"/>
      <c r="CZ7" s="646">
        <v>6.7</v>
      </c>
      <c r="DA7" s="646"/>
      <c r="DB7" s="646"/>
      <c r="DC7" s="646"/>
      <c r="DD7" s="614">
        <v>170343</v>
      </c>
      <c r="DE7" s="609"/>
      <c r="DF7" s="609"/>
      <c r="DG7" s="609"/>
      <c r="DH7" s="609"/>
      <c r="DI7" s="609"/>
      <c r="DJ7" s="609"/>
      <c r="DK7" s="609"/>
      <c r="DL7" s="609"/>
      <c r="DM7" s="609"/>
      <c r="DN7" s="609"/>
      <c r="DO7" s="609"/>
      <c r="DP7" s="610"/>
      <c r="DQ7" s="614">
        <v>5907178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116653</v>
      </c>
      <c r="S8" s="609"/>
      <c r="T8" s="609"/>
      <c r="U8" s="609"/>
      <c r="V8" s="609"/>
      <c r="W8" s="609"/>
      <c r="X8" s="609"/>
      <c r="Y8" s="610"/>
      <c r="Z8" s="646">
        <v>0.1</v>
      </c>
      <c r="AA8" s="646"/>
      <c r="AB8" s="646"/>
      <c r="AC8" s="646"/>
      <c r="AD8" s="647">
        <v>116653</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339152</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43938678</v>
      </c>
      <c r="CS8" s="609"/>
      <c r="CT8" s="609"/>
      <c r="CU8" s="609"/>
      <c r="CV8" s="609"/>
      <c r="CW8" s="609"/>
      <c r="CX8" s="609"/>
      <c r="CY8" s="610"/>
      <c r="CZ8" s="646">
        <v>40.799999999999997</v>
      </c>
      <c r="DA8" s="646"/>
      <c r="DB8" s="646"/>
      <c r="DC8" s="646"/>
      <c r="DD8" s="614">
        <v>223754</v>
      </c>
      <c r="DE8" s="609"/>
      <c r="DF8" s="609"/>
      <c r="DG8" s="609"/>
      <c r="DH8" s="609"/>
      <c r="DI8" s="609"/>
      <c r="DJ8" s="609"/>
      <c r="DK8" s="609"/>
      <c r="DL8" s="609"/>
      <c r="DM8" s="609"/>
      <c r="DN8" s="609"/>
      <c r="DO8" s="609"/>
      <c r="DP8" s="610"/>
      <c r="DQ8" s="614">
        <v>20964186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142461</v>
      </c>
      <c r="S9" s="609"/>
      <c r="T9" s="609"/>
      <c r="U9" s="609"/>
      <c r="V9" s="609"/>
      <c r="W9" s="609"/>
      <c r="X9" s="609"/>
      <c r="Y9" s="610"/>
      <c r="Z9" s="646">
        <v>0.1</v>
      </c>
      <c r="AA9" s="646"/>
      <c r="AB9" s="646"/>
      <c r="AC9" s="646"/>
      <c r="AD9" s="647">
        <v>142461</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9533113</v>
      </c>
      <c r="BH9" s="609"/>
      <c r="BI9" s="609"/>
      <c r="BJ9" s="609"/>
      <c r="BK9" s="609"/>
      <c r="BL9" s="609"/>
      <c r="BM9" s="609"/>
      <c r="BN9" s="610"/>
      <c r="BO9" s="646">
        <v>31.8</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10418664</v>
      </c>
      <c r="CS9" s="609"/>
      <c r="CT9" s="609"/>
      <c r="CU9" s="609"/>
      <c r="CV9" s="609"/>
      <c r="CW9" s="609"/>
      <c r="CX9" s="609"/>
      <c r="CY9" s="610"/>
      <c r="CZ9" s="646">
        <v>9.6999999999999993</v>
      </c>
      <c r="DA9" s="646"/>
      <c r="DB9" s="646"/>
      <c r="DC9" s="646"/>
      <c r="DD9" s="614">
        <v>23663</v>
      </c>
      <c r="DE9" s="609"/>
      <c r="DF9" s="609"/>
      <c r="DG9" s="609"/>
      <c r="DH9" s="609"/>
      <c r="DI9" s="609"/>
      <c r="DJ9" s="609"/>
      <c r="DK9" s="609"/>
      <c r="DL9" s="609"/>
      <c r="DM9" s="609"/>
      <c r="DN9" s="609"/>
      <c r="DO9" s="609"/>
      <c r="DP9" s="610"/>
      <c r="DQ9" s="614">
        <v>8753053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802957</v>
      </c>
      <c r="BH10" s="609"/>
      <c r="BI10" s="609"/>
      <c r="BJ10" s="609"/>
      <c r="BK10" s="609"/>
      <c r="BL10" s="609"/>
      <c r="BM10" s="609"/>
      <c r="BN10" s="610"/>
      <c r="BO10" s="646">
        <v>2.7</v>
      </c>
      <c r="BP10" s="646"/>
      <c r="BQ10" s="646"/>
      <c r="BR10" s="646"/>
      <c r="BS10" s="647">
        <v>133562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214359</v>
      </c>
      <c r="CS10" s="609"/>
      <c r="CT10" s="609"/>
      <c r="CU10" s="609"/>
      <c r="CV10" s="609"/>
      <c r="CW10" s="609"/>
      <c r="CX10" s="609"/>
      <c r="CY10" s="610"/>
      <c r="CZ10" s="646">
        <v>0.2</v>
      </c>
      <c r="DA10" s="646"/>
      <c r="DB10" s="646"/>
      <c r="DC10" s="646"/>
      <c r="DD10" s="614">
        <v>7260</v>
      </c>
      <c r="DE10" s="609"/>
      <c r="DF10" s="609"/>
      <c r="DG10" s="609"/>
      <c r="DH10" s="609"/>
      <c r="DI10" s="609"/>
      <c r="DJ10" s="609"/>
      <c r="DK10" s="609"/>
      <c r="DL10" s="609"/>
      <c r="DM10" s="609"/>
      <c r="DN10" s="609"/>
      <c r="DO10" s="609"/>
      <c r="DP10" s="610"/>
      <c r="DQ10" s="614">
        <v>133193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6267805</v>
      </c>
      <c r="S11" s="609"/>
      <c r="T11" s="609"/>
      <c r="U11" s="609"/>
      <c r="V11" s="609"/>
      <c r="W11" s="609"/>
      <c r="X11" s="609"/>
      <c r="Y11" s="610"/>
      <c r="Z11" s="611">
        <v>5.6</v>
      </c>
      <c r="AA11" s="612"/>
      <c r="AB11" s="612"/>
      <c r="AC11" s="613"/>
      <c r="AD11" s="614">
        <v>6267805</v>
      </c>
      <c r="AE11" s="609"/>
      <c r="AF11" s="609"/>
      <c r="AG11" s="609"/>
      <c r="AH11" s="609"/>
      <c r="AI11" s="609"/>
      <c r="AJ11" s="609"/>
      <c r="AK11" s="610"/>
      <c r="AL11" s="611">
        <v>10.8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1292154</v>
      </c>
      <c r="BH11" s="609"/>
      <c r="BI11" s="609"/>
      <c r="BJ11" s="609"/>
      <c r="BK11" s="609"/>
      <c r="BL11" s="609"/>
      <c r="BM11" s="609"/>
      <c r="BN11" s="610"/>
      <c r="BO11" s="646">
        <v>4.3</v>
      </c>
      <c r="BP11" s="646"/>
      <c r="BQ11" s="646"/>
      <c r="BR11" s="646"/>
      <c r="BS11" s="647">
        <v>368366</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1584475</v>
      </c>
      <c r="CS11" s="609"/>
      <c r="CT11" s="609"/>
      <c r="CU11" s="609"/>
      <c r="CV11" s="609"/>
      <c r="CW11" s="609"/>
      <c r="CX11" s="609"/>
      <c r="CY11" s="610"/>
      <c r="CZ11" s="646">
        <v>1.5</v>
      </c>
      <c r="DA11" s="646"/>
      <c r="DB11" s="646"/>
      <c r="DC11" s="646"/>
      <c r="DD11" s="614">
        <v>328854</v>
      </c>
      <c r="DE11" s="609"/>
      <c r="DF11" s="609"/>
      <c r="DG11" s="609"/>
      <c r="DH11" s="609"/>
      <c r="DI11" s="609"/>
      <c r="DJ11" s="609"/>
      <c r="DK11" s="609"/>
      <c r="DL11" s="609"/>
      <c r="DM11" s="609"/>
      <c r="DN11" s="609"/>
      <c r="DO11" s="609"/>
      <c r="DP11" s="610"/>
      <c r="DQ11" s="614">
        <v>1078575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1634</v>
      </c>
      <c r="S12" s="609"/>
      <c r="T12" s="609"/>
      <c r="U12" s="609"/>
      <c r="V12" s="609"/>
      <c r="W12" s="609"/>
      <c r="X12" s="609"/>
      <c r="Y12" s="610"/>
      <c r="Z12" s="646">
        <v>0</v>
      </c>
      <c r="AA12" s="646"/>
      <c r="AB12" s="646"/>
      <c r="AC12" s="646"/>
      <c r="AD12" s="647">
        <v>1634</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15309706</v>
      </c>
      <c r="BH12" s="609"/>
      <c r="BI12" s="609"/>
      <c r="BJ12" s="609"/>
      <c r="BK12" s="609"/>
      <c r="BL12" s="609"/>
      <c r="BM12" s="609"/>
      <c r="BN12" s="610"/>
      <c r="BO12" s="646">
        <v>51.1</v>
      </c>
      <c r="BP12" s="646"/>
      <c r="BQ12" s="646"/>
      <c r="BR12" s="646"/>
      <c r="BS12" s="647">
        <v>1897671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4179765</v>
      </c>
      <c r="CS12" s="609"/>
      <c r="CT12" s="609"/>
      <c r="CU12" s="609"/>
      <c r="CV12" s="609"/>
      <c r="CW12" s="609"/>
      <c r="CX12" s="609"/>
      <c r="CY12" s="610"/>
      <c r="CZ12" s="646">
        <v>3.9</v>
      </c>
      <c r="DA12" s="646"/>
      <c r="DB12" s="646"/>
      <c r="DC12" s="646"/>
      <c r="DD12" s="614">
        <v>1683705</v>
      </c>
      <c r="DE12" s="609"/>
      <c r="DF12" s="609"/>
      <c r="DG12" s="609"/>
      <c r="DH12" s="609"/>
      <c r="DI12" s="609"/>
      <c r="DJ12" s="609"/>
      <c r="DK12" s="609"/>
      <c r="DL12" s="609"/>
      <c r="DM12" s="609"/>
      <c r="DN12" s="609"/>
      <c r="DO12" s="609"/>
      <c r="DP12" s="610"/>
      <c r="DQ12" s="614">
        <v>1789184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15263373</v>
      </c>
      <c r="BH13" s="609"/>
      <c r="BI13" s="609"/>
      <c r="BJ13" s="609"/>
      <c r="BK13" s="609"/>
      <c r="BL13" s="609"/>
      <c r="BM13" s="609"/>
      <c r="BN13" s="610"/>
      <c r="BO13" s="646">
        <v>51</v>
      </c>
      <c r="BP13" s="646"/>
      <c r="BQ13" s="646"/>
      <c r="BR13" s="646"/>
      <c r="BS13" s="647">
        <v>1897671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11383067</v>
      </c>
      <c r="CS13" s="609"/>
      <c r="CT13" s="609"/>
      <c r="CU13" s="609"/>
      <c r="CV13" s="609"/>
      <c r="CW13" s="609"/>
      <c r="CX13" s="609"/>
      <c r="CY13" s="610"/>
      <c r="CZ13" s="646">
        <v>10.6</v>
      </c>
      <c r="DA13" s="646"/>
      <c r="DB13" s="646"/>
      <c r="DC13" s="646"/>
      <c r="DD13" s="614">
        <v>6067729</v>
      </c>
      <c r="DE13" s="609"/>
      <c r="DF13" s="609"/>
      <c r="DG13" s="609"/>
      <c r="DH13" s="609"/>
      <c r="DI13" s="609"/>
      <c r="DJ13" s="609"/>
      <c r="DK13" s="609"/>
      <c r="DL13" s="609"/>
      <c r="DM13" s="609"/>
      <c r="DN13" s="609"/>
      <c r="DO13" s="609"/>
      <c r="DP13" s="610"/>
      <c r="DQ13" s="614">
        <v>5909364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717944</v>
      </c>
      <c r="BH14" s="609"/>
      <c r="BI14" s="609"/>
      <c r="BJ14" s="609"/>
      <c r="BK14" s="609"/>
      <c r="BL14" s="609"/>
      <c r="BM14" s="609"/>
      <c r="BN14" s="610"/>
      <c r="BO14" s="646">
        <v>2.4</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3418266</v>
      </c>
      <c r="CS14" s="609"/>
      <c r="CT14" s="609"/>
      <c r="CU14" s="609"/>
      <c r="CV14" s="609"/>
      <c r="CW14" s="609"/>
      <c r="CX14" s="609"/>
      <c r="CY14" s="610"/>
      <c r="CZ14" s="646">
        <v>3.2</v>
      </c>
      <c r="DA14" s="646"/>
      <c r="DB14" s="646"/>
      <c r="DC14" s="646"/>
      <c r="DD14" s="614">
        <v>25179</v>
      </c>
      <c r="DE14" s="609"/>
      <c r="DF14" s="609"/>
      <c r="DG14" s="609"/>
      <c r="DH14" s="609"/>
      <c r="DI14" s="609"/>
      <c r="DJ14" s="609"/>
      <c r="DK14" s="609"/>
      <c r="DL14" s="609"/>
      <c r="DM14" s="609"/>
      <c r="DN14" s="609"/>
      <c r="DO14" s="609"/>
      <c r="DP14" s="610"/>
      <c r="DQ14" s="614">
        <v>3340507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74592</v>
      </c>
      <c r="S15" s="609"/>
      <c r="T15" s="609"/>
      <c r="U15" s="609"/>
      <c r="V15" s="609"/>
      <c r="W15" s="609"/>
      <c r="X15" s="609"/>
      <c r="Y15" s="610"/>
      <c r="Z15" s="646">
        <v>0.1</v>
      </c>
      <c r="AA15" s="646"/>
      <c r="AB15" s="646"/>
      <c r="AC15" s="646"/>
      <c r="AD15" s="647">
        <v>74592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1952206</v>
      </c>
      <c r="BH15" s="609"/>
      <c r="BI15" s="609"/>
      <c r="BJ15" s="609"/>
      <c r="BK15" s="609"/>
      <c r="BL15" s="609"/>
      <c r="BM15" s="609"/>
      <c r="BN15" s="610"/>
      <c r="BO15" s="646">
        <v>6.5</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14439848</v>
      </c>
      <c r="CS15" s="609"/>
      <c r="CT15" s="609"/>
      <c r="CU15" s="609"/>
      <c r="CV15" s="609"/>
      <c r="CW15" s="609"/>
      <c r="CX15" s="609"/>
      <c r="CY15" s="610"/>
      <c r="CZ15" s="646">
        <v>13.4</v>
      </c>
      <c r="DA15" s="646"/>
      <c r="DB15" s="646"/>
      <c r="DC15" s="646"/>
      <c r="DD15" s="614">
        <v>2915811</v>
      </c>
      <c r="DE15" s="609"/>
      <c r="DF15" s="609"/>
      <c r="DG15" s="609"/>
      <c r="DH15" s="609"/>
      <c r="DI15" s="609"/>
      <c r="DJ15" s="609"/>
      <c r="DK15" s="609"/>
      <c r="DL15" s="609"/>
      <c r="DM15" s="609"/>
      <c r="DN15" s="609"/>
      <c r="DO15" s="609"/>
      <c r="DP15" s="610"/>
      <c r="DQ15" s="614">
        <v>9469441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447135</v>
      </c>
      <c r="S16" s="609"/>
      <c r="T16" s="609"/>
      <c r="U16" s="609"/>
      <c r="V16" s="609"/>
      <c r="W16" s="609"/>
      <c r="X16" s="609"/>
      <c r="Y16" s="610"/>
      <c r="Z16" s="646">
        <v>0.4</v>
      </c>
      <c r="AA16" s="646"/>
      <c r="AB16" s="646"/>
      <c r="AC16" s="646"/>
      <c r="AD16" s="647">
        <v>447135</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5875</v>
      </c>
      <c r="BH16" s="609"/>
      <c r="BI16" s="609"/>
      <c r="BJ16" s="609"/>
      <c r="BK16" s="609"/>
      <c r="BL16" s="609"/>
      <c r="BM16" s="609"/>
      <c r="BN16" s="610"/>
      <c r="BO16" s="646">
        <v>0</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649</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249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1186085</v>
      </c>
      <c r="S17" s="609"/>
      <c r="T17" s="609"/>
      <c r="U17" s="609"/>
      <c r="V17" s="609"/>
      <c r="W17" s="609"/>
      <c r="X17" s="609"/>
      <c r="Y17" s="610"/>
      <c r="Z17" s="646">
        <v>1.1000000000000001</v>
      </c>
      <c r="AA17" s="646"/>
      <c r="AB17" s="646"/>
      <c r="AC17" s="646"/>
      <c r="AD17" s="647">
        <v>1186085</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9765868</v>
      </c>
      <c r="CS17" s="609"/>
      <c r="CT17" s="609"/>
      <c r="CU17" s="609"/>
      <c r="CV17" s="609"/>
      <c r="CW17" s="609"/>
      <c r="CX17" s="609"/>
      <c r="CY17" s="610"/>
      <c r="CZ17" s="646">
        <v>9.1</v>
      </c>
      <c r="DA17" s="646"/>
      <c r="DB17" s="646"/>
      <c r="DC17" s="646"/>
      <c r="DD17" s="614" t="s">
        <v>121</v>
      </c>
      <c r="DE17" s="609"/>
      <c r="DF17" s="609"/>
      <c r="DG17" s="609"/>
      <c r="DH17" s="609"/>
      <c r="DI17" s="609"/>
      <c r="DJ17" s="609"/>
      <c r="DK17" s="609"/>
      <c r="DL17" s="609"/>
      <c r="DM17" s="609"/>
      <c r="DN17" s="609"/>
      <c r="DO17" s="609"/>
      <c r="DP17" s="610"/>
      <c r="DQ17" s="614">
        <v>9382395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229066</v>
      </c>
      <c r="S18" s="609"/>
      <c r="T18" s="609"/>
      <c r="U18" s="609"/>
      <c r="V18" s="609"/>
      <c r="W18" s="609"/>
      <c r="X18" s="609"/>
      <c r="Y18" s="610"/>
      <c r="Z18" s="646">
        <v>0.2</v>
      </c>
      <c r="AA18" s="646"/>
      <c r="AB18" s="646"/>
      <c r="AC18" s="646"/>
      <c r="AD18" s="647">
        <v>229066</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587768</v>
      </c>
      <c r="CS18" s="609"/>
      <c r="CT18" s="609"/>
      <c r="CU18" s="609"/>
      <c r="CV18" s="609"/>
      <c r="CW18" s="609"/>
      <c r="CX18" s="609"/>
      <c r="CY18" s="610"/>
      <c r="CZ18" s="646">
        <v>0.5</v>
      </c>
      <c r="DA18" s="646"/>
      <c r="DB18" s="646"/>
      <c r="DC18" s="646"/>
      <c r="DD18" s="614" t="s">
        <v>121</v>
      </c>
      <c r="DE18" s="609"/>
      <c r="DF18" s="609"/>
      <c r="DG18" s="609"/>
      <c r="DH18" s="609"/>
      <c r="DI18" s="609"/>
      <c r="DJ18" s="609"/>
      <c r="DK18" s="609"/>
      <c r="DL18" s="609"/>
      <c r="DM18" s="609"/>
      <c r="DN18" s="609"/>
      <c r="DO18" s="609"/>
      <c r="DP18" s="610"/>
      <c r="DQ18" s="614">
        <v>587768</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920352</v>
      </c>
      <c r="S19" s="609"/>
      <c r="T19" s="609"/>
      <c r="U19" s="609"/>
      <c r="V19" s="609"/>
      <c r="W19" s="609"/>
      <c r="X19" s="609"/>
      <c r="Y19" s="610"/>
      <c r="Z19" s="646">
        <v>0.8</v>
      </c>
      <c r="AA19" s="646"/>
      <c r="AB19" s="646"/>
      <c r="AC19" s="646"/>
      <c r="AD19" s="647">
        <v>920352</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36667</v>
      </c>
      <c r="S20" s="609"/>
      <c r="T20" s="609"/>
      <c r="U20" s="609"/>
      <c r="V20" s="609"/>
      <c r="W20" s="609"/>
      <c r="X20" s="609"/>
      <c r="Y20" s="610"/>
      <c r="Z20" s="646">
        <v>0</v>
      </c>
      <c r="AA20" s="646"/>
      <c r="AB20" s="646"/>
      <c r="AC20" s="646"/>
      <c r="AD20" s="647">
        <v>36667</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107640560</v>
      </c>
      <c r="CS20" s="609"/>
      <c r="CT20" s="609"/>
      <c r="CU20" s="609"/>
      <c r="CV20" s="609"/>
      <c r="CW20" s="609"/>
      <c r="CX20" s="609"/>
      <c r="CY20" s="610"/>
      <c r="CZ20" s="646">
        <v>100</v>
      </c>
      <c r="DA20" s="646"/>
      <c r="DB20" s="646"/>
      <c r="DC20" s="646"/>
      <c r="DD20" s="614">
        <v>11446298</v>
      </c>
      <c r="DE20" s="609"/>
      <c r="DF20" s="609"/>
      <c r="DG20" s="609"/>
      <c r="DH20" s="609"/>
      <c r="DI20" s="609"/>
      <c r="DJ20" s="609"/>
      <c r="DK20" s="609"/>
      <c r="DL20" s="609"/>
      <c r="DM20" s="609"/>
      <c r="DN20" s="609"/>
      <c r="DO20" s="609"/>
      <c r="DP20" s="610"/>
      <c r="DQ20" s="614">
        <v>67819126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20722241</v>
      </c>
      <c r="S21" s="609"/>
      <c r="T21" s="609"/>
      <c r="U21" s="609"/>
      <c r="V21" s="609"/>
      <c r="W21" s="609"/>
      <c r="X21" s="609"/>
      <c r="Y21" s="610"/>
      <c r="Z21" s="646">
        <v>18.7</v>
      </c>
      <c r="AA21" s="646"/>
      <c r="AB21" s="646"/>
      <c r="AC21" s="646"/>
      <c r="AD21" s="647">
        <v>18493225</v>
      </c>
      <c r="AE21" s="647"/>
      <c r="AF21" s="647"/>
      <c r="AG21" s="647"/>
      <c r="AH21" s="647"/>
      <c r="AI21" s="647"/>
      <c r="AJ21" s="647"/>
      <c r="AK21" s="647"/>
      <c r="AL21" s="611">
        <v>31.8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18493225</v>
      </c>
      <c r="S22" s="609"/>
      <c r="T22" s="609"/>
      <c r="U22" s="609"/>
      <c r="V22" s="609"/>
      <c r="W22" s="609"/>
      <c r="X22" s="609"/>
      <c r="Y22" s="610"/>
      <c r="Z22" s="646">
        <v>16.600000000000001</v>
      </c>
      <c r="AA22" s="646"/>
      <c r="AB22" s="646"/>
      <c r="AC22" s="646"/>
      <c r="AD22" s="647">
        <v>18493225</v>
      </c>
      <c r="AE22" s="647"/>
      <c r="AF22" s="647"/>
      <c r="AG22" s="647"/>
      <c r="AH22" s="647"/>
      <c r="AI22" s="647"/>
      <c r="AJ22" s="647"/>
      <c r="AK22" s="647"/>
      <c r="AL22" s="611">
        <v>31.8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1999372</v>
      </c>
      <c r="S23" s="609"/>
      <c r="T23" s="609"/>
      <c r="U23" s="609"/>
      <c r="V23" s="609"/>
      <c r="W23" s="609"/>
      <c r="X23" s="609"/>
      <c r="Y23" s="610"/>
      <c r="Z23" s="646">
        <v>1.8</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v>229644</v>
      </c>
      <c r="S24" s="609"/>
      <c r="T24" s="609"/>
      <c r="U24" s="609"/>
      <c r="V24" s="609"/>
      <c r="W24" s="609"/>
      <c r="X24" s="609"/>
      <c r="Y24" s="610"/>
      <c r="Z24" s="646">
        <v>0.2</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54620462</v>
      </c>
      <c r="CS24" s="661"/>
      <c r="CT24" s="661"/>
      <c r="CU24" s="661"/>
      <c r="CV24" s="661"/>
      <c r="CW24" s="661"/>
      <c r="CX24" s="661"/>
      <c r="CY24" s="689"/>
      <c r="CZ24" s="690">
        <v>50.7</v>
      </c>
      <c r="DA24" s="672"/>
      <c r="DB24" s="672"/>
      <c r="DC24" s="692"/>
      <c r="DD24" s="688">
        <v>31313451</v>
      </c>
      <c r="DE24" s="661"/>
      <c r="DF24" s="661"/>
      <c r="DG24" s="661"/>
      <c r="DH24" s="661"/>
      <c r="DI24" s="661"/>
      <c r="DJ24" s="661"/>
      <c r="DK24" s="689"/>
      <c r="DL24" s="688">
        <v>27776902</v>
      </c>
      <c r="DM24" s="661"/>
      <c r="DN24" s="661"/>
      <c r="DO24" s="661"/>
      <c r="DP24" s="661"/>
      <c r="DQ24" s="661"/>
      <c r="DR24" s="661"/>
      <c r="DS24" s="661"/>
      <c r="DT24" s="661"/>
      <c r="DU24" s="661"/>
      <c r="DV24" s="689"/>
      <c r="DW24" s="690">
        <v>47.3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59710193</v>
      </c>
      <c r="S25" s="609"/>
      <c r="T25" s="609"/>
      <c r="U25" s="609"/>
      <c r="V25" s="609"/>
      <c r="W25" s="609"/>
      <c r="X25" s="609"/>
      <c r="Y25" s="610"/>
      <c r="Z25" s="646">
        <v>53.7</v>
      </c>
      <c r="AA25" s="646"/>
      <c r="AB25" s="646"/>
      <c r="AC25" s="646"/>
      <c r="AD25" s="647">
        <v>57481177</v>
      </c>
      <c r="AE25" s="647"/>
      <c r="AF25" s="647"/>
      <c r="AG25" s="647"/>
      <c r="AH25" s="647"/>
      <c r="AI25" s="647"/>
      <c r="AJ25" s="647"/>
      <c r="AK25" s="647"/>
      <c r="AL25" s="611">
        <v>98.9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11400180</v>
      </c>
      <c r="CS25" s="621"/>
      <c r="CT25" s="621"/>
      <c r="CU25" s="621"/>
      <c r="CV25" s="621"/>
      <c r="CW25" s="621"/>
      <c r="CX25" s="621"/>
      <c r="CY25" s="622"/>
      <c r="CZ25" s="611">
        <v>10.6</v>
      </c>
      <c r="DA25" s="623"/>
      <c r="DB25" s="623"/>
      <c r="DC25" s="624"/>
      <c r="DD25" s="614">
        <v>10786817</v>
      </c>
      <c r="DE25" s="621"/>
      <c r="DF25" s="621"/>
      <c r="DG25" s="621"/>
      <c r="DH25" s="621"/>
      <c r="DI25" s="621"/>
      <c r="DJ25" s="621"/>
      <c r="DK25" s="622"/>
      <c r="DL25" s="614">
        <v>10590312</v>
      </c>
      <c r="DM25" s="621"/>
      <c r="DN25" s="621"/>
      <c r="DO25" s="621"/>
      <c r="DP25" s="621"/>
      <c r="DQ25" s="621"/>
      <c r="DR25" s="621"/>
      <c r="DS25" s="621"/>
      <c r="DT25" s="621"/>
      <c r="DU25" s="621"/>
      <c r="DV25" s="622"/>
      <c r="DW25" s="611">
        <v>18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27563</v>
      </c>
      <c r="S26" s="609"/>
      <c r="T26" s="609"/>
      <c r="U26" s="609"/>
      <c r="V26" s="609"/>
      <c r="W26" s="609"/>
      <c r="X26" s="609"/>
      <c r="Y26" s="610"/>
      <c r="Z26" s="646">
        <v>0</v>
      </c>
      <c r="AA26" s="646"/>
      <c r="AB26" s="646"/>
      <c r="AC26" s="646"/>
      <c r="AD26" s="647">
        <v>27563</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6987632</v>
      </c>
      <c r="CS26" s="609"/>
      <c r="CT26" s="609"/>
      <c r="CU26" s="609"/>
      <c r="CV26" s="609"/>
      <c r="CW26" s="609"/>
      <c r="CX26" s="609"/>
      <c r="CY26" s="610"/>
      <c r="CZ26" s="611">
        <v>6.5</v>
      </c>
      <c r="DA26" s="623"/>
      <c r="DB26" s="623"/>
      <c r="DC26" s="624"/>
      <c r="DD26" s="614">
        <v>6636774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123948</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29953107</v>
      </c>
      <c r="BH27" s="609"/>
      <c r="BI27" s="609"/>
      <c r="BJ27" s="609"/>
      <c r="BK27" s="609"/>
      <c r="BL27" s="609"/>
      <c r="BM27" s="609"/>
      <c r="BN27" s="610"/>
      <c r="BO27" s="646">
        <v>100</v>
      </c>
      <c r="BP27" s="646"/>
      <c r="BQ27" s="646"/>
      <c r="BR27" s="646"/>
      <c r="BS27" s="647">
        <v>2399599</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33454414</v>
      </c>
      <c r="CS27" s="621"/>
      <c r="CT27" s="621"/>
      <c r="CU27" s="621"/>
      <c r="CV27" s="621"/>
      <c r="CW27" s="621"/>
      <c r="CX27" s="621"/>
      <c r="CY27" s="622"/>
      <c r="CZ27" s="611">
        <v>31.1</v>
      </c>
      <c r="DA27" s="623"/>
      <c r="DB27" s="623"/>
      <c r="DC27" s="624"/>
      <c r="DD27" s="614">
        <v>11144239</v>
      </c>
      <c r="DE27" s="621"/>
      <c r="DF27" s="621"/>
      <c r="DG27" s="621"/>
      <c r="DH27" s="621"/>
      <c r="DI27" s="621"/>
      <c r="DJ27" s="621"/>
      <c r="DK27" s="622"/>
      <c r="DL27" s="614">
        <v>7819195</v>
      </c>
      <c r="DM27" s="621"/>
      <c r="DN27" s="621"/>
      <c r="DO27" s="621"/>
      <c r="DP27" s="621"/>
      <c r="DQ27" s="621"/>
      <c r="DR27" s="621"/>
      <c r="DS27" s="621"/>
      <c r="DT27" s="621"/>
      <c r="DU27" s="621"/>
      <c r="DV27" s="622"/>
      <c r="DW27" s="611">
        <v>13.3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863495</v>
      </c>
      <c r="S28" s="609"/>
      <c r="T28" s="609"/>
      <c r="U28" s="609"/>
      <c r="V28" s="609"/>
      <c r="W28" s="609"/>
      <c r="X28" s="609"/>
      <c r="Y28" s="610"/>
      <c r="Z28" s="646">
        <v>0.8</v>
      </c>
      <c r="AA28" s="646"/>
      <c r="AB28" s="646"/>
      <c r="AC28" s="646"/>
      <c r="AD28" s="647">
        <v>101429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9765868</v>
      </c>
      <c r="CS28" s="609"/>
      <c r="CT28" s="609"/>
      <c r="CU28" s="609"/>
      <c r="CV28" s="609"/>
      <c r="CW28" s="609"/>
      <c r="CX28" s="609"/>
      <c r="CY28" s="610"/>
      <c r="CZ28" s="611">
        <v>9.1</v>
      </c>
      <c r="DA28" s="623"/>
      <c r="DB28" s="623"/>
      <c r="DC28" s="624"/>
      <c r="DD28" s="614">
        <v>9382395</v>
      </c>
      <c r="DE28" s="609"/>
      <c r="DF28" s="609"/>
      <c r="DG28" s="609"/>
      <c r="DH28" s="609"/>
      <c r="DI28" s="609"/>
      <c r="DJ28" s="609"/>
      <c r="DK28" s="610"/>
      <c r="DL28" s="614">
        <v>9367395</v>
      </c>
      <c r="DM28" s="609"/>
      <c r="DN28" s="609"/>
      <c r="DO28" s="609"/>
      <c r="DP28" s="609"/>
      <c r="DQ28" s="609"/>
      <c r="DR28" s="609"/>
      <c r="DS28" s="609"/>
      <c r="DT28" s="609"/>
      <c r="DU28" s="609"/>
      <c r="DV28" s="610"/>
      <c r="DW28" s="611">
        <v>15.9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485335</v>
      </c>
      <c r="S29" s="609"/>
      <c r="T29" s="609"/>
      <c r="U29" s="609"/>
      <c r="V29" s="609"/>
      <c r="W29" s="609"/>
      <c r="X29" s="609"/>
      <c r="Y29" s="610"/>
      <c r="Z29" s="646">
        <v>0.4</v>
      </c>
      <c r="AA29" s="646"/>
      <c r="AB29" s="646"/>
      <c r="AC29" s="646"/>
      <c r="AD29" s="647">
        <v>355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9765868</v>
      </c>
      <c r="CS29" s="621"/>
      <c r="CT29" s="621"/>
      <c r="CU29" s="621"/>
      <c r="CV29" s="621"/>
      <c r="CW29" s="621"/>
      <c r="CX29" s="621"/>
      <c r="CY29" s="622"/>
      <c r="CZ29" s="611">
        <v>9.1</v>
      </c>
      <c r="DA29" s="623"/>
      <c r="DB29" s="623"/>
      <c r="DC29" s="624"/>
      <c r="DD29" s="614">
        <v>9382395</v>
      </c>
      <c r="DE29" s="621"/>
      <c r="DF29" s="621"/>
      <c r="DG29" s="621"/>
      <c r="DH29" s="621"/>
      <c r="DI29" s="621"/>
      <c r="DJ29" s="621"/>
      <c r="DK29" s="622"/>
      <c r="DL29" s="614">
        <v>9367395</v>
      </c>
      <c r="DM29" s="621"/>
      <c r="DN29" s="621"/>
      <c r="DO29" s="621"/>
      <c r="DP29" s="621"/>
      <c r="DQ29" s="621"/>
      <c r="DR29" s="621"/>
      <c r="DS29" s="621"/>
      <c r="DT29" s="621"/>
      <c r="DU29" s="621"/>
      <c r="DV29" s="622"/>
      <c r="DW29" s="611">
        <v>15.9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23500063</v>
      </c>
      <c r="S30" s="609"/>
      <c r="T30" s="609"/>
      <c r="U30" s="609"/>
      <c r="V30" s="609"/>
      <c r="W30" s="609"/>
      <c r="X30" s="609"/>
      <c r="Y30" s="610"/>
      <c r="Z30" s="646">
        <v>21.2</v>
      </c>
      <c r="AA30" s="646"/>
      <c r="AB30" s="646"/>
      <c r="AC30" s="646"/>
      <c r="AD30" s="647" t="s">
        <v>121</v>
      </c>
      <c r="AE30" s="647"/>
      <c r="AF30" s="647"/>
      <c r="AG30" s="647"/>
      <c r="AH30" s="647"/>
      <c r="AI30" s="647"/>
      <c r="AJ30" s="647"/>
      <c r="AK30" s="647"/>
      <c r="AL30" s="611" t="s">
        <v>121</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9402670</v>
      </c>
      <c r="CS30" s="609"/>
      <c r="CT30" s="609"/>
      <c r="CU30" s="609"/>
      <c r="CV30" s="609"/>
      <c r="CW30" s="609"/>
      <c r="CX30" s="609"/>
      <c r="CY30" s="610"/>
      <c r="CZ30" s="611">
        <v>8.6999999999999993</v>
      </c>
      <c r="DA30" s="623"/>
      <c r="DB30" s="623"/>
      <c r="DC30" s="624"/>
      <c r="DD30" s="614">
        <v>9020648</v>
      </c>
      <c r="DE30" s="609"/>
      <c r="DF30" s="609"/>
      <c r="DG30" s="609"/>
      <c r="DH30" s="609"/>
      <c r="DI30" s="609"/>
      <c r="DJ30" s="609"/>
      <c r="DK30" s="610"/>
      <c r="DL30" s="614">
        <v>9005648</v>
      </c>
      <c r="DM30" s="609"/>
      <c r="DN30" s="609"/>
      <c r="DO30" s="609"/>
      <c r="DP30" s="609"/>
      <c r="DQ30" s="609"/>
      <c r="DR30" s="609"/>
      <c r="DS30" s="609"/>
      <c r="DT30" s="609"/>
      <c r="DU30" s="609"/>
      <c r="DV30" s="610"/>
      <c r="DW30" s="611">
        <v>15.3</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v>500795</v>
      </c>
      <c r="S31" s="609"/>
      <c r="T31" s="609"/>
      <c r="U31" s="609"/>
      <c r="V31" s="609"/>
      <c r="W31" s="609"/>
      <c r="X31" s="609"/>
      <c r="Y31" s="610"/>
      <c r="Z31" s="646">
        <v>0.5</v>
      </c>
      <c r="AA31" s="646"/>
      <c r="AB31" s="646"/>
      <c r="AC31" s="646"/>
      <c r="AD31" s="647">
        <v>500795</v>
      </c>
      <c r="AE31" s="647"/>
      <c r="AF31" s="647"/>
      <c r="AG31" s="647"/>
      <c r="AH31" s="647"/>
      <c r="AI31" s="647"/>
      <c r="AJ31" s="647"/>
      <c r="AK31" s="647"/>
      <c r="AL31" s="611">
        <v>0.9</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99.3</v>
      </c>
      <c r="BH31" s="671"/>
      <c r="BI31" s="671"/>
      <c r="BJ31" s="671"/>
      <c r="BK31" s="671"/>
      <c r="BL31" s="671"/>
      <c r="BM31" s="672">
        <v>97.7</v>
      </c>
      <c r="BN31" s="671"/>
      <c r="BO31" s="671"/>
      <c r="BP31" s="671"/>
      <c r="BQ31" s="673"/>
      <c r="BR31" s="670">
        <v>99.3</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363198</v>
      </c>
      <c r="CS31" s="621"/>
      <c r="CT31" s="621"/>
      <c r="CU31" s="621"/>
      <c r="CV31" s="621"/>
      <c r="CW31" s="621"/>
      <c r="CX31" s="621"/>
      <c r="CY31" s="622"/>
      <c r="CZ31" s="611">
        <v>0.3</v>
      </c>
      <c r="DA31" s="623"/>
      <c r="DB31" s="623"/>
      <c r="DC31" s="624"/>
      <c r="DD31" s="614">
        <v>361747</v>
      </c>
      <c r="DE31" s="621"/>
      <c r="DF31" s="621"/>
      <c r="DG31" s="621"/>
      <c r="DH31" s="621"/>
      <c r="DI31" s="621"/>
      <c r="DJ31" s="621"/>
      <c r="DK31" s="622"/>
      <c r="DL31" s="614">
        <v>361747</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8197139</v>
      </c>
      <c r="S32" s="609"/>
      <c r="T32" s="609"/>
      <c r="U32" s="609"/>
      <c r="V32" s="609"/>
      <c r="W32" s="609"/>
      <c r="X32" s="609"/>
      <c r="Y32" s="610"/>
      <c r="Z32" s="646">
        <v>7.4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302</v>
      </c>
      <c r="AX32" s="605" t="s">
        <v>303</v>
      </c>
      <c r="AY32" s="606"/>
      <c r="AZ32" s="606"/>
      <c r="BA32" s="606"/>
      <c r="BB32" s="606"/>
      <c r="BC32" s="606"/>
      <c r="BD32" s="606"/>
      <c r="BE32" s="606"/>
      <c r="BF32" s="607"/>
      <c r="BG32" s="679">
        <v>99.3</v>
      </c>
      <c r="BH32" s="621"/>
      <c r="BI32" s="621"/>
      <c r="BJ32" s="621"/>
      <c r="BK32" s="621"/>
      <c r="BL32" s="621"/>
      <c r="BM32" s="612">
        <v>98</v>
      </c>
      <c r="BN32" s="621"/>
      <c r="BO32" s="621"/>
      <c r="BP32" s="621"/>
      <c r="BQ32" s="644"/>
      <c r="BR32" s="679">
        <v>99.2</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838694</v>
      </c>
      <c r="S33" s="609"/>
      <c r="T33" s="609"/>
      <c r="U33" s="609"/>
      <c r="V33" s="609"/>
      <c r="W33" s="609"/>
      <c r="X33" s="609"/>
      <c r="Y33" s="610"/>
      <c r="Z33" s="646">
        <v>0.8</v>
      </c>
      <c r="AA33" s="646"/>
      <c r="AB33" s="646"/>
      <c r="AC33" s="646"/>
      <c r="AD33" s="647">
        <v>8267</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99.3</v>
      </c>
      <c r="BH33" s="593"/>
      <c r="BI33" s="593"/>
      <c r="BJ33" s="593"/>
      <c r="BK33" s="593"/>
      <c r="BL33" s="593"/>
      <c r="BM33" s="639">
        <v>97.4</v>
      </c>
      <c r="BN33" s="593"/>
      <c r="BO33" s="593"/>
      <c r="BP33" s="593"/>
      <c r="BQ33" s="656"/>
      <c r="BR33" s="669">
        <v>99.3</v>
      </c>
      <c r="BS33" s="593"/>
      <c r="BT33" s="593"/>
      <c r="BU33" s="593"/>
      <c r="BV33" s="593"/>
      <c r="BW33" s="593"/>
      <c r="BX33" s="639">
        <v>97.2</v>
      </c>
      <c r="BY33" s="593"/>
      <c r="BZ33" s="593"/>
      <c r="CA33" s="593"/>
      <c r="CB33" s="656"/>
      <c r="CD33" s="605" t="s">
        <v>307</v>
      </c>
      <c r="CE33" s="606"/>
      <c r="CF33" s="606"/>
      <c r="CG33" s="606"/>
      <c r="CH33" s="606"/>
      <c r="CI33" s="606"/>
      <c r="CJ33" s="606"/>
      <c r="CK33" s="606"/>
      <c r="CL33" s="606"/>
      <c r="CM33" s="606"/>
      <c r="CN33" s="606"/>
      <c r="CO33" s="606"/>
      <c r="CP33" s="606"/>
      <c r="CQ33" s="607"/>
      <c r="CR33" s="608">
        <v>41573151</v>
      </c>
      <c r="CS33" s="621"/>
      <c r="CT33" s="621"/>
      <c r="CU33" s="621"/>
      <c r="CV33" s="621"/>
      <c r="CW33" s="621"/>
      <c r="CX33" s="621"/>
      <c r="CY33" s="622"/>
      <c r="CZ33" s="611">
        <v>38.6</v>
      </c>
      <c r="DA33" s="623"/>
      <c r="DB33" s="623"/>
      <c r="DC33" s="624"/>
      <c r="DD33" s="614">
        <v>34008587</v>
      </c>
      <c r="DE33" s="621"/>
      <c r="DF33" s="621"/>
      <c r="DG33" s="621"/>
      <c r="DH33" s="621"/>
      <c r="DI33" s="621"/>
      <c r="DJ33" s="621"/>
      <c r="DK33" s="622"/>
      <c r="DL33" s="614">
        <v>26685126</v>
      </c>
      <c r="DM33" s="621"/>
      <c r="DN33" s="621"/>
      <c r="DO33" s="621"/>
      <c r="DP33" s="621"/>
      <c r="DQ33" s="621"/>
      <c r="DR33" s="621"/>
      <c r="DS33" s="621"/>
      <c r="DT33" s="621"/>
      <c r="DU33" s="621"/>
      <c r="DV33" s="622"/>
      <c r="DW33" s="611">
        <v>45.4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199719</v>
      </c>
      <c r="S34" s="609"/>
      <c r="T34" s="609"/>
      <c r="U34" s="609"/>
      <c r="V34" s="609"/>
      <c r="W34" s="609"/>
      <c r="X34" s="609"/>
      <c r="Y34" s="610"/>
      <c r="Z34" s="646">
        <v>0.2</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14878391</v>
      </c>
      <c r="CS34" s="609"/>
      <c r="CT34" s="609"/>
      <c r="CU34" s="609"/>
      <c r="CV34" s="609"/>
      <c r="CW34" s="609"/>
      <c r="CX34" s="609"/>
      <c r="CY34" s="610"/>
      <c r="CZ34" s="611">
        <v>13.8</v>
      </c>
      <c r="DA34" s="623"/>
      <c r="DB34" s="623"/>
      <c r="DC34" s="624"/>
      <c r="DD34" s="614">
        <v>11232459</v>
      </c>
      <c r="DE34" s="609"/>
      <c r="DF34" s="609"/>
      <c r="DG34" s="609"/>
      <c r="DH34" s="609"/>
      <c r="DI34" s="609"/>
      <c r="DJ34" s="609"/>
      <c r="DK34" s="610"/>
      <c r="DL34" s="614">
        <v>9287868</v>
      </c>
      <c r="DM34" s="609"/>
      <c r="DN34" s="609"/>
      <c r="DO34" s="609"/>
      <c r="DP34" s="609"/>
      <c r="DQ34" s="609"/>
      <c r="DR34" s="609"/>
      <c r="DS34" s="609"/>
      <c r="DT34" s="609"/>
      <c r="DU34" s="609"/>
      <c r="DV34" s="610"/>
      <c r="DW34" s="611">
        <v>15.8</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2978714</v>
      </c>
      <c r="S35" s="609"/>
      <c r="T35" s="609"/>
      <c r="U35" s="609"/>
      <c r="V35" s="609"/>
      <c r="W35" s="609"/>
      <c r="X35" s="609"/>
      <c r="Y35" s="610"/>
      <c r="Z35" s="646">
        <v>2.7</v>
      </c>
      <c r="AA35" s="646"/>
      <c r="AB35" s="646"/>
      <c r="AC35" s="646"/>
      <c r="AD35" s="647" t="s">
        <v>121</v>
      </c>
      <c r="AE35" s="647"/>
      <c r="AF35" s="647"/>
      <c r="AG35" s="647"/>
      <c r="AH35" s="647"/>
      <c r="AI35" s="647"/>
      <c r="AJ35" s="647"/>
      <c r="AK35" s="647"/>
      <c r="AL35" s="611" t="s">
        <v>121</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1120392</v>
      </c>
      <c r="CS35" s="621"/>
      <c r="CT35" s="621"/>
      <c r="CU35" s="621"/>
      <c r="CV35" s="621"/>
      <c r="CW35" s="621"/>
      <c r="CX35" s="621"/>
      <c r="CY35" s="622"/>
      <c r="CZ35" s="611">
        <v>1</v>
      </c>
      <c r="DA35" s="623"/>
      <c r="DB35" s="623"/>
      <c r="DC35" s="624"/>
      <c r="DD35" s="614">
        <v>1105513</v>
      </c>
      <c r="DE35" s="621"/>
      <c r="DF35" s="621"/>
      <c r="DG35" s="621"/>
      <c r="DH35" s="621"/>
      <c r="DI35" s="621"/>
      <c r="DJ35" s="621"/>
      <c r="DK35" s="622"/>
      <c r="DL35" s="614">
        <v>1057233</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3784590</v>
      </c>
      <c r="S36" s="609"/>
      <c r="T36" s="609"/>
      <c r="U36" s="609"/>
      <c r="V36" s="609"/>
      <c r="W36" s="609"/>
      <c r="X36" s="609"/>
      <c r="Y36" s="610"/>
      <c r="Z36" s="646">
        <v>3.4</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0">
        <v>14646020</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387385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14392805</v>
      </c>
      <c r="CS36" s="609"/>
      <c r="CT36" s="609"/>
      <c r="CU36" s="609"/>
      <c r="CV36" s="609"/>
      <c r="CW36" s="609"/>
      <c r="CX36" s="609"/>
      <c r="CY36" s="610"/>
      <c r="CZ36" s="611">
        <v>13.4</v>
      </c>
      <c r="DA36" s="623"/>
      <c r="DB36" s="623"/>
      <c r="DC36" s="624"/>
      <c r="DD36" s="614">
        <v>13490361</v>
      </c>
      <c r="DE36" s="609"/>
      <c r="DF36" s="609"/>
      <c r="DG36" s="609"/>
      <c r="DH36" s="609"/>
      <c r="DI36" s="609"/>
      <c r="DJ36" s="609"/>
      <c r="DK36" s="610"/>
      <c r="DL36" s="614">
        <v>9665824</v>
      </c>
      <c r="DM36" s="609"/>
      <c r="DN36" s="609"/>
      <c r="DO36" s="609"/>
      <c r="DP36" s="609"/>
      <c r="DQ36" s="609"/>
      <c r="DR36" s="609"/>
      <c r="DS36" s="609"/>
      <c r="DT36" s="609"/>
      <c r="DU36" s="609"/>
      <c r="DV36" s="610"/>
      <c r="DW36" s="611">
        <v>16.5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2766804</v>
      </c>
      <c r="S37" s="609"/>
      <c r="T37" s="609"/>
      <c r="U37" s="609"/>
      <c r="V37" s="609"/>
      <c r="W37" s="609"/>
      <c r="X37" s="609"/>
      <c r="Y37" s="610"/>
      <c r="Z37" s="646">
        <v>2.5</v>
      </c>
      <c r="AA37" s="646"/>
      <c r="AB37" s="646"/>
      <c r="AC37" s="646"/>
      <c r="AD37" s="647">
        <v>23632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2452569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-23139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5162935</v>
      </c>
      <c r="CS37" s="621"/>
      <c r="CT37" s="621"/>
      <c r="CU37" s="621"/>
      <c r="CV37" s="621"/>
      <c r="CW37" s="621"/>
      <c r="CX37" s="621"/>
      <c r="CY37" s="622"/>
      <c r="CZ37" s="611">
        <v>4.8</v>
      </c>
      <c r="DA37" s="623"/>
      <c r="DB37" s="623"/>
      <c r="DC37" s="624"/>
      <c r="DD37" s="614">
        <v>5150635</v>
      </c>
      <c r="DE37" s="621"/>
      <c r="DF37" s="621"/>
      <c r="DG37" s="621"/>
      <c r="DH37" s="621"/>
      <c r="DI37" s="621"/>
      <c r="DJ37" s="621"/>
      <c r="DK37" s="622"/>
      <c r="DL37" s="614">
        <v>4492422</v>
      </c>
      <c r="DM37" s="621"/>
      <c r="DN37" s="621"/>
      <c r="DO37" s="621"/>
      <c r="DP37" s="621"/>
      <c r="DQ37" s="621"/>
      <c r="DR37" s="621"/>
      <c r="DS37" s="621"/>
      <c r="DT37" s="621"/>
      <c r="DU37" s="621"/>
      <c r="DV37" s="622"/>
      <c r="DW37" s="611">
        <v>7.6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7112809</v>
      </c>
      <c r="S38" s="609"/>
      <c r="T38" s="609"/>
      <c r="U38" s="609"/>
      <c r="V38" s="609"/>
      <c r="W38" s="609"/>
      <c r="X38" s="609"/>
      <c r="Y38" s="610"/>
      <c r="Z38" s="646">
        <v>6.4</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2340365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28133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9239911</v>
      </c>
      <c r="CS38" s="609"/>
      <c r="CT38" s="609"/>
      <c r="CU38" s="609"/>
      <c r="CV38" s="609"/>
      <c r="CW38" s="609"/>
      <c r="CX38" s="609"/>
      <c r="CY38" s="610"/>
      <c r="CZ38" s="611">
        <v>8.6</v>
      </c>
      <c r="DA38" s="623"/>
      <c r="DB38" s="623"/>
      <c r="DC38" s="624"/>
      <c r="DD38" s="614">
        <v>7425684</v>
      </c>
      <c r="DE38" s="609"/>
      <c r="DF38" s="609"/>
      <c r="DG38" s="609"/>
      <c r="DH38" s="609"/>
      <c r="DI38" s="609"/>
      <c r="DJ38" s="609"/>
      <c r="DK38" s="610"/>
      <c r="DL38" s="614">
        <v>6674201</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588768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39229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828334</v>
      </c>
      <c r="CS39" s="621"/>
      <c r="CT39" s="621"/>
      <c r="CU39" s="621"/>
      <c r="CV39" s="621"/>
      <c r="CW39" s="621"/>
      <c r="CX39" s="621"/>
      <c r="CY39" s="622"/>
      <c r="CZ39" s="611">
        <v>0.8</v>
      </c>
      <c r="DA39" s="623"/>
      <c r="DB39" s="623"/>
      <c r="DC39" s="624"/>
      <c r="DD39" s="614">
        <v>671711</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611309</v>
      </c>
      <c r="S40" s="609"/>
      <c r="T40" s="609"/>
      <c r="U40" s="609"/>
      <c r="V40" s="609"/>
      <c r="W40" s="609"/>
      <c r="X40" s="609"/>
      <c r="Y40" s="610"/>
      <c r="Z40" s="646">
        <v>0.6</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150327</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1113318</v>
      </c>
      <c r="CS40" s="609"/>
      <c r="CT40" s="609"/>
      <c r="CU40" s="609"/>
      <c r="CV40" s="609"/>
      <c r="CW40" s="609"/>
      <c r="CX40" s="609"/>
      <c r="CY40" s="610"/>
      <c r="CZ40" s="611">
        <v>1</v>
      </c>
      <c r="DA40" s="623"/>
      <c r="DB40" s="623"/>
      <c r="DC40" s="624"/>
      <c r="DD40" s="614">
        <v>82859</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111089861</v>
      </c>
      <c r="S41" s="633"/>
      <c r="T41" s="633"/>
      <c r="U41" s="633"/>
      <c r="V41" s="633"/>
      <c r="W41" s="633"/>
      <c r="X41" s="633"/>
      <c r="Y41" s="636"/>
      <c r="Z41" s="637">
        <v>100</v>
      </c>
      <c r="AA41" s="637"/>
      <c r="AB41" s="637"/>
      <c r="AC41" s="637"/>
      <c r="AD41" s="638">
        <v>58143218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2178351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6935640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11446947</v>
      </c>
      <c r="CS42" s="621"/>
      <c r="CT42" s="621"/>
      <c r="CU42" s="621"/>
      <c r="CV42" s="621"/>
      <c r="CW42" s="621"/>
      <c r="CX42" s="621"/>
      <c r="CY42" s="622"/>
      <c r="CZ42" s="611">
        <v>10.6</v>
      </c>
      <c r="DA42" s="623"/>
      <c r="DB42" s="623"/>
      <c r="DC42" s="624"/>
      <c r="DD42" s="614">
        <v>2497088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619615</v>
      </c>
      <c r="CS43" s="621"/>
      <c r="CT43" s="621"/>
      <c r="CU43" s="621"/>
      <c r="CV43" s="621"/>
      <c r="CW43" s="621"/>
      <c r="CX43" s="621"/>
      <c r="CY43" s="622"/>
      <c r="CZ43" s="611">
        <v>0.6</v>
      </c>
      <c r="DA43" s="623"/>
      <c r="DB43" s="623"/>
      <c r="DC43" s="624"/>
      <c r="DD43" s="614">
        <v>615207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11446298</v>
      </c>
      <c r="CS44" s="609"/>
      <c r="CT44" s="609"/>
      <c r="CU44" s="609"/>
      <c r="CV44" s="609"/>
      <c r="CW44" s="609"/>
      <c r="CX44" s="609"/>
      <c r="CY44" s="610"/>
      <c r="CZ44" s="611">
        <v>10.6</v>
      </c>
      <c r="DA44" s="612"/>
      <c r="DB44" s="612"/>
      <c r="DC44" s="613"/>
      <c r="DD44" s="614">
        <v>2496839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3526593</v>
      </c>
      <c r="CS45" s="621"/>
      <c r="CT45" s="621"/>
      <c r="CU45" s="621"/>
      <c r="CV45" s="621"/>
      <c r="CW45" s="621"/>
      <c r="CX45" s="621"/>
      <c r="CY45" s="622"/>
      <c r="CZ45" s="611">
        <v>3.3</v>
      </c>
      <c r="DA45" s="623"/>
      <c r="DB45" s="623"/>
      <c r="DC45" s="624"/>
      <c r="DD45" s="614">
        <v>233745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7393383</v>
      </c>
      <c r="CS46" s="609"/>
      <c r="CT46" s="609"/>
      <c r="CU46" s="609"/>
      <c r="CV46" s="609"/>
      <c r="CW46" s="609"/>
      <c r="CX46" s="609"/>
      <c r="CY46" s="610"/>
      <c r="CZ46" s="611">
        <v>6.9</v>
      </c>
      <c r="DA46" s="612"/>
      <c r="DB46" s="612"/>
      <c r="DC46" s="613"/>
      <c r="DD46" s="614">
        <v>2218672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649</v>
      </c>
      <c r="CS47" s="621"/>
      <c r="CT47" s="621"/>
      <c r="CU47" s="621"/>
      <c r="CV47" s="621"/>
      <c r="CW47" s="621"/>
      <c r="CX47" s="621"/>
      <c r="CY47" s="622"/>
      <c r="CZ47" s="611">
        <v>0</v>
      </c>
      <c r="DA47" s="623"/>
      <c r="DB47" s="623"/>
      <c r="DC47" s="624"/>
      <c r="DD47" s="614">
        <v>249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107640560</v>
      </c>
      <c r="CS49" s="593"/>
      <c r="CT49" s="593"/>
      <c r="CU49" s="593"/>
      <c r="CV49" s="593"/>
      <c r="CW49" s="593"/>
      <c r="CX49" s="593"/>
      <c r="CY49" s="594"/>
      <c r="CZ49" s="595">
        <v>100</v>
      </c>
      <c r="DA49" s="596"/>
      <c r="DB49" s="596"/>
      <c r="DC49" s="597"/>
      <c r="DD49" s="598">
        <v>67819126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e7vaC679ybSNjEncktCen3UJ7IpHYtN32GnxvUmwKWtvVlqJLaHkhw+SPsvdDaYUSfjUfdj1BB7+GMnLK7MoQ==" saltValue="yLWawUX1cUSv7wO9S3++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108585</v>
      </c>
      <c r="R7" s="1090"/>
      <c r="S7" s="1090"/>
      <c r="T7" s="1090"/>
      <c r="U7" s="1090"/>
      <c r="V7" s="1090">
        <v>105246</v>
      </c>
      <c r="W7" s="1090"/>
      <c r="X7" s="1090"/>
      <c r="Y7" s="1090"/>
      <c r="Z7" s="1090"/>
      <c r="AA7" s="1090">
        <v>3339</v>
      </c>
      <c r="AB7" s="1090"/>
      <c r="AC7" s="1090"/>
      <c r="AD7" s="1090"/>
      <c r="AE7" s="1091"/>
      <c r="AF7" s="1092">
        <v>2553</v>
      </c>
      <c r="AG7" s="1093"/>
      <c r="AH7" s="1093"/>
      <c r="AI7" s="1093"/>
      <c r="AJ7" s="1094"/>
      <c r="AK7" s="1095">
        <v>2981</v>
      </c>
      <c r="AL7" s="1096"/>
      <c r="AM7" s="1096"/>
      <c r="AN7" s="1096"/>
      <c r="AO7" s="1096"/>
      <c r="AP7" s="1096">
        <v>107386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564</v>
      </c>
      <c r="BT7" s="1087"/>
      <c r="BU7" s="1087"/>
      <c r="BV7" s="1087"/>
      <c r="BW7" s="1087"/>
      <c r="BX7" s="1087"/>
      <c r="BY7" s="1087"/>
      <c r="BZ7" s="1087"/>
      <c r="CA7" s="1087"/>
      <c r="CB7" s="1087"/>
      <c r="CC7" s="1087"/>
      <c r="CD7" s="1087"/>
      <c r="CE7" s="1087"/>
      <c r="CF7" s="1087"/>
      <c r="CG7" s="1099"/>
      <c r="CH7" s="1083">
        <v>-169</v>
      </c>
      <c r="CI7" s="1084"/>
      <c r="CJ7" s="1084"/>
      <c r="CK7" s="1084"/>
      <c r="CL7" s="1085"/>
      <c r="CM7" s="1083">
        <v>2169</v>
      </c>
      <c r="CN7" s="1084"/>
      <c r="CO7" s="1084"/>
      <c r="CP7" s="1084"/>
      <c r="CQ7" s="1085"/>
      <c r="CR7" s="1083">
        <v>333</v>
      </c>
      <c r="CS7" s="1084"/>
      <c r="CT7" s="1084"/>
      <c r="CU7" s="1084"/>
      <c r="CV7" s="1085"/>
      <c r="CW7" s="1083" t="s">
        <v>558</v>
      </c>
      <c r="CX7" s="1084"/>
      <c r="CY7" s="1084"/>
      <c r="CZ7" s="1084"/>
      <c r="DA7" s="1085"/>
      <c r="DB7" s="1083" t="s">
        <v>558</v>
      </c>
      <c r="DC7" s="1084"/>
      <c r="DD7" s="1084"/>
      <c r="DE7" s="1084"/>
      <c r="DF7" s="1085"/>
      <c r="DG7" s="1083" t="s">
        <v>498</v>
      </c>
      <c r="DH7" s="1084"/>
      <c r="DI7" s="1084"/>
      <c r="DJ7" s="1084"/>
      <c r="DK7" s="1085"/>
      <c r="DL7" s="1083" t="s">
        <v>498</v>
      </c>
      <c r="DM7" s="1084"/>
      <c r="DN7" s="1084"/>
      <c r="DO7" s="1084"/>
      <c r="DP7" s="1085"/>
      <c r="DQ7" s="1083" t="s">
        <v>498</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1903</v>
      </c>
      <c r="R8" s="1026"/>
      <c r="S8" s="1026"/>
      <c r="T8" s="1026"/>
      <c r="U8" s="1026"/>
      <c r="V8" s="1026">
        <v>1860</v>
      </c>
      <c r="W8" s="1026"/>
      <c r="X8" s="1026"/>
      <c r="Y8" s="1026"/>
      <c r="Z8" s="1026"/>
      <c r="AA8" s="1026">
        <v>43</v>
      </c>
      <c r="AB8" s="1026"/>
      <c r="AC8" s="1026"/>
      <c r="AD8" s="1026"/>
      <c r="AE8" s="1027"/>
      <c r="AF8" s="1022">
        <v>2</v>
      </c>
      <c r="AG8" s="1023"/>
      <c r="AH8" s="1023"/>
      <c r="AI8" s="1023"/>
      <c r="AJ8" s="1024"/>
      <c r="AK8" s="1067" t="s">
        <v>558</v>
      </c>
      <c r="AL8" s="1068"/>
      <c r="AM8" s="1068"/>
      <c r="AN8" s="1068"/>
      <c r="AO8" s="1068"/>
      <c r="AP8" s="1068">
        <v>8305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565</v>
      </c>
      <c r="BT8" s="980"/>
      <c r="BU8" s="980"/>
      <c r="BV8" s="980"/>
      <c r="BW8" s="980"/>
      <c r="BX8" s="980"/>
      <c r="BY8" s="980"/>
      <c r="BZ8" s="980"/>
      <c r="CA8" s="980"/>
      <c r="CB8" s="980"/>
      <c r="CC8" s="980"/>
      <c r="CD8" s="980"/>
      <c r="CE8" s="980"/>
      <c r="CF8" s="980"/>
      <c r="CG8" s="1001"/>
      <c r="CH8" s="976">
        <v>0</v>
      </c>
      <c r="CI8" s="977"/>
      <c r="CJ8" s="977"/>
      <c r="CK8" s="977"/>
      <c r="CL8" s="978"/>
      <c r="CM8" s="976">
        <v>70</v>
      </c>
      <c r="CN8" s="977"/>
      <c r="CO8" s="977"/>
      <c r="CP8" s="977"/>
      <c r="CQ8" s="978"/>
      <c r="CR8" s="976">
        <v>5</v>
      </c>
      <c r="CS8" s="977"/>
      <c r="CT8" s="977"/>
      <c r="CU8" s="977"/>
      <c r="CV8" s="978"/>
      <c r="CW8" s="976" t="s">
        <v>558</v>
      </c>
      <c r="CX8" s="977"/>
      <c r="CY8" s="977"/>
      <c r="CZ8" s="977"/>
      <c r="DA8" s="978"/>
      <c r="DB8" s="976" t="s">
        <v>558</v>
      </c>
      <c r="DC8" s="977"/>
      <c r="DD8" s="977"/>
      <c r="DE8" s="977"/>
      <c r="DF8" s="978"/>
      <c r="DG8" s="976" t="s">
        <v>498</v>
      </c>
      <c r="DH8" s="977"/>
      <c r="DI8" s="977"/>
      <c r="DJ8" s="977"/>
      <c r="DK8" s="978"/>
      <c r="DL8" s="976" t="s">
        <v>498</v>
      </c>
      <c r="DM8" s="977"/>
      <c r="DN8" s="977"/>
      <c r="DO8" s="977"/>
      <c r="DP8" s="978"/>
      <c r="DQ8" s="976" t="s">
        <v>498</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2228</v>
      </c>
      <c r="R9" s="1026"/>
      <c r="S9" s="1026"/>
      <c r="T9" s="1026"/>
      <c r="U9" s="1026"/>
      <c r="V9" s="1026">
        <v>2194</v>
      </c>
      <c r="W9" s="1026"/>
      <c r="X9" s="1026"/>
      <c r="Y9" s="1026"/>
      <c r="Z9" s="1026"/>
      <c r="AA9" s="1026">
        <v>34</v>
      </c>
      <c r="AB9" s="1026"/>
      <c r="AC9" s="1026"/>
      <c r="AD9" s="1026"/>
      <c r="AE9" s="1027"/>
      <c r="AF9" s="1022">
        <v>34</v>
      </c>
      <c r="AG9" s="1023"/>
      <c r="AH9" s="1023"/>
      <c r="AI9" s="1023"/>
      <c r="AJ9" s="1024"/>
      <c r="AK9" s="1067">
        <v>1639</v>
      </c>
      <c r="AL9" s="1068"/>
      <c r="AM9" s="1068"/>
      <c r="AN9" s="1068"/>
      <c r="AO9" s="1068"/>
      <c r="AP9" s="1068">
        <v>2195</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566</v>
      </c>
      <c r="BT9" s="980"/>
      <c r="BU9" s="980"/>
      <c r="BV9" s="980"/>
      <c r="BW9" s="980"/>
      <c r="BX9" s="980"/>
      <c r="BY9" s="980"/>
      <c r="BZ9" s="980"/>
      <c r="CA9" s="980"/>
      <c r="CB9" s="980"/>
      <c r="CC9" s="980"/>
      <c r="CD9" s="980"/>
      <c r="CE9" s="980"/>
      <c r="CF9" s="980"/>
      <c r="CG9" s="1001"/>
      <c r="CH9" s="976">
        <v>0</v>
      </c>
      <c r="CI9" s="977"/>
      <c r="CJ9" s="977"/>
      <c r="CK9" s="977"/>
      <c r="CL9" s="978"/>
      <c r="CM9" s="976">
        <v>116</v>
      </c>
      <c r="CN9" s="977"/>
      <c r="CO9" s="977"/>
      <c r="CP9" s="977"/>
      <c r="CQ9" s="978"/>
      <c r="CR9" s="976">
        <v>68</v>
      </c>
      <c r="CS9" s="977"/>
      <c r="CT9" s="977"/>
      <c r="CU9" s="977"/>
      <c r="CV9" s="978"/>
      <c r="CW9" s="976" t="s">
        <v>558</v>
      </c>
      <c r="CX9" s="977"/>
      <c r="CY9" s="977"/>
      <c r="CZ9" s="977"/>
      <c r="DA9" s="978"/>
      <c r="DB9" s="976" t="s">
        <v>558</v>
      </c>
      <c r="DC9" s="977"/>
      <c r="DD9" s="977"/>
      <c r="DE9" s="977"/>
      <c r="DF9" s="978"/>
      <c r="DG9" s="976" t="s">
        <v>498</v>
      </c>
      <c r="DH9" s="977"/>
      <c r="DI9" s="977"/>
      <c r="DJ9" s="977"/>
      <c r="DK9" s="978"/>
      <c r="DL9" s="976" t="s">
        <v>498</v>
      </c>
      <c r="DM9" s="977"/>
      <c r="DN9" s="977"/>
      <c r="DO9" s="977"/>
      <c r="DP9" s="978"/>
      <c r="DQ9" s="976" t="s">
        <v>498</v>
      </c>
      <c r="DR9" s="977"/>
      <c r="DS9" s="977"/>
      <c r="DT9" s="977"/>
      <c r="DU9" s="978"/>
      <c r="DV9" s="979"/>
      <c r="DW9" s="980"/>
      <c r="DX9" s="980"/>
      <c r="DY9" s="980"/>
      <c r="DZ9" s="981"/>
      <c r="EA9" s="217"/>
    </row>
    <row r="10" spans="1:131" s="218" customFormat="1" ht="26.25" customHeight="1" x14ac:dyDescent="0.15">
      <c r="A10" s="221">
        <v>4</v>
      </c>
      <c r="B10" s="1017" t="s">
        <v>377</v>
      </c>
      <c r="C10" s="1018"/>
      <c r="D10" s="1018"/>
      <c r="E10" s="1018"/>
      <c r="F10" s="1018"/>
      <c r="G10" s="1018"/>
      <c r="H10" s="1018"/>
      <c r="I10" s="1018"/>
      <c r="J10" s="1018"/>
      <c r="K10" s="1018"/>
      <c r="L10" s="1018"/>
      <c r="M10" s="1018"/>
      <c r="N10" s="1018"/>
      <c r="O10" s="1018"/>
      <c r="P10" s="1019"/>
      <c r="Q10" s="1025">
        <v>56</v>
      </c>
      <c r="R10" s="1026"/>
      <c r="S10" s="1026"/>
      <c r="T10" s="1026"/>
      <c r="U10" s="1026"/>
      <c r="V10" s="1026">
        <v>51</v>
      </c>
      <c r="W10" s="1026"/>
      <c r="X10" s="1026"/>
      <c r="Y10" s="1026"/>
      <c r="Z10" s="1026"/>
      <c r="AA10" s="1026">
        <v>5</v>
      </c>
      <c r="AB10" s="1026"/>
      <c r="AC10" s="1026"/>
      <c r="AD10" s="1026"/>
      <c r="AE10" s="1027"/>
      <c r="AF10" s="1022">
        <v>5</v>
      </c>
      <c r="AG10" s="1023"/>
      <c r="AH10" s="1023"/>
      <c r="AI10" s="1023"/>
      <c r="AJ10" s="1024"/>
      <c r="AK10" s="1067">
        <v>7</v>
      </c>
      <c r="AL10" s="1068"/>
      <c r="AM10" s="1068"/>
      <c r="AN10" s="1068"/>
      <c r="AO10" s="1068"/>
      <c r="AP10" s="1068">
        <v>41</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567</v>
      </c>
      <c r="BT10" s="980"/>
      <c r="BU10" s="980"/>
      <c r="BV10" s="980"/>
      <c r="BW10" s="980"/>
      <c r="BX10" s="980"/>
      <c r="BY10" s="980"/>
      <c r="BZ10" s="980"/>
      <c r="CA10" s="980"/>
      <c r="CB10" s="980"/>
      <c r="CC10" s="980"/>
      <c r="CD10" s="980"/>
      <c r="CE10" s="980"/>
      <c r="CF10" s="980"/>
      <c r="CG10" s="1001"/>
      <c r="CH10" s="976">
        <v>-33</v>
      </c>
      <c r="CI10" s="977"/>
      <c r="CJ10" s="977"/>
      <c r="CK10" s="977"/>
      <c r="CL10" s="978"/>
      <c r="CM10" s="976">
        <v>1429</v>
      </c>
      <c r="CN10" s="977"/>
      <c r="CO10" s="977"/>
      <c r="CP10" s="977"/>
      <c r="CQ10" s="978"/>
      <c r="CR10" s="976">
        <v>27</v>
      </c>
      <c r="CS10" s="977"/>
      <c r="CT10" s="977"/>
      <c r="CU10" s="977"/>
      <c r="CV10" s="978"/>
      <c r="CW10" s="976">
        <v>174</v>
      </c>
      <c r="CX10" s="977"/>
      <c r="CY10" s="977"/>
      <c r="CZ10" s="977"/>
      <c r="DA10" s="978"/>
      <c r="DB10" s="976" t="s">
        <v>558</v>
      </c>
      <c r="DC10" s="977"/>
      <c r="DD10" s="977"/>
      <c r="DE10" s="977"/>
      <c r="DF10" s="978"/>
      <c r="DG10" s="976" t="s">
        <v>498</v>
      </c>
      <c r="DH10" s="977"/>
      <c r="DI10" s="977"/>
      <c r="DJ10" s="977"/>
      <c r="DK10" s="978"/>
      <c r="DL10" s="976" t="s">
        <v>498</v>
      </c>
      <c r="DM10" s="977"/>
      <c r="DN10" s="977"/>
      <c r="DO10" s="977"/>
      <c r="DP10" s="978"/>
      <c r="DQ10" s="976" t="s">
        <v>498</v>
      </c>
      <c r="DR10" s="977"/>
      <c r="DS10" s="977"/>
      <c r="DT10" s="977"/>
      <c r="DU10" s="978"/>
      <c r="DV10" s="979"/>
      <c r="DW10" s="980"/>
      <c r="DX10" s="980"/>
      <c r="DY10" s="980"/>
      <c r="DZ10" s="981"/>
      <c r="EA10" s="217"/>
    </row>
    <row r="11" spans="1:131" s="218" customFormat="1" ht="26.25" customHeight="1" x14ac:dyDescent="0.15">
      <c r="A11" s="221">
        <v>5</v>
      </c>
      <c r="B11" s="1017" t="s">
        <v>378</v>
      </c>
      <c r="C11" s="1018"/>
      <c r="D11" s="1018"/>
      <c r="E11" s="1018"/>
      <c r="F11" s="1018"/>
      <c r="G11" s="1018"/>
      <c r="H11" s="1018"/>
      <c r="I11" s="1018"/>
      <c r="J11" s="1018"/>
      <c r="K11" s="1018"/>
      <c r="L11" s="1018"/>
      <c r="M11" s="1018"/>
      <c r="N11" s="1018"/>
      <c r="O11" s="1018"/>
      <c r="P11" s="1019"/>
      <c r="Q11" s="1025">
        <v>78</v>
      </c>
      <c r="R11" s="1026"/>
      <c r="S11" s="1026"/>
      <c r="T11" s="1026"/>
      <c r="U11" s="1026"/>
      <c r="V11" s="1026">
        <v>50</v>
      </c>
      <c r="W11" s="1026"/>
      <c r="X11" s="1026"/>
      <c r="Y11" s="1026"/>
      <c r="Z11" s="1026"/>
      <c r="AA11" s="1026">
        <v>28</v>
      </c>
      <c r="AB11" s="1026"/>
      <c r="AC11" s="1026"/>
      <c r="AD11" s="1026"/>
      <c r="AE11" s="1027"/>
      <c r="AF11" s="1022">
        <v>28</v>
      </c>
      <c r="AG11" s="1023"/>
      <c r="AH11" s="1023"/>
      <c r="AI11" s="1023"/>
      <c r="AJ11" s="1024"/>
      <c r="AK11" s="1067">
        <v>15</v>
      </c>
      <c r="AL11" s="1068"/>
      <c r="AM11" s="1068"/>
      <c r="AN11" s="1068"/>
      <c r="AO11" s="1068"/>
      <c r="AP11" s="1068" t="s">
        <v>558</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568</v>
      </c>
      <c r="BT11" s="980"/>
      <c r="BU11" s="980"/>
      <c r="BV11" s="980"/>
      <c r="BW11" s="980"/>
      <c r="BX11" s="980"/>
      <c r="BY11" s="980"/>
      <c r="BZ11" s="980"/>
      <c r="CA11" s="980"/>
      <c r="CB11" s="980"/>
      <c r="CC11" s="980"/>
      <c r="CD11" s="980"/>
      <c r="CE11" s="980"/>
      <c r="CF11" s="980"/>
      <c r="CG11" s="1001"/>
      <c r="CH11" s="976">
        <v>3</v>
      </c>
      <c r="CI11" s="977"/>
      <c r="CJ11" s="977"/>
      <c r="CK11" s="977"/>
      <c r="CL11" s="978"/>
      <c r="CM11" s="976">
        <v>77</v>
      </c>
      <c r="CN11" s="977"/>
      <c r="CO11" s="977"/>
      <c r="CP11" s="977"/>
      <c r="CQ11" s="978"/>
      <c r="CR11" s="976">
        <v>50</v>
      </c>
      <c r="CS11" s="977"/>
      <c r="CT11" s="977"/>
      <c r="CU11" s="977"/>
      <c r="CV11" s="978"/>
      <c r="CW11" s="976" t="s">
        <v>558</v>
      </c>
      <c r="CX11" s="977"/>
      <c r="CY11" s="977"/>
      <c r="CZ11" s="977"/>
      <c r="DA11" s="978"/>
      <c r="DB11" s="976" t="s">
        <v>558</v>
      </c>
      <c r="DC11" s="977"/>
      <c r="DD11" s="977"/>
      <c r="DE11" s="977"/>
      <c r="DF11" s="978"/>
      <c r="DG11" s="976" t="s">
        <v>498</v>
      </c>
      <c r="DH11" s="977"/>
      <c r="DI11" s="977"/>
      <c r="DJ11" s="977"/>
      <c r="DK11" s="978"/>
      <c r="DL11" s="976" t="s">
        <v>498</v>
      </c>
      <c r="DM11" s="977"/>
      <c r="DN11" s="977"/>
      <c r="DO11" s="977"/>
      <c r="DP11" s="978"/>
      <c r="DQ11" s="976" t="s">
        <v>498</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t="s">
        <v>569</v>
      </c>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380</v>
      </c>
      <c r="B23" s="924" t="s">
        <v>381</v>
      </c>
      <c r="C23" s="925"/>
      <c r="D23" s="925"/>
      <c r="E23" s="925"/>
      <c r="F23" s="925"/>
      <c r="G23" s="925"/>
      <c r="H23" s="925"/>
      <c r="I23" s="925"/>
      <c r="J23" s="925"/>
      <c r="K23" s="925"/>
      <c r="L23" s="925"/>
      <c r="M23" s="925"/>
      <c r="N23" s="925"/>
      <c r="O23" s="925"/>
      <c r="P23" s="935"/>
      <c r="Q23" s="1054">
        <v>111090</v>
      </c>
      <c r="R23" s="1048"/>
      <c r="S23" s="1048"/>
      <c r="T23" s="1048"/>
      <c r="U23" s="1048"/>
      <c r="V23" s="1048">
        <v>107641</v>
      </c>
      <c r="W23" s="1048"/>
      <c r="X23" s="1048"/>
      <c r="Y23" s="1048"/>
      <c r="Z23" s="1048"/>
      <c r="AA23" s="1048">
        <v>3449</v>
      </c>
      <c r="AB23" s="1048"/>
      <c r="AC23" s="1048"/>
      <c r="AD23" s="1048"/>
      <c r="AE23" s="1055"/>
      <c r="AF23" s="1056">
        <v>2622</v>
      </c>
      <c r="AG23" s="1048"/>
      <c r="AH23" s="1048"/>
      <c r="AI23" s="1048"/>
      <c r="AJ23" s="1057"/>
      <c r="AK23" s="1058"/>
      <c r="AL23" s="1059"/>
      <c r="AM23" s="1059"/>
      <c r="AN23" s="1059"/>
      <c r="AO23" s="1059"/>
      <c r="AP23" s="1048">
        <v>117926</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392</v>
      </c>
      <c r="C28" s="1035"/>
      <c r="D28" s="1035"/>
      <c r="E28" s="1035"/>
      <c r="F28" s="1035"/>
      <c r="G28" s="1035"/>
      <c r="H28" s="1035"/>
      <c r="I28" s="1035"/>
      <c r="J28" s="1035"/>
      <c r="K28" s="1035"/>
      <c r="L28" s="1035"/>
      <c r="M28" s="1035"/>
      <c r="N28" s="1035"/>
      <c r="O28" s="1035"/>
      <c r="P28" s="1036"/>
      <c r="Q28" s="1037">
        <v>21968</v>
      </c>
      <c r="R28" s="1038"/>
      <c r="S28" s="1038"/>
      <c r="T28" s="1038"/>
      <c r="U28" s="1038"/>
      <c r="V28" s="1038">
        <v>21581</v>
      </c>
      <c r="W28" s="1038"/>
      <c r="X28" s="1038"/>
      <c r="Y28" s="1038"/>
      <c r="Z28" s="1038"/>
      <c r="AA28" s="1038">
        <v>387</v>
      </c>
      <c r="AB28" s="1038"/>
      <c r="AC28" s="1038"/>
      <c r="AD28" s="1038"/>
      <c r="AE28" s="1039"/>
      <c r="AF28" s="1040">
        <v>387</v>
      </c>
      <c r="AG28" s="1038"/>
      <c r="AH28" s="1038"/>
      <c r="AI28" s="1038"/>
      <c r="AJ28" s="1041"/>
      <c r="AK28" s="1029">
        <v>2178</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393</v>
      </c>
      <c r="C29" s="1018"/>
      <c r="D29" s="1018"/>
      <c r="E29" s="1018"/>
      <c r="F29" s="1018"/>
      <c r="G29" s="1018"/>
      <c r="H29" s="1018"/>
      <c r="I29" s="1018"/>
      <c r="J29" s="1018"/>
      <c r="K29" s="1018"/>
      <c r="L29" s="1018"/>
      <c r="M29" s="1018"/>
      <c r="N29" s="1018"/>
      <c r="O29" s="1018"/>
      <c r="P29" s="1019"/>
      <c r="Q29" s="1025">
        <v>188</v>
      </c>
      <c r="R29" s="1026"/>
      <c r="S29" s="1026"/>
      <c r="T29" s="1026"/>
      <c r="U29" s="1026"/>
      <c r="V29" s="1026">
        <v>181</v>
      </c>
      <c r="W29" s="1026"/>
      <c r="X29" s="1026"/>
      <c r="Y29" s="1026"/>
      <c r="Z29" s="1026"/>
      <c r="AA29" s="1026">
        <v>7</v>
      </c>
      <c r="AB29" s="1026"/>
      <c r="AC29" s="1026"/>
      <c r="AD29" s="1026"/>
      <c r="AE29" s="1027"/>
      <c r="AF29" s="1022">
        <v>7</v>
      </c>
      <c r="AG29" s="1023"/>
      <c r="AH29" s="1023"/>
      <c r="AI29" s="1023"/>
      <c r="AJ29" s="1024"/>
      <c r="AK29" s="967">
        <v>74</v>
      </c>
      <c r="AL29" s="958"/>
      <c r="AM29" s="958"/>
      <c r="AN29" s="958"/>
      <c r="AO29" s="958"/>
      <c r="AP29" s="958">
        <v>1330</v>
      </c>
      <c r="AQ29" s="958"/>
      <c r="AR29" s="958"/>
      <c r="AS29" s="958"/>
      <c r="AT29" s="958"/>
      <c r="AU29" s="958">
        <v>564</v>
      </c>
      <c r="AV29" s="958"/>
      <c r="AW29" s="958"/>
      <c r="AX29" s="958"/>
      <c r="AY29" s="958"/>
      <c r="AZ29" s="1028" t="s">
        <v>558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394</v>
      </c>
      <c r="C30" s="1018"/>
      <c r="D30" s="1018"/>
      <c r="E30" s="1018"/>
      <c r="F30" s="1018"/>
      <c r="G30" s="1018"/>
      <c r="H30" s="1018"/>
      <c r="I30" s="1018"/>
      <c r="J30" s="1018"/>
      <c r="K30" s="1018"/>
      <c r="L30" s="1018"/>
      <c r="M30" s="1018"/>
      <c r="N30" s="1018"/>
      <c r="O30" s="1018"/>
      <c r="P30" s="1019"/>
      <c r="Q30" s="1025">
        <v>22138</v>
      </c>
      <c r="R30" s="1026"/>
      <c r="S30" s="1026"/>
      <c r="T30" s="1026"/>
      <c r="U30" s="1026"/>
      <c r="V30" s="1026">
        <v>21598</v>
      </c>
      <c r="W30" s="1026"/>
      <c r="X30" s="1026"/>
      <c r="Y30" s="1026"/>
      <c r="Z30" s="1026"/>
      <c r="AA30" s="1026">
        <v>540</v>
      </c>
      <c r="AB30" s="1026"/>
      <c r="AC30" s="1026"/>
      <c r="AD30" s="1026"/>
      <c r="AE30" s="1027"/>
      <c r="AF30" s="1022">
        <v>540</v>
      </c>
      <c r="AG30" s="1023"/>
      <c r="AH30" s="1023"/>
      <c r="AI30" s="1023"/>
      <c r="AJ30" s="1024"/>
      <c r="AK30" s="967">
        <v>3451</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395</v>
      </c>
      <c r="C31" s="1018"/>
      <c r="D31" s="1018"/>
      <c r="E31" s="1018"/>
      <c r="F31" s="1018"/>
      <c r="G31" s="1018"/>
      <c r="H31" s="1018"/>
      <c r="I31" s="1018"/>
      <c r="J31" s="1018"/>
      <c r="K31" s="1018"/>
      <c r="L31" s="1018"/>
      <c r="M31" s="1018"/>
      <c r="N31" s="1018"/>
      <c r="O31" s="1018"/>
      <c r="P31" s="1019"/>
      <c r="Q31" s="1025">
        <v>191</v>
      </c>
      <c r="R31" s="1026"/>
      <c r="S31" s="1026"/>
      <c r="T31" s="1026"/>
      <c r="U31" s="1026"/>
      <c r="V31" s="1026">
        <v>181</v>
      </c>
      <c r="W31" s="1026"/>
      <c r="X31" s="1026"/>
      <c r="Y31" s="1026"/>
      <c r="Z31" s="1026"/>
      <c r="AA31" s="1026">
        <v>10</v>
      </c>
      <c r="AB31" s="1026"/>
      <c r="AC31" s="1026"/>
      <c r="AD31" s="1026"/>
      <c r="AE31" s="1027"/>
      <c r="AF31" s="1022">
        <v>10</v>
      </c>
      <c r="AG31" s="1023"/>
      <c r="AH31" s="1023"/>
      <c r="AI31" s="1023"/>
      <c r="AJ31" s="1024"/>
      <c r="AK31" s="967" t="s">
        <v>558</v>
      </c>
      <c r="AL31" s="958"/>
      <c r="AM31" s="958"/>
      <c r="AN31" s="958"/>
      <c r="AO31" s="958"/>
      <c r="AP31" s="958">
        <v>31</v>
      </c>
      <c r="AQ31" s="958"/>
      <c r="AR31" s="958"/>
      <c r="AS31" s="958"/>
      <c r="AT31" s="958"/>
      <c r="AU31" s="958" t="s">
        <v>558</v>
      </c>
      <c r="AV31" s="958"/>
      <c r="AW31" s="958"/>
      <c r="AX31" s="958"/>
      <c r="AY31" s="958"/>
      <c r="AZ31" s="1028" t="s">
        <v>558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396</v>
      </c>
      <c r="C32" s="1018"/>
      <c r="D32" s="1018"/>
      <c r="E32" s="1018"/>
      <c r="F32" s="1018"/>
      <c r="G32" s="1018"/>
      <c r="H32" s="1018"/>
      <c r="I32" s="1018"/>
      <c r="J32" s="1018"/>
      <c r="K32" s="1018"/>
      <c r="L32" s="1018"/>
      <c r="M32" s="1018"/>
      <c r="N32" s="1018"/>
      <c r="O32" s="1018"/>
      <c r="P32" s="1019"/>
      <c r="Q32" s="1025">
        <v>3544</v>
      </c>
      <c r="R32" s="1026"/>
      <c r="S32" s="1026"/>
      <c r="T32" s="1026"/>
      <c r="U32" s="1026"/>
      <c r="V32" s="1026">
        <v>3457</v>
      </c>
      <c r="W32" s="1026"/>
      <c r="X32" s="1026"/>
      <c r="Y32" s="1026"/>
      <c r="Z32" s="1026"/>
      <c r="AA32" s="1026">
        <v>87</v>
      </c>
      <c r="AB32" s="1026"/>
      <c r="AC32" s="1026"/>
      <c r="AD32" s="1026"/>
      <c r="AE32" s="1027"/>
      <c r="AF32" s="1022">
        <v>87</v>
      </c>
      <c r="AG32" s="1023"/>
      <c r="AH32" s="1023"/>
      <c r="AI32" s="1023"/>
      <c r="AJ32" s="1024"/>
      <c r="AK32" s="967">
        <v>962</v>
      </c>
      <c r="AL32" s="958"/>
      <c r="AM32" s="958"/>
      <c r="AN32" s="958"/>
      <c r="AO32" s="958"/>
      <c r="AP32" s="958" t="s">
        <v>558</v>
      </c>
      <c r="AQ32" s="958"/>
      <c r="AR32" s="958"/>
      <c r="AS32" s="958"/>
      <c r="AT32" s="958"/>
      <c r="AU32" s="958" t="s">
        <v>558</v>
      </c>
      <c r="AV32" s="958"/>
      <c r="AW32" s="958"/>
      <c r="AX32" s="958"/>
      <c r="AY32" s="958"/>
      <c r="AZ32" s="1028" t="s">
        <v>558</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397</v>
      </c>
      <c r="C33" s="1018"/>
      <c r="D33" s="1018"/>
      <c r="E33" s="1018"/>
      <c r="F33" s="1018"/>
      <c r="G33" s="1018"/>
      <c r="H33" s="1018"/>
      <c r="I33" s="1018"/>
      <c r="J33" s="1018"/>
      <c r="K33" s="1018"/>
      <c r="L33" s="1018"/>
      <c r="M33" s="1018"/>
      <c r="N33" s="1018"/>
      <c r="O33" s="1018"/>
      <c r="P33" s="1019"/>
      <c r="Q33" s="1025">
        <v>1517</v>
      </c>
      <c r="R33" s="1026"/>
      <c r="S33" s="1026"/>
      <c r="T33" s="1026"/>
      <c r="U33" s="1026"/>
      <c r="V33" s="1026">
        <v>1828</v>
      </c>
      <c r="W33" s="1026"/>
      <c r="X33" s="1026"/>
      <c r="Y33" s="1026"/>
      <c r="Z33" s="1026"/>
      <c r="AA33" s="1026">
        <v>-311</v>
      </c>
      <c r="AB33" s="1026"/>
      <c r="AC33" s="1026"/>
      <c r="AD33" s="1026"/>
      <c r="AE33" s="1027"/>
      <c r="AF33" s="1022">
        <v>8</v>
      </c>
      <c r="AG33" s="1023"/>
      <c r="AH33" s="1023"/>
      <c r="AI33" s="1023"/>
      <c r="AJ33" s="1024"/>
      <c r="AK33" s="967">
        <v>529</v>
      </c>
      <c r="AL33" s="958"/>
      <c r="AM33" s="958"/>
      <c r="AN33" s="958"/>
      <c r="AO33" s="958"/>
      <c r="AP33" s="958">
        <v>256</v>
      </c>
      <c r="AQ33" s="958"/>
      <c r="AR33" s="958"/>
      <c r="AS33" s="958"/>
      <c r="AT33" s="958"/>
      <c r="AU33" s="958">
        <v>66</v>
      </c>
      <c r="AV33" s="958"/>
      <c r="AW33" s="958"/>
      <c r="AX33" s="958"/>
      <c r="AY33" s="958"/>
      <c r="AZ33" s="1028" t="s">
        <v>558</v>
      </c>
      <c r="BA33" s="1028"/>
      <c r="BB33" s="1028"/>
      <c r="BC33" s="1028"/>
      <c r="BD33" s="1028"/>
      <c r="BE33" s="959" t="s">
        <v>398</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399</v>
      </c>
      <c r="C34" s="1018"/>
      <c r="D34" s="1018"/>
      <c r="E34" s="1018"/>
      <c r="F34" s="1018"/>
      <c r="G34" s="1018"/>
      <c r="H34" s="1018"/>
      <c r="I34" s="1018"/>
      <c r="J34" s="1018"/>
      <c r="K34" s="1018"/>
      <c r="L34" s="1018"/>
      <c r="M34" s="1018"/>
      <c r="N34" s="1018"/>
      <c r="O34" s="1018"/>
      <c r="P34" s="1019"/>
      <c r="Q34" s="1025">
        <v>23709</v>
      </c>
      <c r="R34" s="1026"/>
      <c r="S34" s="1026"/>
      <c r="T34" s="1026"/>
      <c r="U34" s="1026"/>
      <c r="V34" s="1026">
        <v>25196</v>
      </c>
      <c r="W34" s="1026"/>
      <c r="X34" s="1026"/>
      <c r="Y34" s="1026"/>
      <c r="Z34" s="1026"/>
      <c r="AA34" s="1026">
        <v>-1487</v>
      </c>
      <c r="AB34" s="1026"/>
      <c r="AC34" s="1026"/>
      <c r="AD34" s="1026"/>
      <c r="AE34" s="1027"/>
      <c r="AF34" s="1022">
        <v>11432</v>
      </c>
      <c r="AG34" s="1023"/>
      <c r="AH34" s="1023"/>
      <c r="AI34" s="1023"/>
      <c r="AJ34" s="1024"/>
      <c r="AK34" s="967">
        <v>2439</v>
      </c>
      <c r="AL34" s="958"/>
      <c r="AM34" s="958"/>
      <c r="AN34" s="958"/>
      <c r="AO34" s="958"/>
      <c r="AP34" s="958">
        <v>7548</v>
      </c>
      <c r="AQ34" s="958"/>
      <c r="AR34" s="958"/>
      <c r="AS34" s="958"/>
      <c r="AT34" s="958"/>
      <c r="AU34" s="958">
        <v>4110</v>
      </c>
      <c r="AV34" s="958"/>
      <c r="AW34" s="958"/>
      <c r="AX34" s="958"/>
      <c r="AY34" s="958"/>
      <c r="AZ34" s="1028" t="s">
        <v>558</v>
      </c>
      <c r="BA34" s="1028"/>
      <c r="BB34" s="1028"/>
      <c r="BC34" s="1028"/>
      <c r="BD34" s="1028"/>
      <c r="BE34" s="959" t="s">
        <v>398</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400</v>
      </c>
      <c r="C35" s="1018"/>
      <c r="D35" s="1018"/>
      <c r="E35" s="1018"/>
      <c r="F35" s="1018"/>
      <c r="G35" s="1018"/>
      <c r="H35" s="1018"/>
      <c r="I35" s="1018"/>
      <c r="J35" s="1018"/>
      <c r="K35" s="1018"/>
      <c r="L35" s="1018"/>
      <c r="M35" s="1018"/>
      <c r="N35" s="1018"/>
      <c r="O35" s="1018"/>
      <c r="P35" s="1019"/>
      <c r="Q35" s="1025">
        <v>7151</v>
      </c>
      <c r="R35" s="1026"/>
      <c r="S35" s="1026"/>
      <c r="T35" s="1026"/>
      <c r="U35" s="1026"/>
      <c r="V35" s="1026">
        <v>6944</v>
      </c>
      <c r="W35" s="1026"/>
      <c r="X35" s="1026"/>
      <c r="Y35" s="1026"/>
      <c r="Z35" s="1026"/>
      <c r="AA35" s="1026">
        <v>207</v>
      </c>
      <c r="AB35" s="1026"/>
      <c r="AC35" s="1026"/>
      <c r="AD35" s="1026"/>
      <c r="AE35" s="1027"/>
      <c r="AF35" s="1022">
        <v>1293</v>
      </c>
      <c r="AG35" s="1023"/>
      <c r="AH35" s="1023"/>
      <c r="AI35" s="1023"/>
      <c r="AJ35" s="1024"/>
      <c r="AK35" s="967">
        <v>2340</v>
      </c>
      <c r="AL35" s="958"/>
      <c r="AM35" s="958"/>
      <c r="AN35" s="958"/>
      <c r="AO35" s="958"/>
      <c r="AP35" s="958">
        <v>59614</v>
      </c>
      <c r="AQ35" s="958"/>
      <c r="AR35" s="958"/>
      <c r="AS35" s="958"/>
      <c r="AT35" s="958"/>
      <c r="AU35" s="958">
        <v>27601</v>
      </c>
      <c r="AV35" s="958"/>
      <c r="AW35" s="958"/>
      <c r="AX35" s="958"/>
      <c r="AY35" s="958"/>
      <c r="AZ35" s="1028" t="s">
        <v>558</v>
      </c>
      <c r="BA35" s="1028"/>
      <c r="BB35" s="1028"/>
      <c r="BC35" s="1028"/>
      <c r="BD35" s="1028"/>
      <c r="BE35" s="959" t="s">
        <v>398</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401</v>
      </c>
      <c r="C36" s="1018"/>
      <c r="D36" s="1018"/>
      <c r="E36" s="1018"/>
      <c r="F36" s="1018"/>
      <c r="G36" s="1018"/>
      <c r="H36" s="1018"/>
      <c r="I36" s="1018"/>
      <c r="J36" s="1018"/>
      <c r="K36" s="1018"/>
      <c r="L36" s="1018"/>
      <c r="M36" s="1018"/>
      <c r="N36" s="1018"/>
      <c r="O36" s="1018"/>
      <c r="P36" s="1019"/>
      <c r="Q36" s="1025">
        <v>311</v>
      </c>
      <c r="R36" s="1026"/>
      <c r="S36" s="1026"/>
      <c r="T36" s="1026"/>
      <c r="U36" s="1026"/>
      <c r="V36" s="1026">
        <v>273</v>
      </c>
      <c r="W36" s="1026"/>
      <c r="X36" s="1026"/>
      <c r="Y36" s="1026"/>
      <c r="Z36" s="1026"/>
      <c r="AA36" s="1026">
        <v>37</v>
      </c>
      <c r="AB36" s="1026"/>
      <c r="AC36" s="1026"/>
      <c r="AD36" s="1026"/>
      <c r="AE36" s="1027"/>
      <c r="AF36" s="1022">
        <v>26</v>
      </c>
      <c r="AG36" s="1023"/>
      <c r="AH36" s="1023"/>
      <c r="AI36" s="1023"/>
      <c r="AJ36" s="1024"/>
      <c r="AK36" s="967">
        <v>146</v>
      </c>
      <c r="AL36" s="958"/>
      <c r="AM36" s="958"/>
      <c r="AN36" s="958"/>
      <c r="AO36" s="958"/>
      <c r="AP36" s="958">
        <v>135</v>
      </c>
      <c r="AQ36" s="958"/>
      <c r="AR36" s="958"/>
      <c r="AS36" s="958"/>
      <c r="AT36" s="958"/>
      <c r="AU36" s="958">
        <v>116</v>
      </c>
      <c r="AV36" s="958"/>
      <c r="AW36" s="958"/>
      <c r="AX36" s="958"/>
      <c r="AY36" s="958"/>
      <c r="AZ36" s="1028" t="s">
        <v>558</v>
      </c>
      <c r="BA36" s="1028"/>
      <c r="BB36" s="1028"/>
      <c r="BC36" s="1028"/>
      <c r="BD36" s="1028"/>
      <c r="BE36" s="959" t="s">
        <v>402</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t="s">
        <v>403</v>
      </c>
      <c r="C37" s="1018"/>
      <c r="D37" s="1018"/>
      <c r="E37" s="1018"/>
      <c r="F37" s="1018"/>
      <c r="G37" s="1018"/>
      <c r="H37" s="1018"/>
      <c r="I37" s="1018"/>
      <c r="J37" s="1018"/>
      <c r="K37" s="1018"/>
      <c r="L37" s="1018"/>
      <c r="M37" s="1018"/>
      <c r="N37" s="1018"/>
      <c r="O37" s="1018"/>
      <c r="P37" s="1019"/>
      <c r="Q37" s="1025">
        <v>269</v>
      </c>
      <c r="R37" s="1026"/>
      <c r="S37" s="1026"/>
      <c r="T37" s="1026"/>
      <c r="U37" s="1026"/>
      <c r="V37" s="1026">
        <v>246</v>
      </c>
      <c r="W37" s="1026"/>
      <c r="X37" s="1026"/>
      <c r="Y37" s="1026"/>
      <c r="Z37" s="1026"/>
      <c r="AA37" s="1026">
        <f>Q37-V37</f>
        <v>23</v>
      </c>
      <c r="AB37" s="1026"/>
      <c r="AC37" s="1026"/>
      <c r="AD37" s="1026"/>
      <c r="AE37" s="1027"/>
      <c r="AF37" s="1022">
        <v>23</v>
      </c>
      <c r="AG37" s="1023"/>
      <c r="AH37" s="1023"/>
      <c r="AI37" s="1023"/>
      <c r="AJ37" s="1024"/>
      <c r="AK37" s="967" t="s">
        <v>558</v>
      </c>
      <c r="AL37" s="958"/>
      <c r="AM37" s="958"/>
      <c r="AN37" s="958"/>
      <c r="AO37" s="958"/>
      <c r="AP37" s="958">
        <v>320</v>
      </c>
      <c r="AQ37" s="958"/>
      <c r="AR37" s="958"/>
      <c r="AS37" s="958"/>
      <c r="AT37" s="958"/>
      <c r="AU37" s="958">
        <v>7</v>
      </c>
      <c r="AV37" s="958"/>
      <c r="AW37" s="958"/>
      <c r="AX37" s="958"/>
      <c r="AY37" s="958"/>
      <c r="AZ37" s="1028" t="s">
        <v>558</v>
      </c>
      <c r="BA37" s="1028"/>
      <c r="BB37" s="1028"/>
      <c r="BC37" s="1028"/>
      <c r="BD37" s="1028"/>
      <c r="BE37" s="959" t="s">
        <v>402</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t="s">
        <v>404</v>
      </c>
      <c r="C38" s="1018"/>
      <c r="D38" s="1018"/>
      <c r="E38" s="1018"/>
      <c r="F38" s="1018"/>
      <c r="G38" s="1018"/>
      <c r="H38" s="1018"/>
      <c r="I38" s="1018"/>
      <c r="J38" s="1018"/>
      <c r="K38" s="1018"/>
      <c r="L38" s="1018"/>
      <c r="M38" s="1018"/>
      <c r="N38" s="1018"/>
      <c r="O38" s="1018"/>
      <c r="P38" s="1019"/>
      <c r="Q38" s="1025">
        <v>2055</v>
      </c>
      <c r="R38" s="1026"/>
      <c r="S38" s="1026"/>
      <c r="T38" s="1026"/>
      <c r="U38" s="1026"/>
      <c r="V38" s="1026">
        <v>2055</v>
      </c>
      <c r="W38" s="1026"/>
      <c r="X38" s="1026"/>
      <c r="Y38" s="1026"/>
      <c r="Z38" s="1026"/>
      <c r="AA38" s="1026">
        <v>1</v>
      </c>
      <c r="AB38" s="1026"/>
      <c r="AC38" s="1026"/>
      <c r="AD38" s="1026"/>
      <c r="AE38" s="1027"/>
      <c r="AF38" s="1022" t="s">
        <v>121</v>
      </c>
      <c r="AG38" s="1023"/>
      <c r="AH38" s="1023"/>
      <c r="AI38" s="1023"/>
      <c r="AJ38" s="1024"/>
      <c r="AK38" s="967">
        <v>18</v>
      </c>
      <c r="AL38" s="958"/>
      <c r="AM38" s="958"/>
      <c r="AN38" s="958"/>
      <c r="AO38" s="958"/>
      <c r="AP38" s="958">
        <v>6123</v>
      </c>
      <c r="AQ38" s="958"/>
      <c r="AR38" s="958"/>
      <c r="AS38" s="958"/>
      <c r="AT38" s="958"/>
      <c r="AU38" s="958" t="s">
        <v>558</v>
      </c>
      <c r="AV38" s="958"/>
      <c r="AW38" s="958"/>
      <c r="AX38" s="958"/>
      <c r="AY38" s="958"/>
      <c r="AZ38" s="1028" t="s">
        <v>558</v>
      </c>
      <c r="BA38" s="1028"/>
      <c r="BB38" s="1028"/>
      <c r="BC38" s="1028"/>
      <c r="BD38" s="1028"/>
      <c r="BE38" s="959" t="s">
        <v>402</v>
      </c>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380</v>
      </c>
      <c r="B63" s="924" t="s">
        <v>406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13812</v>
      </c>
      <c r="AG63" s="946"/>
      <c r="AH63" s="946"/>
      <c r="AI63" s="946"/>
      <c r="AJ63" s="1009"/>
      <c r="AK63" s="1010"/>
      <c r="AL63" s="950"/>
      <c r="AM63" s="950"/>
      <c r="AN63" s="950"/>
      <c r="AO63" s="950"/>
      <c r="AP63" s="946">
        <v>75357</v>
      </c>
      <c r="AQ63" s="946"/>
      <c r="AR63" s="946"/>
      <c r="AS63" s="946"/>
      <c r="AT63" s="946"/>
      <c r="AU63" s="946">
        <v>32465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408</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559</v>
      </c>
      <c r="C68" s="973"/>
      <c r="D68" s="973"/>
      <c r="E68" s="973"/>
      <c r="F68" s="973"/>
      <c r="G68" s="973"/>
      <c r="H68" s="973"/>
      <c r="I68" s="973"/>
      <c r="J68" s="973"/>
      <c r="K68" s="973"/>
      <c r="L68" s="973"/>
      <c r="M68" s="973"/>
      <c r="N68" s="973"/>
      <c r="O68" s="973"/>
      <c r="P68" s="974"/>
      <c r="Q68" s="975">
        <v>8624</v>
      </c>
      <c r="R68" s="969"/>
      <c r="S68" s="969"/>
      <c r="T68" s="969"/>
      <c r="U68" s="969"/>
      <c r="V68" s="969">
        <v>8398</v>
      </c>
      <c r="W68" s="969"/>
      <c r="X68" s="969"/>
      <c r="Y68" s="969"/>
      <c r="Z68" s="969"/>
      <c r="AA68" s="969">
        <v>227</v>
      </c>
      <c r="AB68" s="969"/>
      <c r="AC68" s="969"/>
      <c r="AD68" s="969"/>
      <c r="AE68" s="969"/>
      <c r="AF68" s="969">
        <v>227</v>
      </c>
      <c r="AG68" s="969"/>
      <c r="AH68" s="969"/>
      <c r="AI68" s="969"/>
      <c r="AJ68" s="969"/>
      <c r="AK68" s="969" t="s">
        <v>558</v>
      </c>
      <c r="AL68" s="969"/>
      <c r="AM68" s="969"/>
      <c r="AN68" s="969"/>
      <c r="AO68" s="969"/>
      <c r="AP68" s="969">
        <v>5793</v>
      </c>
      <c r="AQ68" s="969"/>
      <c r="AR68" s="969"/>
      <c r="AS68" s="969"/>
      <c r="AT68" s="969"/>
      <c r="AU68" s="969">
        <v>4737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560</v>
      </c>
      <c r="C69" s="962"/>
      <c r="D69" s="962"/>
      <c r="E69" s="962"/>
      <c r="F69" s="962"/>
      <c r="G69" s="962"/>
      <c r="H69" s="962"/>
      <c r="I69" s="962"/>
      <c r="J69" s="962"/>
      <c r="K69" s="962"/>
      <c r="L69" s="962"/>
      <c r="M69" s="962"/>
      <c r="N69" s="962"/>
      <c r="O69" s="962"/>
      <c r="P69" s="963"/>
      <c r="Q69" s="964">
        <v>8330</v>
      </c>
      <c r="R69" s="958"/>
      <c r="S69" s="958"/>
      <c r="T69" s="958"/>
      <c r="U69" s="958"/>
      <c r="V69" s="958">
        <v>7627</v>
      </c>
      <c r="W69" s="958"/>
      <c r="X69" s="958"/>
      <c r="Y69" s="958"/>
      <c r="Z69" s="958"/>
      <c r="AA69" s="958">
        <v>703</v>
      </c>
      <c r="AB69" s="958"/>
      <c r="AC69" s="958"/>
      <c r="AD69" s="958"/>
      <c r="AE69" s="958"/>
      <c r="AF69" s="958">
        <v>6373</v>
      </c>
      <c r="AG69" s="958"/>
      <c r="AH69" s="958"/>
      <c r="AI69" s="958"/>
      <c r="AJ69" s="958"/>
      <c r="AK69" s="958">
        <v>67</v>
      </c>
      <c r="AL69" s="958"/>
      <c r="AM69" s="958"/>
      <c r="AN69" s="958"/>
      <c r="AO69" s="958"/>
      <c r="AP69" s="958">
        <v>10095</v>
      </c>
      <c r="AQ69" s="958"/>
      <c r="AR69" s="958"/>
      <c r="AS69" s="958"/>
      <c r="AT69" s="958"/>
      <c r="AU69" s="958">
        <v>191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561</v>
      </c>
      <c r="C70" s="962"/>
      <c r="D70" s="962"/>
      <c r="E70" s="962"/>
      <c r="F70" s="962"/>
      <c r="G70" s="962"/>
      <c r="H70" s="962"/>
      <c r="I70" s="962"/>
      <c r="J70" s="962"/>
      <c r="K70" s="962"/>
      <c r="L70" s="962"/>
      <c r="M70" s="962"/>
      <c r="N70" s="962"/>
      <c r="O70" s="962"/>
      <c r="P70" s="963"/>
      <c r="Q70" s="964">
        <v>180518</v>
      </c>
      <c r="R70" s="958"/>
      <c r="S70" s="958"/>
      <c r="T70" s="958"/>
      <c r="U70" s="958"/>
      <c r="V70" s="958">
        <v>175029</v>
      </c>
      <c r="W70" s="958"/>
      <c r="X70" s="958"/>
      <c r="Y70" s="958"/>
      <c r="Z70" s="958"/>
      <c r="AA70" s="958">
        <v>5489</v>
      </c>
      <c r="AB70" s="958"/>
      <c r="AC70" s="958"/>
      <c r="AD70" s="958"/>
      <c r="AE70" s="958"/>
      <c r="AF70" s="958">
        <v>5489</v>
      </c>
      <c r="AG70" s="958"/>
      <c r="AH70" s="958"/>
      <c r="AI70" s="958"/>
      <c r="AJ70" s="958"/>
      <c r="AK70" s="958">
        <v>2761</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562</v>
      </c>
      <c r="C71" s="962"/>
      <c r="D71" s="962"/>
      <c r="E71" s="962"/>
      <c r="F71" s="962"/>
      <c r="G71" s="962"/>
      <c r="H71" s="962"/>
      <c r="I71" s="962"/>
      <c r="J71" s="962"/>
      <c r="K71" s="962"/>
      <c r="L71" s="962"/>
      <c r="M71" s="962"/>
      <c r="N71" s="962"/>
      <c r="O71" s="962"/>
      <c r="P71" s="963"/>
      <c r="Q71" s="964">
        <v>113</v>
      </c>
      <c r="R71" s="958"/>
      <c r="S71" s="958"/>
      <c r="T71" s="958"/>
      <c r="U71" s="958"/>
      <c r="V71" s="958">
        <v>113</v>
      </c>
      <c r="W71" s="958"/>
      <c r="X71" s="958"/>
      <c r="Y71" s="958"/>
      <c r="Z71" s="958"/>
      <c r="AA71" s="958">
        <v>0</v>
      </c>
      <c r="AB71" s="958"/>
      <c r="AC71" s="958"/>
      <c r="AD71" s="958"/>
      <c r="AE71" s="958"/>
      <c r="AF71" s="958">
        <v>0</v>
      </c>
      <c r="AG71" s="958"/>
      <c r="AH71" s="958"/>
      <c r="AI71" s="958"/>
      <c r="AJ71" s="958"/>
      <c r="AK71" s="958">
        <v>3</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563</v>
      </c>
      <c r="C72" s="962"/>
      <c r="D72" s="962"/>
      <c r="E72" s="962"/>
      <c r="F72" s="962"/>
      <c r="G72" s="962"/>
      <c r="H72" s="962"/>
      <c r="I72" s="962"/>
      <c r="J72" s="962"/>
      <c r="K72" s="962"/>
      <c r="L72" s="962"/>
      <c r="M72" s="962"/>
      <c r="N72" s="962"/>
      <c r="O72" s="962"/>
      <c r="P72" s="963"/>
      <c r="Q72" s="964">
        <v>9</v>
      </c>
      <c r="R72" s="958"/>
      <c r="S72" s="958"/>
      <c r="T72" s="958"/>
      <c r="U72" s="958"/>
      <c r="V72" s="958">
        <v>6</v>
      </c>
      <c r="W72" s="958"/>
      <c r="X72" s="958"/>
      <c r="Y72" s="958"/>
      <c r="Z72" s="958"/>
      <c r="AA72" s="958">
        <v>3</v>
      </c>
      <c r="AB72" s="958"/>
      <c r="AC72" s="958"/>
      <c r="AD72" s="958"/>
      <c r="AE72" s="958"/>
      <c r="AF72" s="958">
        <v>3</v>
      </c>
      <c r="AG72" s="958"/>
      <c r="AH72" s="958"/>
      <c r="AI72" s="958"/>
      <c r="AJ72" s="958"/>
      <c r="AK72" s="958">
        <v>2</v>
      </c>
      <c r="AL72" s="958"/>
      <c r="AM72" s="958"/>
      <c r="AN72" s="958"/>
      <c r="AO72" s="958"/>
      <c r="AP72" s="958" t="s">
        <v>558</v>
      </c>
      <c r="AQ72" s="958"/>
      <c r="AR72" s="958"/>
      <c r="AS72" s="958"/>
      <c r="AT72" s="958"/>
      <c r="AU72" s="958" t="s">
        <v>558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380</v>
      </c>
      <c r="B88" s="924" t="s">
        <v>410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12092</v>
      </c>
      <c r="AG88" s="946"/>
      <c r="AH88" s="946"/>
      <c r="AI88" s="946"/>
      <c r="AJ88" s="946"/>
      <c r="AK88" s="950"/>
      <c r="AL88" s="950"/>
      <c r="AM88" s="950"/>
      <c r="AN88" s="950"/>
      <c r="AO88" s="950"/>
      <c r="AP88" s="946">
        <v>15887</v>
      </c>
      <c r="AQ88" s="946"/>
      <c r="AR88" s="946"/>
      <c r="AS88" s="946"/>
      <c r="AT88" s="946"/>
      <c r="AU88" s="946">
        <v>4928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924" t="s">
        <v>411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483</v>
      </c>
      <c r="CS102" s="940"/>
      <c r="CT102" s="940"/>
      <c r="CU102" s="940"/>
      <c r="CV102" s="941"/>
      <c r="CW102" s="939">
        <v>174</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412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419</v>
      </c>
      <c r="AB109" s="883"/>
      <c r="AC109" s="883"/>
      <c r="AD109" s="883"/>
      <c r="AE109" s="884"/>
      <c r="AF109" s="885" t="s">
        <v>420</v>
      </c>
      <c r="AG109" s="883"/>
      <c r="AH109" s="883"/>
      <c r="AI109" s="883"/>
      <c r="AJ109" s="884"/>
      <c r="AK109" s="885" t="s">
        <v>294</v>
      </c>
      <c r="AL109" s="883"/>
      <c r="AM109" s="883"/>
      <c r="AN109" s="883"/>
      <c r="AO109" s="884"/>
      <c r="AP109" s="885" t="s">
        <v>421</v>
      </c>
      <c r="AQ109" s="883"/>
      <c r="AR109" s="883"/>
      <c r="AS109" s="883"/>
      <c r="AT109" s="916"/>
      <c r="AU109" s="882" t="s">
        <v>418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419</v>
      </c>
      <c r="BR109" s="883"/>
      <c r="BS109" s="883"/>
      <c r="BT109" s="883"/>
      <c r="BU109" s="884"/>
      <c r="BV109" s="885" t="s">
        <v>420</v>
      </c>
      <c r="BW109" s="883"/>
      <c r="BX109" s="883"/>
      <c r="BY109" s="883"/>
      <c r="BZ109" s="884"/>
      <c r="CA109" s="885" t="s">
        <v>294</v>
      </c>
      <c r="CB109" s="883"/>
      <c r="CC109" s="883"/>
      <c r="CD109" s="883"/>
      <c r="CE109" s="884"/>
      <c r="CF109" s="923" t="s">
        <v>421</v>
      </c>
      <c r="CG109" s="923"/>
      <c r="CH109" s="923"/>
      <c r="CI109" s="923"/>
      <c r="CJ109" s="923"/>
      <c r="CK109" s="885" t="s">
        <v>422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419</v>
      </c>
      <c r="DH109" s="883"/>
      <c r="DI109" s="883"/>
      <c r="DJ109" s="883"/>
      <c r="DK109" s="884"/>
      <c r="DL109" s="885" t="s">
        <v>420</v>
      </c>
      <c r="DM109" s="883"/>
      <c r="DN109" s="883"/>
      <c r="DO109" s="883"/>
      <c r="DP109" s="884"/>
      <c r="DQ109" s="885" t="s">
        <v>294</v>
      </c>
      <c r="DR109" s="883"/>
      <c r="DS109" s="883"/>
      <c r="DT109" s="883"/>
      <c r="DU109" s="884"/>
      <c r="DV109" s="885" t="s">
        <v>421</v>
      </c>
      <c r="DW109" s="883"/>
      <c r="DX109" s="883"/>
      <c r="DY109" s="883"/>
      <c r="DZ109" s="916"/>
    </row>
    <row r="110" spans="1:131" s="212" customFormat="1" ht="26.25" customHeight="1" x14ac:dyDescent="0.15">
      <c r="A110" s="794" t="s">
        <v>423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9898430</v>
      </c>
      <c r="AB110" s="876"/>
      <c r="AC110" s="876"/>
      <c r="AD110" s="876"/>
      <c r="AE110" s="877"/>
      <c r="AF110" s="878">
        <v>9826771</v>
      </c>
      <c r="AG110" s="876"/>
      <c r="AH110" s="876"/>
      <c r="AI110" s="876"/>
      <c r="AJ110" s="877"/>
      <c r="AK110" s="878">
        <v>9750868</v>
      </c>
      <c r="AL110" s="876"/>
      <c r="AM110" s="876"/>
      <c r="AN110" s="876"/>
      <c r="AO110" s="877"/>
      <c r="AP110" s="879">
        <v>20.8</v>
      </c>
      <c r="AQ110" s="880"/>
      <c r="AR110" s="880"/>
      <c r="AS110" s="880"/>
      <c r="AT110" s="881"/>
      <c r="AU110" s="917" t="s">
        <v>69</v>
      </c>
      <c r="AV110" s="918"/>
      <c r="AW110" s="918"/>
      <c r="AX110" s="918"/>
      <c r="AY110" s="918"/>
      <c r="AZ110" s="847" t="s">
        <v>424</v>
      </c>
      <c r="BA110" s="795"/>
      <c r="BB110" s="795"/>
      <c r="BC110" s="795"/>
      <c r="BD110" s="795"/>
      <c r="BE110" s="795"/>
      <c r="BF110" s="795"/>
      <c r="BG110" s="795"/>
      <c r="BH110" s="795"/>
      <c r="BI110" s="795"/>
      <c r="BJ110" s="795"/>
      <c r="BK110" s="795"/>
      <c r="BL110" s="795"/>
      <c r="BM110" s="795"/>
      <c r="BN110" s="795"/>
      <c r="BO110" s="795"/>
      <c r="BP110" s="796"/>
      <c r="BQ110" s="848">
        <v>122207583</v>
      </c>
      <c r="BR110" s="829"/>
      <c r="BS110" s="829"/>
      <c r="BT110" s="829"/>
      <c r="BU110" s="829"/>
      <c r="BV110" s="829">
        <v>120216750</v>
      </c>
      <c r="BW110" s="829"/>
      <c r="BX110" s="829"/>
      <c r="BY110" s="829"/>
      <c r="BZ110" s="829"/>
      <c r="CA110" s="829">
        <v>117925758</v>
      </c>
      <c r="CB110" s="829"/>
      <c r="CC110" s="829"/>
      <c r="CD110" s="829"/>
      <c r="CE110" s="829"/>
      <c r="CF110" s="853">
        <v>251.5</v>
      </c>
      <c r="CG110" s="854"/>
      <c r="CH110" s="854"/>
      <c r="CI110" s="854"/>
      <c r="CJ110" s="854"/>
      <c r="CK110" s="913" t="s">
        <v>425</v>
      </c>
      <c r="CL110" s="806"/>
      <c r="CM110" s="847" t="s">
        <v>426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427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428</v>
      </c>
      <c r="BA111" s="739"/>
      <c r="BB111" s="739"/>
      <c r="BC111" s="739"/>
      <c r="BD111" s="739"/>
      <c r="BE111" s="739"/>
      <c r="BF111" s="739"/>
      <c r="BG111" s="739"/>
      <c r="BH111" s="739"/>
      <c r="BI111" s="739"/>
      <c r="BJ111" s="739"/>
      <c r="BK111" s="739"/>
      <c r="BL111" s="739"/>
      <c r="BM111" s="739"/>
      <c r="BN111" s="739"/>
      <c r="BO111" s="739"/>
      <c r="BP111" s="740"/>
      <c r="BQ111" s="803">
        <v>197546</v>
      </c>
      <c r="BR111" s="804"/>
      <c r="BS111" s="804"/>
      <c r="BT111" s="804"/>
      <c r="BU111" s="804"/>
      <c r="BV111" s="804">
        <v>150352</v>
      </c>
      <c r="BW111" s="804"/>
      <c r="BX111" s="804"/>
      <c r="BY111" s="804"/>
      <c r="BZ111" s="804"/>
      <c r="CA111" s="804">
        <v>103161</v>
      </c>
      <c r="CB111" s="804"/>
      <c r="CC111" s="804"/>
      <c r="CD111" s="804"/>
      <c r="CE111" s="804"/>
      <c r="CF111" s="862">
        <v>0.2</v>
      </c>
      <c r="CG111" s="863"/>
      <c r="CH111" s="863"/>
      <c r="CI111" s="863"/>
      <c r="CJ111" s="863"/>
      <c r="CK111" s="914"/>
      <c r="CL111" s="808"/>
      <c r="CM111" s="802" t="s">
        <v>429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197546</v>
      </c>
      <c r="DH111" s="804"/>
      <c r="DI111" s="804"/>
      <c r="DJ111" s="804"/>
      <c r="DK111" s="804"/>
      <c r="DL111" s="804">
        <v>150352</v>
      </c>
      <c r="DM111" s="804"/>
      <c r="DN111" s="804"/>
      <c r="DO111" s="804"/>
      <c r="DP111" s="804"/>
      <c r="DQ111" s="804">
        <v>103161</v>
      </c>
      <c r="DR111" s="804"/>
      <c r="DS111" s="804"/>
      <c r="DT111" s="804"/>
      <c r="DU111" s="804"/>
      <c r="DV111" s="781">
        <v>0.2</v>
      </c>
      <c r="DW111" s="781"/>
      <c r="DX111" s="781"/>
      <c r="DY111" s="781"/>
      <c r="DZ111" s="782"/>
    </row>
    <row r="112" spans="1:131" s="212" customFormat="1" ht="26.25" customHeight="1" x14ac:dyDescent="0.15">
      <c r="A112" s="899" t="s">
        <v>430</v>
      </c>
      <c r="B112" s="900"/>
      <c r="C112" s="739" t="s">
        <v>431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30759</v>
      </c>
      <c r="AB112" s="767"/>
      <c r="AC112" s="767"/>
      <c r="AD112" s="767"/>
      <c r="AE112" s="768"/>
      <c r="AF112" s="769">
        <v>30759</v>
      </c>
      <c r="AG112" s="767"/>
      <c r="AH112" s="767"/>
      <c r="AI112" s="767"/>
      <c r="AJ112" s="768"/>
      <c r="AK112" s="769">
        <v>30759</v>
      </c>
      <c r="AL112" s="767"/>
      <c r="AM112" s="767"/>
      <c r="AN112" s="767"/>
      <c r="AO112" s="768"/>
      <c r="AP112" s="811">
        <v>0.1</v>
      </c>
      <c r="AQ112" s="812"/>
      <c r="AR112" s="812"/>
      <c r="AS112" s="812"/>
      <c r="AT112" s="813"/>
      <c r="AU112" s="919"/>
      <c r="AV112" s="920"/>
      <c r="AW112" s="920"/>
      <c r="AX112" s="920"/>
      <c r="AY112" s="920"/>
      <c r="AZ112" s="802" t="s">
        <v>432</v>
      </c>
      <c r="BA112" s="739"/>
      <c r="BB112" s="739"/>
      <c r="BC112" s="739"/>
      <c r="BD112" s="739"/>
      <c r="BE112" s="739"/>
      <c r="BF112" s="739"/>
      <c r="BG112" s="739"/>
      <c r="BH112" s="739"/>
      <c r="BI112" s="739"/>
      <c r="BJ112" s="739"/>
      <c r="BK112" s="739"/>
      <c r="BL112" s="739"/>
      <c r="BM112" s="739"/>
      <c r="BN112" s="739"/>
      <c r="BO112" s="739"/>
      <c r="BP112" s="740"/>
      <c r="BQ112" s="803">
        <v>31450322</v>
      </c>
      <c r="BR112" s="804"/>
      <c r="BS112" s="804"/>
      <c r="BT112" s="804"/>
      <c r="BU112" s="804"/>
      <c r="BV112" s="804">
        <v>30313596</v>
      </c>
      <c r="BW112" s="804"/>
      <c r="BX112" s="804"/>
      <c r="BY112" s="804"/>
      <c r="BZ112" s="804"/>
      <c r="CA112" s="804">
        <v>32464998</v>
      </c>
      <c r="CB112" s="804"/>
      <c r="CC112" s="804"/>
      <c r="CD112" s="804"/>
      <c r="CE112" s="804"/>
      <c r="CF112" s="862">
        <v>69.2</v>
      </c>
      <c r="CG112" s="863"/>
      <c r="CH112" s="863"/>
      <c r="CI112" s="863"/>
      <c r="CJ112" s="863"/>
      <c r="CK112" s="914"/>
      <c r="CL112" s="808"/>
      <c r="CM112" s="802" t="s">
        <v>433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434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2842899</v>
      </c>
      <c r="AB113" s="906"/>
      <c r="AC113" s="906"/>
      <c r="AD113" s="906"/>
      <c r="AE113" s="907"/>
      <c r="AF113" s="908">
        <v>2791075</v>
      </c>
      <c r="AG113" s="906"/>
      <c r="AH113" s="906"/>
      <c r="AI113" s="906"/>
      <c r="AJ113" s="907"/>
      <c r="AK113" s="908">
        <v>2892038</v>
      </c>
      <c r="AL113" s="906"/>
      <c r="AM113" s="906"/>
      <c r="AN113" s="906"/>
      <c r="AO113" s="907"/>
      <c r="AP113" s="909">
        <v>6.2</v>
      </c>
      <c r="AQ113" s="910"/>
      <c r="AR113" s="910"/>
      <c r="AS113" s="910"/>
      <c r="AT113" s="911"/>
      <c r="AU113" s="919"/>
      <c r="AV113" s="920"/>
      <c r="AW113" s="920"/>
      <c r="AX113" s="920"/>
      <c r="AY113" s="920"/>
      <c r="AZ113" s="802" t="s">
        <v>435</v>
      </c>
      <c r="BA113" s="739"/>
      <c r="BB113" s="739"/>
      <c r="BC113" s="739"/>
      <c r="BD113" s="739"/>
      <c r="BE113" s="739"/>
      <c r="BF113" s="739"/>
      <c r="BG113" s="739"/>
      <c r="BH113" s="739"/>
      <c r="BI113" s="739"/>
      <c r="BJ113" s="739"/>
      <c r="BK113" s="739"/>
      <c r="BL113" s="739"/>
      <c r="BM113" s="739"/>
      <c r="BN113" s="739"/>
      <c r="BO113" s="739"/>
      <c r="BP113" s="740"/>
      <c r="BQ113" s="803">
        <v>4475139</v>
      </c>
      <c r="BR113" s="804"/>
      <c r="BS113" s="804"/>
      <c r="BT113" s="804"/>
      <c r="BU113" s="804"/>
      <c r="BV113" s="804">
        <v>4762206</v>
      </c>
      <c r="BW113" s="804"/>
      <c r="BX113" s="804"/>
      <c r="BY113" s="804"/>
      <c r="BZ113" s="804"/>
      <c r="CA113" s="804">
        <v>4927836</v>
      </c>
      <c r="CB113" s="804"/>
      <c r="CC113" s="804"/>
      <c r="CD113" s="804"/>
      <c r="CE113" s="804"/>
      <c r="CF113" s="862">
        <v>10.5</v>
      </c>
      <c r="CG113" s="863"/>
      <c r="CH113" s="863"/>
      <c r="CI113" s="863"/>
      <c r="CJ113" s="863"/>
      <c r="CK113" s="914"/>
      <c r="CL113" s="808"/>
      <c r="CM113" s="802" t="s">
        <v>436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437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508786</v>
      </c>
      <c r="AB114" s="767"/>
      <c r="AC114" s="767"/>
      <c r="AD114" s="767"/>
      <c r="AE114" s="768"/>
      <c r="AF114" s="769">
        <v>543091</v>
      </c>
      <c r="AG114" s="767"/>
      <c r="AH114" s="767"/>
      <c r="AI114" s="767"/>
      <c r="AJ114" s="768"/>
      <c r="AK114" s="769">
        <v>552716</v>
      </c>
      <c r="AL114" s="767"/>
      <c r="AM114" s="767"/>
      <c r="AN114" s="767"/>
      <c r="AO114" s="768"/>
      <c r="AP114" s="811">
        <v>1.2</v>
      </c>
      <c r="AQ114" s="812"/>
      <c r="AR114" s="812"/>
      <c r="AS114" s="812"/>
      <c r="AT114" s="813"/>
      <c r="AU114" s="919"/>
      <c r="AV114" s="920"/>
      <c r="AW114" s="920"/>
      <c r="AX114" s="920"/>
      <c r="AY114" s="920"/>
      <c r="AZ114" s="802" t="s">
        <v>438</v>
      </c>
      <c r="BA114" s="739"/>
      <c r="BB114" s="739"/>
      <c r="BC114" s="739"/>
      <c r="BD114" s="739"/>
      <c r="BE114" s="739"/>
      <c r="BF114" s="739"/>
      <c r="BG114" s="739"/>
      <c r="BH114" s="739"/>
      <c r="BI114" s="739"/>
      <c r="BJ114" s="739"/>
      <c r="BK114" s="739"/>
      <c r="BL114" s="739"/>
      <c r="BM114" s="739"/>
      <c r="BN114" s="739"/>
      <c r="BO114" s="739"/>
      <c r="BP114" s="740"/>
      <c r="BQ114" s="803">
        <v>9230957</v>
      </c>
      <c r="BR114" s="804"/>
      <c r="BS114" s="804"/>
      <c r="BT114" s="804"/>
      <c r="BU114" s="804"/>
      <c r="BV114" s="804">
        <v>9653388</v>
      </c>
      <c r="BW114" s="804"/>
      <c r="BX114" s="804"/>
      <c r="BY114" s="804"/>
      <c r="BZ114" s="804"/>
      <c r="CA114" s="804">
        <v>9984533</v>
      </c>
      <c r="CB114" s="804"/>
      <c r="CC114" s="804"/>
      <c r="CD114" s="804"/>
      <c r="CE114" s="804"/>
      <c r="CF114" s="862">
        <v>21.3</v>
      </c>
      <c r="CG114" s="863"/>
      <c r="CH114" s="863"/>
      <c r="CI114" s="863"/>
      <c r="CJ114" s="863"/>
      <c r="CK114" s="914"/>
      <c r="CL114" s="808"/>
      <c r="CM114" s="802" t="s">
        <v>439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440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50172</v>
      </c>
      <c r="AB115" s="906"/>
      <c r="AC115" s="906"/>
      <c r="AD115" s="906"/>
      <c r="AE115" s="907"/>
      <c r="AF115" s="908">
        <v>49525</v>
      </c>
      <c r="AG115" s="906"/>
      <c r="AH115" s="906"/>
      <c r="AI115" s="906"/>
      <c r="AJ115" s="907"/>
      <c r="AK115" s="908">
        <v>50546</v>
      </c>
      <c r="AL115" s="906"/>
      <c r="AM115" s="906"/>
      <c r="AN115" s="906"/>
      <c r="AO115" s="907"/>
      <c r="AP115" s="909">
        <v>0.1</v>
      </c>
      <c r="AQ115" s="910"/>
      <c r="AR115" s="910"/>
      <c r="AS115" s="910"/>
      <c r="AT115" s="911"/>
      <c r="AU115" s="919"/>
      <c r="AV115" s="920"/>
      <c r="AW115" s="920"/>
      <c r="AX115" s="920"/>
      <c r="AY115" s="920"/>
      <c r="AZ115" s="802" t="s">
        <v>441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442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443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444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445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446</v>
      </c>
      <c r="Z117" s="884"/>
      <c r="AA117" s="889">
        <v>13331046</v>
      </c>
      <c r="AB117" s="890"/>
      <c r="AC117" s="890"/>
      <c r="AD117" s="890"/>
      <c r="AE117" s="891"/>
      <c r="AF117" s="892">
        <v>13241221</v>
      </c>
      <c r="AG117" s="890"/>
      <c r="AH117" s="890"/>
      <c r="AI117" s="890"/>
      <c r="AJ117" s="891"/>
      <c r="AK117" s="892">
        <v>13276927</v>
      </c>
      <c r="AL117" s="890"/>
      <c r="AM117" s="890"/>
      <c r="AN117" s="890"/>
      <c r="AO117" s="891"/>
      <c r="AP117" s="893"/>
      <c r="AQ117" s="894"/>
      <c r="AR117" s="894"/>
      <c r="AS117" s="894"/>
      <c r="AT117" s="895"/>
      <c r="AU117" s="919"/>
      <c r="AV117" s="920"/>
      <c r="AW117" s="920"/>
      <c r="AX117" s="920"/>
      <c r="AY117" s="920"/>
      <c r="AZ117" s="850" t="s">
        <v>447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422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419</v>
      </c>
      <c r="AB118" s="883"/>
      <c r="AC118" s="883"/>
      <c r="AD118" s="883"/>
      <c r="AE118" s="884"/>
      <c r="AF118" s="885" t="s">
        <v>420</v>
      </c>
      <c r="AG118" s="883"/>
      <c r="AH118" s="883"/>
      <c r="AI118" s="883"/>
      <c r="AJ118" s="884"/>
      <c r="AK118" s="885" t="s">
        <v>294</v>
      </c>
      <c r="AL118" s="883"/>
      <c r="AM118" s="883"/>
      <c r="AN118" s="883"/>
      <c r="AO118" s="884"/>
      <c r="AP118" s="886" t="s">
        <v>421</v>
      </c>
      <c r="AQ118" s="887"/>
      <c r="AR118" s="887"/>
      <c r="AS118" s="887"/>
      <c r="AT118" s="888"/>
      <c r="AU118" s="919"/>
      <c r="AV118" s="920"/>
      <c r="AW118" s="920"/>
      <c r="AX118" s="920"/>
      <c r="AY118" s="920"/>
      <c r="AZ118" s="825" t="s">
        <v>449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450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425</v>
      </c>
      <c r="B119" s="806"/>
      <c r="C119" s="847" t="s">
        <v>426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451</v>
      </c>
      <c r="BP119" s="865"/>
      <c r="BQ119" s="866">
        <v>167561547</v>
      </c>
      <c r="BR119" s="832"/>
      <c r="BS119" s="832"/>
      <c r="BT119" s="832"/>
      <c r="BU119" s="832"/>
      <c r="BV119" s="832">
        <v>165096292</v>
      </c>
      <c r="BW119" s="832"/>
      <c r="BX119" s="832"/>
      <c r="BY119" s="832"/>
      <c r="BZ119" s="832"/>
      <c r="CA119" s="832">
        <v>165406286</v>
      </c>
      <c r="CB119" s="832"/>
      <c r="CC119" s="832"/>
      <c r="CD119" s="832"/>
      <c r="CE119" s="832"/>
      <c r="CF119" s="735"/>
      <c r="CG119" s="736"/>
      <c r="CH119" s="736"/>
      <c r="CI119" s="736"/>
      <c r="CJ119" s="821"/>
      <c r="CK119" s="915"/>
      <c r="CL119" s="810"/>
      <c r="CM119" s="825" t="s">
        <v>452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429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47193</v>
      </c>
      <c r="AB120" s="767"/>
      <c r="AC120" s="767"/>
      <c r="AD120" s="767"/>
      <c r="AE120" s="768"/>
      <c r="AF120" s="769">
        <v>47193</v>
      </c>
      <c r="AG120" s="767"/>
      <c r="AH120" s="767"/>
      <c r="AI120" s="767"/>
      <c r="AJ120" s="768"/>
      <c r="AK120" s="769">
        <v>47193</v>
      </c>
      <c r="AL120" s="767"/>
      <c r="AM120" s="767"/>
      <c r="AN120" s="767"/>
      <c r="AO120" s="768"/>
      <c r="AP120" s="811">
        <v>0.1</v>
      </c>
      <c r="AQ120" s="812"/>
      <c r="AR120" s="812"/>
      <c r="AS120" s="812"/>
      <c r="AT120" s="813"/>
      <c r="AU120" s="867" t="s">
        <v>453</v>
      </c>
      <c r="AV120" s="868"/>
      <c r="AW120" s="868"/>
      <c r="AX120" s="868"/>
      <c r="AY120" s="869"/>
      <c r="AZ120" s="847" t="s">
        <v>454</v>
      </c>
      <c r="BA120" s="795"/>
      <c r="BB120" s="795"/>
      <c r="BC120" s="795"/>
      <c r="BD120" s="795"/>
      <c r="BE120" s="795"/>
      <c r="BF120" s="795"/>
      <c r="BG120" s="795"/>
      <c r="BH120" s="795"/>
      <c r="BI120" s="795"/>
      <c r="BJ120" s="795"/>
      <c r="BK120" s="795"/>
      <c r="BL120" s="795"/>
      <c r="BM120" s="795"/>
      <c r="BN120" s="795"/>
      <c r="BO120" s="795"/>
      <c r="BP120" s="796"/>
      <c r="BQ120" s="848">
        <v>19129880</v>
      </c>
      <c r="BR120" s="829"/>
      <c r="BS120" s="829"/>
      <c r="BT120" s="829"/>
      <c r="BU120" s="829"/>
      <c r="BV120" s="829">
        <v>19614699</v>
      </c>
      <c r="BW120" s="829"/>
      <c r="BX120" s="829"/>
      <c r="BY120" s="829"/>
      <c r="BZ120" s="829"/>
      <c r="CA120" s="829">
        <v>17677298</v>
      </c>
      <c r="CB120" s="829"/>
      <c r="CC120" s="829"/>
      <c r="CD120" s="829"/>
      <c r="CE120" s="829"/>
      <c r="CF120" s="853">
        <v>37.700000000000003</v>
      </c>
      <c r="CG120" s="854"/>
      <c r="CH120" s="854"/>
      <c r="CI120" s="854"/>
      <c r="CJ120" s="854"/>
      <c r="CK120" s="855" t="s">
        <v>455</v>
      </c>
      <c r="CL120" s="839"/>
      <c r="CM120" s="839"/>
      <c r="CN120" s="839"/>
      <c r="CO120" s="840"/>
      <c r="CP120" s="859" t="s">
        <v>400</v>
      </c>
      <c r="CQ120" s="860"/>
      <c r="CR120" s="860"/>
      <c r="CS120" s="860"/>
      <c r="CT120" s="860"/>
      <c r="CU120" s="860"/>
      <c r="CV120" s="860"/>
      <c r="CW120" s="860"/>
      <c r="CX120" s="860"/>
      <c r="CY120" s="860"/>
      <c r="CZ120" s="860"/>
      <c r="DA120" s="860"/>
      <c r="DB120" s="860"/>
      <c r="DC120" s="860"/>
      <c r="DD120" s="860"/>
      <c r="DE120" s="860"/>
      <c r="DF120" s="861"/>
      <c r="DG120" s="848">
        <v>25568931</v>
      </c>
      <c r="DH120" s="829"/>
      <c r="DI120" s="829"/>
      <c r="DJ120" s="829"/>
      <c r="DK120" s="829"/>
      <c r="DL120" s="829">
        <v>25018703</v>
      </c>
      <c r="DM120" s="829"/>
      <c r="DN120" s="829"/>
      <c r="DO120" s="829"/>
      <c r="DP120" s="829"/>
      <c r="DQ120" s="829">
        <v>27601118</v>
      </c>
      <c r="DR120" s="829"/>
      <c r="DS120" s="829"/>
      <c r="DT120" s="829"/>
      <c r="DU120" s="829"/>
      <c r="DV120" s="830">
        <v>58.9</v>
      </c>
      <c r="DW120" s="830"/>
      <c r="DX120" s="830"/>
      <c r="DY120" s="830"/>
      <c r="DZ120" s="831"/>
    </row>
    <row r="121" spans="1:130" s="212" customFormat="1" ht="26.25" customHeight="1" x14ac:dyDescent="0.15">
      <c r="A121" s="807"/>
      <c r="B121" s="808"/>
      <c r="C121" s="850" t="s">
        <v>456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457</v>
      </c>
      <c r="BA121" s="739"/>
      <c r="BB121" s="739"/>
      <c r="BC121" s="739"/>
      <c r="BD121" s="739"/>
      <c r="BE121" s="739"/>
      <c r="BF121" s="739"/>
      <c r="BG121" s="739"/>
      <c r="BH121" s="739"/>
      <c r="BI121" s="739"/>
      <c r="BJ121" s="739"/>
      <c r="BK121" s="739"/>
      <c r="BL121" s="739"/>
      <c r="BM121" s="739"/>
      <c r="BN121" s="739"/>
      <c r="BO121" s="739"/>
      <c r="BP121" s="740"/>
      <c r="BQ121" s="803">
        <v>1843387</v>
      </c>
      <c r="BR121" s="804"/>
      <c r="BS121" s="804"/>
      <c r="BT121" s="804"/>
      <c r="BU121" s="804"/>
      <c r="BV121" s="804">
        <v>1749154</v>
      </c>
      <c r="BW121" s="804"/>
      <c r="BX121" s="804"/>
      <c r="BY121" s="804"/>
      <c r="BZ121" s="804"/>
      <c r="CA121" s="804">
        <v>1754486</v>
      </c>
      <c r="CB121" s="804"/>
      <c r="CC121" s="804"/>
      <c r="CD121" s="804"/>
      <c r="CE121" s="804"/>
      <c r="CF121" s="862">
        <v>3.7</v>
      </c>
      <c r="CG121" s="863"/>
      <c r="CH121" s="863"/>
      <c r="CI121" s="863"/>
      <c r="CJ121" s="863"/>
      <c r="CK121" s="856"/>
      <c r="CL121" s="842"/>
      <c r="CM121" s="842"/>
      <c r="CN121" s="842"/>
      <c r="CO121" s="843"/>
      <c r="CP121" s="822" t="s">
        <v>399</v>
      </c>
      <c r="CQ121" s="823"/>
      <c r="CR121" s="823"/>
      <c r="CS121" s="823"/>
      <c r="CT121" s="823"/>
      <c r="CU121" s="823"/>
      <c r="CV121" s="823"/>
      <c r="CW121" s="823"/>
      <c r="CX121" s="823"/>
      <c r="CY121" s="823"/>
      <c r="CZ121" s="823"/>
      <c r="DA121" s="823"/>
      <c r="DB121" s="823"/>
      <c r="DC121" s="823"/>
      <c r="DD121" s="823"/>
      <c r="DE121" s="823"/>
      <c r="DF121" s="824"/>
      <c r="DG121" s="803">
        <v>5355296</v>
      </c>
      <c r="DH121" s="804"/>
      <c r="DI121" s="804"/>
      <c r="DJ121" s="804"/>
      <c r="DK121" s="804"/>
      <c r="DL121" s="804">
        <v>4679552</v>
      </c>
      <c r="DM121" s="804"/>
      <c r="DN121" s="804"/>
      <c r="DO121" s="804"/>
      <c r="DP121" s="804"/>
      <c r="DQ121" s="804">
        <v>4110455</v>
      </c>
      <c r="DR121" s="804"/>
      <c r="DS121" s="804"/>
      <c r="DT121" s="804"/>
      <c r="DU121" s="804"/>
      <c r="DV121" s="781">
        <v>8.8000000000000007</v>
      </c>
      <c r="DW121" s="781"/>
      <c r="DX121" s="781"/>
      <c r="DY121" s="781"/>
      <c r="DZ121" s="782"/>
    </row>
    <row r="122" spans="1:130" s="212" customFormat="1" ht="26.25" customHeight="1" x14ac:dyDescent="0.15">
      <c r="A122" s="807"/>
      <c r="B122" s="808"/>
      <c r="C122" s="802" t="s">
        <v>439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458</v>
      </c>
      <c r="BA122" s="826"/>
      <c r="BB122" s="826"/>
      <c r="BC122" s="826"/>
      <c r="BD122" s="826"/>
      <c r="BE122" s="826"/>
      <c r="BF122" s="826"/>
      <c r="BG122" s="826"/>
      <c r="BH122" s="826"/>
      <c r="BI122" s="826"/>
      <c r="BJ122" s="826"/>
      <c r="BK122" s="826"/>
      <c r="BL122" s="826"/>
      <c r="BM122" s="826"/>
      <c r="BN122" s="826"/>
      <c r="BO122" s="826"/>
      <c r="BP122" s="827"/>
      <c r="BQ122" s="866">
        <v>103396426</v>
      </c>
      <c r="BR122" s="832"/>
      <c r="BS122" s="832"/>
      <c r="BT122" s="832"/>
      <c r="BU122" s="832"/>
      <c r="BV122" s="832">
        <v>102083321</v>
      </c>
      <c r="BW122" s="832"/>
      <c r="BX122" s="832"/>
      <c r="BY122" s="832"/>
      <c r="BZ122" s="832"/>
      <c r="CA122" s="832">
        <v>99182933</v>
      </c>
      <c r="CB122" s="832"/>
      <c r="CC122" s="832"/>
      <c r="CD122" s="832"/>
      <c r="CE122" s="832"/>
      <c r="CF122" s="833">
        <v>211.5</v>
      </c>
      <c r="CG122" s="834"/>
      <c r="CH122" s="834"/>
      <c r="CI122" s="834"/>
      <c r="CJ122" s="834"/>
      <c r="CK122" s="856"/>
      <c r="CL122" s="842"/>
      <c r="CM122" s="842"/>
      <c r="CN122" s="842"/>
      <c r="CO122" s="843"/>
      <c r="CP122" s="822" t="s">
        <v>459</v>
      </c>
      <c r="CQ122" s="823"/>
      <c r="CR122" s="823"/>
      <c r="CS122" s="823"/>
      <c r="CT122" s="823"/>
      <c r="CU122" s="823"/>
      <c r="CV122" s="823"/>
      <c r="CW122" s="823"/>
      <c r="CX122" s="823"/>
      <c r="CY122" s="823"/>
      <c r="CZ122" s="823"/>
      <c r="DA122" s="823"/>
      <c r="DB122" s="823"/>
      <c r="DC122" s="823"/>
      <c r="DD122" s="823"/>
      <c r="DE122" s="823"/>
      <c r="DF122" s="824"/>
      <c r="DG122" s="803">
        <v>286355</v>
      </c>
      <c r="DH122" s="804"/>
      <c r="DI122" s="804"/>
      <c r="DJ122" s="804"/>
      <c r="DK122" s="804"/>
      <c r="DL122" s="804">
        <v>462053</v>
      </c>
      <c r="DM122" s="804"/>
      <c r="DN122" s="804"/>
      <c r="DO122" s="804"/>
      <c r="DP122" s="804"/>
      <c r="DQ122" s="804">
        <v>563974</v>
      </c>
      <c r="DR122" s="804"/>
      <c r="DS122" s="804"/>
      <c r="DT122" s="804"/>
      <c r="DU122" s="804"/>
      <c r="DV122" s="781">
        <v>1.2</v>
      </c>
      <c r="DW122" s="781"/>
      <c r="DX122" s="781"/>
      <c r="DY122" s="781"/>
      <c r="DZ122" s="782"/>
    </row>
    <row r="123" spans="1:130" s="212" customFormat="1" ht="26.25" customHeight="1" x14ac:dyDescent="0.15">
      <c r="A123" s="807"/>
      <c r="B123" s="808"/>
      <c r="C123" s="802" t="s">
        <v>445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460</v>
      </c>
      <c r="BP123" s="865"/>
      <c r="BQ123" s="819">
        <v>124369693</v>
      </c>
      <c r="BR123" s="820"/>
      <c r="BS123" s="820"/>
      <c r="BT123" s="820"/>
      <c r="BU123" s="820"/>
      <c r="BV123" s="820">
        <v>123447174</v>
      </c>
      <c r="BW123" s="820"/>
      <c r="BX123" s="820"/>
      <c r="BY123" s="820"/>
      <c r="BZ123" s="820"/>
      <c r="CA123" s="820">
        <v>118614717</v>
      </c>
      <c r="CB123" s="820"/>
      <c r="CC123" s="820"/>
      <c r="CD123" s="820"/>
      <c r="CE123" s="820"/>
      <c r="CF123" s="735"/>
      <c r="CG123" s="736"/>
      <c r="CH123" s="736"/>
      <c r="CI123" s="736"/>
      <c r="CJ123" s="821"/>
      <c r="CK123" s="856"/>
      <c r="CL123" s="842"/>
      <c r="CM123" s="842"/>
      <c r="CN123" s="842"/>
      <c r="CO123" s="843"/>
      <c r="CP123" s="822" t="s">
        <v>401</v>
      </c>
      <c r="CQ123" s="823"/>
      <c r="CR123" s="823"/>
      <c r="CS123" s="823"/>
      <c r="CT123" s="823"/>
      <c r="CU123" s="823"/>
      <c r="CV123" s="823"/>
      <c r="CW123" s="823"/>
      <c r="CX123" s="823"/>
      <c r="CY123" s="823"/>
      <c r="CZ123" s="823"/>
      <c r="DA123" s="823"/>
      <c r="DB123" s="823"/>
      <c r="DC123" s="823"/>
      <c r="DD123" s="823"/>
      <c r="DE123" s="823"/>
      <c r="DF123" s="824"/>
      <c r="DG123" s="766">
        <v>99373</v>
      </c>
      <c r="DH123" s="767"/>
      <c r="DI123" s="767"/>
      <c r="DJ123" s="767"/>
      <c r="DK123" s="768"/>
      <c r="DL123" s="769">
        <v>86217</v>
      </c>
      <c r="DM123" s="767"/>
      <c r="DN123" s="767"/>
      <c r="DO123" s="767"/>
      <c r="DP123" s="768"/>
      <c r="DQ123" s="769">
        <v>116321</v>
      </c>
      <c r="DR123" s="767"/>
      <c r="DS123" s="767"/>
      <c r="DT123" s="767"/>
      <c r="DU123" s="768"/>
      <c r="DV123" s="811">
        <v>0.2</v>
      </c>
      <c r="DW123" s="812"/>
      <c r="DX123" s="812"/>
      <c r="DY123" s="812"/>
      <c r="DZ123" s="813"/>
    </row>
    <row r="124" spans="1:130" s="212" customFormat="1" ht="26.25" customHeight="1" thickBot="1" x14ac:dyDescent="0.2">
      <c r="A124" s="807"/>
      <c r="B124" s="808"/>
      <c r="C124" s="802" t="s">
        <v>448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461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96.3</v>
      </c>
      <c r="BR124" s="818"/>
      <c r="BS124" s="818"/>
      <c r="BT124" s="818"/>
      <c r="BU124" s="818"/>
      <c r="BV124" s="818">
        <v>91.1</v>
      </c>
      <c r="BW124" s="818"/>
      <c r="BX124" s="818"/>
      <c r="BY124" s="818"/>
      <c r="BZ124" s="818"/>
      <c r="CA124" s="818">
        <v>99.7</v>
      </c>
      <c r="CB124" s="818"/>
      <c r="CC124" s="818"/>
      <c r="CD124" s="818"/>
      <c r="CE124" s="818"/>
      <c r="CF124" s="713"/>
      <c r="CG124" s="714"/>
      <c r="CH124" s="714"/>
      <c r="CI124" s="714"/>
      <c r="CJ124" s="849"/>
      <c r="CK124" s="857"/>
      <c r="CL124" s="857"/>
      <c r="CM124" s="857"/>
      <c r="CN124" s="857"/>
      <c r="CO124" s="858"/>
      <c r="CP124" s="822" t="s">
        <v>462</v>
      </c>
      <c r="CQ124" s="823"/>
      <c r="CR124" s="823"/>
      <c r="CS124" s="823"/>
      <c r="CT124" s="823"/>
      <c r="CU124" s="823"/>
      <c r="CV124" s="823"/>
      <c r="CW124" s="823"/>
      <c r="CX124" s="823"/>
      <c r="CY124" s="823"/>
      <c r="CZ124" s="823"/>
      <c r="DA124" s="823"/>
      <c r="DB124" s="823"/>
      <c r="DC124" s="823"/>
      <c r="DD124" s="823"/>
      <c r="DE124" s="823"/>
      <c r="DF124" s="824"/>
      <c r="DG124" s="750">
        <v>140367</v>
      </c>
      <c r="DH124" s="751"/>
      <c r="DI124" s="751"/>
      <c r="DJ124" s="751"/>
      <c r="DK124" s="752"/>
      <c r="DL124" s="753">
        <v>67071</v>
      </c>
      <c r="DM124" s="751"/>
      <c r="DN124" s="751"/>
      <c r="DO124" s="751"/>
      <c r="DP124" s="752"/>
      <c r="DQ124" s="753">
        <v>73130</v>
      </c>
      <c r="DR124" s="751"/>
      <c r="DS124" s="751"/>
      <c r="DT124" s="751"/>
      <c r="DU124" s="752"/>
      <c r="DV124" s="835">
        <v>0.2</v>
      </c>
      <c r="DW124" s="836"/>
      <c r="DX124" s="836"/>
      <c r="DY124" s="836"/>
      <c r="DZ124" s="837"/>
    </row>
    <row r="125" spans="1:130" s="212" customFormat="1" ht="26.25" customHeight="1" x14ac:dyDescent="0.15">
      <c r="A125" s="807"/>
      <c r="B125" s="808"/>
      <c r="C125" s="802" t="s">
        <v>450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463</v>
      </c>
      <c r="CL125" s="839"/>
      <c r="CM125" s="839"/>
      <c r="CN125" s="839"/>
      <c r="CO125" s="840"/>
      <c r="CP125" s="847" t="s">
        <v>464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452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2979</v>
      </c>
      <c r="AB126" s="767"/>
      <c r="AC126" s="767"/>
      <c r="AD126" s="767"/>
      <c r="AE126" s="768"/>
      <c r="AF126" s="769">
        <v>2332</v>
      </c>
      <c r="AG126" s="767"/>
      <c r="AH126" s="767"/>
      <c r="AI126" s="767"/>
      <c r="AJ126" s="768"/>
      <c r="AK126" s="769">
        <v>3353</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466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467</v>
      </c>
      <c r="AY127" s="799"/>
      <c r="AZ127" s="799"/>
      <c r="BA127" s="799"/>
      <c r="BB127" s="799"/>
      <c r="BC127" s="799"/>
      <c r="BD127" s="799"/>
      <c r="BE127" s="800"/>
      <c r="BF127" s="798" t="s">
        <v>468</v>
      </c>
      <c r="BG127" s="799"/>
      <c r="BH127" s="799"/>
      <c r="BI127" s="799"/>
      <c r="BJ127" s="799"/>
      <c r="BK127" s="799"/>
      <c r="BL127" s="800"/>
      <c r="BM127" s="798" t="s">
        <v>469</v>
      </c>
      <c r="BN127" s="799"/>
      <c r="BO127" s="799"/>
      <c r="BP127" s="799"/>
      <c r="BQ127" s="799"/>
      <c r="BR127" s="799"/>
      <c r="BS127" s="800"/>
      <c r="BT127" s="798" t="s">
        <v>470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471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472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473</v>
      </c>
      <c r="X128" s="785"/>
      <c r="Y128" s="785"/>
      <c r="Z128" s="786"/>
      <c r="AA128" s="787">
        <v>326026</v>
      </c>
      <c r="AB128" s="788"/>
      <c r="AC128" s="788"/>
      <c r="AD128" s="788"/>
      <c r="AE128" s="789"/>
      <c r="AF128" s="790">
        <v>326498</v>
      </c>
      <c r="AG128" s="788"/>
      <c r="AH128" s="788"/>
      <c r="AI128" s="788"/>
      <c r="AJ128" s="789"/>
      <c r="AK128" s="790">
        <v>524325</v>
      </c>
      <c r="AL128" s="788"/>
      <c r="AM128" s="788"/>
      <c r="AN128" s="788"/>
      <c r="AO128" s="789"/>
      <c r="AP128" s="791"/>
      <c r="AQ128" s="792"/>
      <c r="AR128" s="792"/>
      <c r="AS128" s="792"/>
      <c r="AT128" s="793"/>
      <c r="AU128" s="214"/>
      <c r="AV128" s="214"/>
      <c r="AW128" s="214"/>
      <c r="AX128" s="794" t="s">
        <v>474</v>
      </c>
      <c r="AY128" s="795"/>
      <c r="AZ128" s="795"/>
      <c r="BA128" s="795"/>
      <c r="BB128" s="795"/>
      <c r="BC128" s="795"/>
      <c r="BD128" s="795"/>
      <c r="BE128" s="796"/>
      <c r="BF128" s="773" t="s">
        <v>121</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475</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476</v>
      </c>
      <c r="X129" s="764"/>
      <c r="Y129" s="764"/>
      <c r="Z129" s="765"/>
      <c r="AA129" s="766">
        <v>53522683</v>
      </c>
      <c r="AB129" s="767"/>
      <c r="AC129" s="767"/>
      <c r="AD129" s="767"/>
      <c r="AE129" s="768"/>
      <c r="AF129" s="769">
        <v>54521540</v>
      </c>
      <c r="AG129" s="767"/>
      <c r="AH129" s="767"/>
      <c r="AI129" s="767"/>
      <c r="AJ129" s="768"/>
      <c r="AK129" s="769">
        <v>55316187</v>
      </c>
      <c r="AL129" s="767"/>
      <c r="AM129" s="767"/>
      <c r="AN129" s="767"/>
      <c r="AO129" s="768"/>
      <c r="AP129" s="770"/>
      <c r="AQ129" s="771"/>
      <c r="AR129" s="771"/>
      <c r="AS129" s="771"/>
      <c r="AT129" s="772"/>
      <c r="AU129" s="215"/>
      <c r="AV129" s="215"/>
      <c r="AW129" s="215"/>
      <c r="AX129" s="738" t="s">
        <v>477</v>
      </c>
      <c r="AY129" s="739"/>
      <c r="AZ129" s="739"/>
      <c r="BA129" s="739"/>
      <c r="BB129" s="739"/>
      <c r="BC129" s="739"/>
      <c r="BD129" s="739"/>
      <c r="BE129" s="740"/>
      <c r="BF129" s="757" t="s">
        <v>121</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479</v>
      </c>
      <c r="X130" s="764"/>
      <c r="Y130" s="764"/>
      <c r="Z130" s="765"/>
      <c r="AA130" s="766">
        <v>8715138</v>
      </c>
      <c r="AB130" s="767"/>
      <c r="AC130" s="767"/>
      <c r="AD130" s="767"/>
      <c r="AE130" s="768"/>
      <c r="AF130" s="769">
        <v>8836481</v>
      </c>
      <c r="AG130" s="767"/>
      <c r="AH130" s="767"/>
      <c r="AI130" s="767"/>
      <c r="AJ130" s="768"/>
      <c r="AK130" s="769">
        <v>8428483</v>
      </c>
      <c r="AL130" s="767"/>
      <c r="AM130" s="767"/>
      <c r="AN130" s="767"/>
      <c r="AO130" s="768"/>
      <c r="AP130" s="770"/>
      <c r="AQ130" s="771"/>
      <c r="AR130" s="771"/>
      <c r="AS130" s="771"/>
      <c r="AT130" s="772"/>
      <c r="AU130" s="215"/>
      <c r="AV130" s="215"/>
      <c r="AW130" s="215"/>
      <c r="AX130" s="738" t="s">
        <v>480</v>
      </c>
      <c r="AY130" s="739"/>
      <c r="AZ130" s="739"/>
      <c r="BA130" s="739"/>
      <c r="BB130" s="739"/>
      <c r="BC130" s="739"/>
      <c r="BD130" s="739"/>
      <c r="BE130" s="740"/>
      <c r="BF130" s="741">
        <v>9.1999999999999993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481</v>
      </c>
      <c r="X131" s="748"/>
      <c r="Y131" s="748"/>
      <c r="Z131" s="749"/>
      <c r="AA131" s="750">
        <v>44807545</v>
      </c>
      <c r="AB131" s="751"/>
      <c r="AC131" s="751"/>
      <c r="AD131" s="751"/>
      <c r="AE131" s="752"/>
      <c r="AF131" s="753">
        <v>45685059</v>
      </c>
      <c r="AG131" s="751"/>
      <c r="AH131" s="751"/>
      <c r="AI131" s="751"/>
      <c r="AJ131" s="752"/>
      <c r="AK131" s="753">
        <v>46887704</v>
      </c>
      <c r="AL131" s="751"/>
      <c r="AM131" s="751"/>
      <c r="AN131" s="751"/>
      <c r="AO131" s="752"/>
      <c r="AP131" s="754"/>
      <c r="AQ131" s="755"/>
      <c r="AR131" s="755"/>
      <c r="AS131" s="755"/>
      <c r="AT131" s="756"/>
      <c r="AU131" s="215"/>
      <c r="AV131" s="215"/>
      <c r="AW131" s="215"/>
      <c r="AX131" s="716" t="s">
        <v>482</v>
      </c>
      <c r="AY131" s="717"/>
      <c r="AZ131" s="717"/>
      <c r="BA131" s="717"/>
      <c r="BB131" s="717"/>
      <c r="BC131" s="717"/>
      <c r="BD131" s="717"/>
      <c r="BE131" s="718"/>
      <c r="BF131" s="719">
        <v>99.7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483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484</v>
      </c>
      <c r="W132" s="729"/>
      <c r="X132" s="729"/>
      <c r="Y132" s="729"/>
      <c r="Z132" s="730"/>
      <c r="AA132" s="731">
        <v>9.5740170540000005</v>
      </c>
      <c r="AB132" s="732"/>
      <c r="AC132" s="732"/>
      <c r="AD132" s="732"/>
      <c r="AE132" s="733"/>
      <c r="AF132" s="734">
        <v>8.9268626859999998</v>
      </c>
      <c r="AG132" s="732"/>
      <c r="AH132" s="732"/>
      <c r="AI132" s="732"/>
      <c r="AJ132" s="733"/>
      <c r="AK132" s="734">
        <v>9.2222877879999992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485</v>
      </c>
      <c r="W133" s="708"/>
      <c r="X133" s="708"/>
      <c r="Y133" s="708"/>
      <c r="Z133" s="709"/>
      <c r="AA133" s="710">
        <v>8.6</v>
      </c>
      <c r="AB133" s="711"/>
      <c r="AC133" s="711"/>
      <c r="AD133" s="711"/>
      <c r="AE133" s="712"/>
      <c r="AF133" s="710">
        <v>9.1999999999999993</v>
      </c>
      <c r="AG133" s="711"/>
      <c r="AH133" s="711"/>
      <c r="AI133" s="711"/>
      <c r="AJ133" s="712"/>
      <c r="AK133" s="710">
        <v>9.1999999999999993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nH+sSlEHYiLfuuo/m04myUbqUW3aWuZdMeB69ZtcjV5/bbnAAlLbK+bSc7YCixpMzbds7dTmETNfPItdyi6wg==" saltValue="0unYvDmJ3ARIY52ZHYpG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kOCY9YA/ZVQ3zJrmZD5R77DlL1dVZJZbLlnVop2DXM0/PEZztVadoktB2QBv7s4fO41UJ+y50fA5gTp8FogMA==" saltValue="7l2edZkOqAvmIeJjulOh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W9OzkkPDpmYmboc2HCYEZF8uX0X+A30CNL8VDIY/GJn16nxq58SnBiCnC+olPMehdRAL7I/QHWCQ4pxc8Hh1w==" saltValue="nWlHFTCInmyvzm7A9AFlF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488</v>
      </c>
      <c r="AL6" s="248"/>
      <c r="AM6" s="248"/>
      <c r="AN6" s="248"/>
    </row>
    <row r="7" spans="1:46" ht="13.5" customHeight="1" x14ac:dyDescent="0.15">
      <c r="A7" s="247"/>
      <c r="AK7" s="250"/>
      <c r="AL7" s="251"/>
      <c r="AM7" s="251"/>
      <c r="AN7" s="252"/>
      <c r="AO7" s="1105" t="s">
        <v>489</v>
      </c>
      <c r="AP7" s="253"/>
      <c r="AQ7" s="254" t="s">
        <v>490</v>
      </c>
      <c r="AR7" s="255"/>
    </row>
    <row r="8" spans="1:46" x14ac:dyDescent="0.15">
      <c r="A8" s="247"/>
      <c r="AK8" s="256"/>
      <c r="AL8" s="257"/>
      <c r="AM8" s="257"/>
      <c r="AN8" s="258"/>
      <c r="AO8" s="1106"/>
      <c r="AP8" s="259" t="s">
        <v>491</v>
      </c>
      <c r="AQ8" s="260" t="s">
        <v>492</v>
      </c>
      <c r="AR8" s="261" t="s">
        <v>493</v>
      </c>
    </row>
    <row r="9" spans="1:46" x14ac:dyDescent="0.15">
      <c r="A9" s="247"/>
      <c r="AK9" s="1117" t="s">
        <v>494</v>
      </c>
      <c r="AL9" s="1118"/>
      <c r="AM9" s="1118"/>
      <c r="AN9" s="1119"/>
      <c r="AO9" s="262">
        <v>11400180</v>
      </c>
      <c r="AP9" s="262">
        <v>53004</v>
      </c>
      <c r="AQ9" s="263">
        <v>69190</v>
      </c>
      <c r="AR9" s="264">
        <v>-23.4</v>
      </c>
    </row>
    <row r="10" spans="1:46" ht="13.5" customHeight="1" x14ac:dyDescent="0.15">
      <c r="A10" s="247"/>
      <c r="AK10" s="1117" t="s">
        <v>495</v>
      </c>
      <c r="AL10" s="1118"/>
      <c r="AM10" s="1118"/>
      <c r="AN10" s="1119"/>
      <c r="AO10" s="265">
        <v>2591481</v>
      </c>
      <c r="AP10" s="265">
        <v>12049</v>
      </c>
      <c r="AQ10" s="266">
        <v>1817</v>
      </c>
      <c r="AR10" s="267">
        <v>563.1</v>
      </c>
    </row>
    <row r="11" spans="1:46" ht="13.5" customHeight="1" x14ac:dyDescent="0.15">
      <c r="A11" s="247"/>
      <c r="AK11" s="1117" t="s">
        <v>496</v>
      </c>
      <c r="AL11" s="1118"/>
      <c r="AM11" s="1118"/>
      <c r="AN11" s="1119"/>
      <c r="AO11" s="265">
        <v>225953</v>
      </c>
      <c r="AP11" s="265">
        <v>1051</v>
      </c>
      <c r="AQ11" s="266">
        <v>711</v>
      </c>
      <c r="AR11" s="267">
        <v>47.8</v>
      </c>
    </row>
    <row r="12" spans="1:46" ht="13.5" customHeight="1" x14ac:dyDescent="0.15">
      <c r="A12" s="247"/>
      <c r="AK12" s="1117" t="s">
        <v>497</v>
      </c>
      <c r="AL12" s="1118"/>
      <c r="AM12" s="1118"/>
      <c r="AN12" s="1119"/>
      <c r="AO12" s="265" t="s">
        <v>498</v>
      </c>
      <c r="AP12" s="265" t="s">
        <v>498</v>
      </c>
      <c r="AQ12" s="266">
        <v>19</v>
      </c>
      <c r="AR12" s="267" t="s">
        <v>498</v>
      </c>
    </row>
    <row r="13" spans="1:46" ht="13.5" customHeight="1" x14ac:dyDescent="0.15">
      <c r="A13" s="247"/>
      <c r="AK13" s="1117" t="s">
        <v>499</v>
      </c>
      <c r="AL13" s="1118"/>
      <c r="AM13" s="1118"/>
      <c r="AN13" s="1119"/>
      <c r="AO13" s="265">
        <v>729188</v>
      </c>
      <c r="AP13" s="265">
        <v>3390</v>
      </c>
      <c r="AQ13" s="266">
        <v>2094</v>
      </c>
      <c r="AR13" s="267">
        <v>61.9</v>
      </c>
    </row>
    <row r="14" spans="1:46" ht="13.5" customHeight="1" x14ac:dyDescent="0.15">
      <c r="A14" s="247"/>
      <c r="AK14" s="1117" t="s">
        <v>500</v>
      </c>
      <c r="AL14" s="1118"/>
      <c r="AM14" s="1118"/>
      <c r="AN14" s="1119"/>
      <c r="AO14" s="265">
        <v>619615</v>
      </c>
      <c r="AP14" s="265">
        <v>2881</v>
      </c>
      <c r="AQ14" s="266">
        <v>1351</v>
      </c>
      <c r="AR14" s="267">
        <v>113.2</v>
      </c>
    </row>
    <row r="15" spans="1:46" ht="13.5" customHeight="1" x14ac:dyDescent="0.15">
      <c r="A15" s="247"/>
      <c r="AK15" s="1120" t="s">
        <v>501</v>
      </c>
      <c r="AL15" s="1121"/>
      <c r="AM15" s="1121"/>
      <c r="AN15" s="1122"/>
      <c r="AO15" s="265">
        <v>-501683</v>
      </c>
      <c r="AP15" s="265">
        <v>-2333</v>
      </c>
      <c r="AQ15" s="266">
        <v>-3935</v>
      </c>
      <c r="AR15" s="267">
        <v>-40.700000000000003</v>
      </c>
    </row>
    <row r="16" spans="1:46" x14ac:dyDescent="0.15">
      <c r="A16" s="247"/>
      <c r="AK16" s="1120" t="s">
        <v>177</v>
      </c>
      <c r="AL16" s="1121"/>
      <c r="AM16" s="1121"/>
      <c r="AN16" s="1122"/>
      <c r="AO16" s="265">
        <v>15064734</v>
      </c>
      <c r="AP16" s="265">
        <v>70042</v>
      </c>
      <c r="AQ16" s="266">
        <v>71247</v>
      </c>
      <c r="AR16" s="267">
        <v>-1.7</v>
      </c>
    </row>
    <row r="17" spans="1:46" x14ac:dyDescent="0.15">
      <c r="A17" s="247"/>
    </row>
    <row r="18" spans="1:46" x14ac:dyDescent="0.15">
      <c r="A18" s="247"/>
      <c r="AQ18" s="268"/>
      <c r="AR18" s="268"/>
    </row>
    <row r="19" spans="1:46" x14ac:dyDescent="0.15">
      <c r="A19" s="247"/>
      <c r="AK19" s="243" t="s">
        <v>502</v>
      </c>
    </row>
    <row r="20" spans="1:46" x14ac:dyDescent="0.15">
      <c r="A20" s="247"/>
      <c r="AK20" s="269"/>
      <c r="AL20" s="270"/>
      <c r="AM20" s="270"/>
      <c r="AN20" s="271"/>
      <c r="AO20" s="272" t="s">
        <v>503</v>
      </c>
      <c r="AP20" s="273" t="s">
        <v>504</v>
      </c>
      <c r="AQ20" s="274" t="s">
        <v>505</v>
      </c>
      <c r="AR20" s="275"/>
    </row>
    <row r="21" spans="1:46" s="248" customFormat="1" x14ac:dyDescent="0.15">
      <c r="A21" s="276"/>
      <c r="AK21" s="1123" t="s">
        <v>506</v>
      </c>
      <c r="AL21" s="1124"/>
      <c r="AM21" s="1124"/>
      <c r="AN21" s="1125"/>
      <c r="AO21" s="277">
        <v>5.63</v>
      </c>
      <c r="AP21" s="278">
        <v>6.59</v>
      </c>
      <c r="AQ21" s="279">
        <v>-0.96</v>
      </c>
      <c r="AS21" s="280"/>
      <c r="AT21" s="276"/>
    </row>
    <row r="22" spans="1:46" s="248" customFormat="1" x14ac:dyDescent="0.15">
      <c r="A22" s="276"/>
      <c r="AK22" s="1123" t="s">
        <v>507</v>
      </c>
      <c r="AL22" s="1124"/>
      <c r="AM22" s="1124"/>
      <c r="AN22" s="1125"/>
      <c r="AO22" s="281">
        <v>97.5</v>
      </c>
      <c r="AP22" s="282">
        <v>99.2</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510</v>
      </c>
      <c r="AL29" s="248"/>
      <c r="AM29" s="248"/>
      <c r="AN29" s="248"/>
      <c r="AS29" s="290"/>
    </row>
    <row r="30" spans="1:46" ht="13.5" customHeight="1" x14ac:dyDescent="0.15">
      <c r="A30" s="247"/>
      <c r="AK30" s="250"/>
      <c r="AL30" s="251"/>
      <c r="AM30" s="251"/>
      <c r="AN30" s="252"/>
      <c r="AO30" s="1105" t="s">
        <v>489</v>
      </c>
      <c r="AP30" s="253"/>
      <c r="AQ30" s="254" t="s">
        <v>490</v>
      </c>
      <c r="AR30" s="255"/>
    </row>
    <row r="31" spans="1:46" x14ac:dyDescent="0.15">
      <c r="A31" s="247"/>
      <c r="AK31" s="256"/>
      <c r="AL31" s="257"/>
      <c r="AM31" s="257"/>
      <c r="AN31" s="258"/>
      <c r="AO31" s="1106"/>
      <c r="AP31" s="259" t="s">
        <v>491</v>
      </c>
      <c r="AQ31" s="260" t="s">
        <v>492</v>
      </c>
      <c r="AR31" s="261" t="s">
        <v>493</v>
      </c>
    </row>
    <row r="32" spans="1:46" ht="27" customHeight="1" x14ac:dyDescent="0.15">
      <c r="A32" s="247"/>
      <c r="AK32" s="1107" t="s">
        <v>511</v>
      </c>
      <c r="AL32" s="1108"/>
      <c r="AM32" s="1108"/>
      <c r="AN32" s="1109"/>
      <c r="AO32" s="291">
        <v>9750868</v>
      </c>
      <c r="AP32" s="291">
        <v>45336</v>
      </c>
      <c r="AQ32" s="292">
        <v>37151</v>
      </c>
      <c r="AR32" s="293">
        <v>22</v>
      </c>
    </row>
    <row r="33" spans="1:46" ht="13.5" customHeight="1" x14ac:dyDescent="0.15">
      <c r="A33" s="247"/>
      <c r="AK33" s="1107" t="s">
        <v>512</v>
      </c>
      <c r="AL33" s="1108"/>
      <c r="AM33" s="1108"/>
      <c r="AN33" s="1109"/>
      <c r="AO33" s="291" t="s">
        <v>498</v>
      </c>
      <c r="AP33" s="291" t="s">
        <v>498</v>
      </c>
      <c r="AQ33" s="292">
        <v>1</v>
      </c>
      <c r="AR33" s="293" t="s">
        <v>498</v>
      </c>
    </row>
    <row r="34" spans="1:46" ht="27" customHeight="1" x14ac:dyDescent="0.15">
      <c r="A34" s="247"/>
      <c r="AK34" s="1107" t="s">
        <v>513</v>
      </c>
      <c r="AL34" s="1108"/>
      <c r="AM34" s="1108"/>
      <c r="AN34" s="1109"/>
      <c r="AO34" s="291">
        <v>30759</v>
      </c>
      <c r="AP34" s="291">
        <v>143</v>
      </c>
      <c r="AQ34" s="292">
        <v>48</v>
      </c>
      <c r="AR34" s="293">
        <v>197.9</v>
      </c>
    </row>
    <row r="35" spans="1:46" ht="27" customHeight="1" x14ac:dyDescent="0.15">
      <c r="A35" s="247"/>
      <c r="AK35" s="1107" t="s">
        <v>514</v>
      </c>
      <c r="AL35" s="1108"/>
      <c r="AM35" s="1108"/>
      <c r="AN35" s="1109"/>
      <c r="AO35" s="291">
        <v>2892038</v>
      </c>
      <c r="AP35" s="291">
        <v>13446</v>
      </c>
      <c r="AQ35" s="292">
        <v>8181</v>
      </c>
      <c r="AR35" s="293">
        <v>64.400000000000006</v>
      </c>
    </row>
    <row r="36" spans="1:46" ht="27" customHeight="1" x14ac:dyDescent="0.15">
      <c r="A36" s="247"/>
      <c r="AK36" s="1107" t="s">
        <v>515</v>
      </c>
      <c r="AL36" s="1108"/>
      <c r="AM36" s="1108"/>
      <c r="AN36" s="1109"/>
      <c r="AO36" s="291">
        <v>552716</v>
      </c>
      <c r="AP36" s="291">
        <v>2570</v>
      </c>
      <c r="AQ36" s="292">
        <v>473</v>
      </c>
      <c r="AR36" s="293">
        <v>443.3</v>
      </c>
    </row>
    <row r="37" spans="1:46" ht="13.5" customHeight="1" x14ac:dyDescent="0.15">
      <c r="A37" s="247"/>
      <c r="AK37" s="1107" t="s">
        <v>516</v>
      </c>
      <c r="AL37" s="1108"/>
      <c r="AM37" s="1108"/>
      <c r="AN37" s="1109"/>
      <c r="AO37" s="291">
        <v>50546</v>
      </c>
      <c r="AP37" s="291">
        <v>235</v>
      </c>
      <c r="AQ37" s="292">
        <v>499</v>
      </c>
      <c r="AR37" s="293">
        <v>-52.9</v>
      </c>
    </row>
    <row r="38" spans="1:46" ht="27" customHeight="1" x14ac:dyDescent="0.15">
      <c r="A38" s="247"/>
      <c r="AK38" s="1110" t="s">
        <v>517</v>
      </c>
      <c r="AL38" s="1111"/>
      <c r="AM38" s="1111"/>
      <c r="AN38" s="1112"/>
      <c r="AO38" s="294" t="s">
        <v>498</v>
      </c>
      <c r="AP38" s="294" t="s">
        <v>498</v>
      </c>
      <c r="AQ38" s="295">
        <v>1</v>
      </c>
      <c r="AR38" s="283" t="s">
        <v>498</v>
      </c>
      <c r="AS38" s="290"/>
    </row>
    <row r="39" spans="1:46" x14ac:dyDescent="0.15">
      <c r="A39" s="247"/>
      <c r="AK39" s="1110" t="s">
        <v>518</v>
      </c>
      <c r="AL39" s="1111"/>
      <c r="AM39" s="1111"/>
      <c r="AN39" s="1112"/>
      <c r="AO39" s="291">
        <v>-524325</v>
      </c>
      <c r="AP39" s="291">
        <v>-2438</v>
      </c>
      <c r="AQ39" s="292">
        <v>-8269</v>
      </c>
      <c r="AR39" s="293">
        <v>-70.5</v>
      </c>
      <c r="AS39" s="290"/>
    </row>
    <row r="40" spans="1:46" ht="27" customHeight="1" x14ac:dyDescent="0.15">
      <c r="A40" s="247"/>
      <c r="AK40" s="1107" t="s">
        <v>519</v>
      </c>
      <c r="AL40" s="1108"/>
      <c r="AM40" s="1108"/>
      <c r="AN40" s="1109"/>
      <c r="AO40" s="291">
        <v>-8428483</v>
      </c>
      <c r="AP40" s="291">
        <v>-39188</v>
      </c>
      <c r="AQ40" s="292">
        <v>-27482</v>
      </c>
      <c r="AR40" s="293">
        <v>42.6</v>
      </c>
      <c r="AS40" s="290"/>
    </row>
    <row r="41" spans="1:46" x14ac:dyDescent="0.15">
      <c r="A41" s="247"/>
      <c r="AK41" s="1113" t="s">
        <v>287</v>
      </c>
      <c r="AL41" s="1114"/>
      <c r="AM41" s="1114"/>
      <c r="AN41" s="1115"/>
      <c r="AO41" s="291">
        <v>4324119</v>
      </c>
      <c r="AP41" s="291">
        <v>20105</v>
      </c>
      <c r="AQ41" s="292">
        <v>10602</v>
      </c>
      <c r="AR41" s="293">
        <v>89.6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520</v>
      </c>
    </row>
    <row r="48" spans="1:46" x14ac:dyDescent="0.15">
      <c r="A48" s="247"/>
      <c r="AK48" s="301" t="s">
        <v>521</v>
      </c>
      <c r="AL48" s="301"/>
      <c r="AM48" s="301"/>
      <c r="AN48" s="301"/>
      <c r="AO48" s="301"/>
      <c r="AP48" s="301"/>
      <c r="AQ48" s="302"/>
      <c r="AR48" s="301"/>
    </row>
    <row r="49" spans="1:44" ht="13.5" customHeight="1" x14ac:dyDescent="0.15">
      <c r="A49" s="247"/>
      <c r="AK49" s="303"/>
      <c r="AL49" s="304"/>
      <c r="AM49" s="1100" t="s">
        <v>489</v>
      </c>
      <c r="AN49" s="1102" t="s">
        <v>522</v>
      </c>
      <c r="AO49" s="1103"/>
      <c r="AP49" s="1103"/>
      <c r="AQ49" s="1103"/>
      <c r="AR49" s="1104"/>
    </row>
    <row r="50" spans="1:44" x14ac:dyDescent="0.15">
      <c r="A50" s="247"/>
      <c r="AK50" s="305"/>
      <c r="AL50" s="306"/>
      <c r="AM50" s="1101"/>
      <c r="AN50" s="307" t="s">
        <v>523</v>
      </c>
      <c r="AO50" s="308" t="s">
        <v>524</v>
      </c>
      <c r="AP50" s="309" t="s">
        <v>525</v>
      </c>
      <c r="AQ50" s="310" t="s">
        <v>526</v>
      </c>
      <c r="AR50" s="311" t="s">
        <v>527</v>
      </c>
    </row>
    <row r="51" spans="1:44" x14ac:dyDescent="0.15">
      <c r="A51" s="247"/>
      <c r="AK51" s="303" t="s">
        <v>528</v>
      </c>
      <c r="AL51" s="304"/>
      <c r="AM51" s="312">
        <v>21761307</v>
      </c>
      <c r="AN51" s="313">
        <v>96355</v>
      </c>
      <c r="AO51" s="314">
        <v>22.6</v>
      </c>
      <c r="AP51" s="315">
        <v>52191</v>
      </c>
      <c r="AQ51" s="316">
        <v>0.7</v>
      </c>
      <c r="AR51" s="317">
        <v>21.9</v>
      </c>
    </row>
    <row r="52" spans="1:44" x14ac:dyDescent="0.15">
      <c r="A52" s="247"/>
      <c r="AK52" s="318"/>
      <c r="AL52" s="319" t="s">
        <v>529</v>
      </c>
      <c r="AM52" s="320">
        <v>10618983</v>
      </c>
      <c r="AN52" s="321">
        <v>47019</v>
      </c>
      <c r="AO52" s="322">
        <v>14.9</v>
      </c>
      <c r="AP52" s="323">
        <v>26807</v>
      </c>
      <c r="AQ52" s="324">
        <v>1.8</v>
      </c>
      <c r="AR52" s="325">
        <v>13.1</v>
      </c>
    </row>
    <row r="53" spans="1:44" x14ac:dyDescent="0.15">
      <c r="A53" s="247"/>
      <c r="AK53" s="303" t="s">
        <v>530</v>
      </c>
      <c r="AL53" s="304"/>
      <c r="AM53" s="312">
        <v>12684178</v>
      </c>
      <c r="AN53" s="313">
        <v>56769</v>
      </c>
      <c r="AO53" s="314">
        <v>-41.1</v>
      </c>
      <c r="AP53" s="315">
        <v>48105</v>
      </c>
      <c r="AQ53" s="316">
        <v>-7.8</v>
      </c>
      <c r="AR53" s="317">
        <v>-33.299999999999997</v>
      </c>
    </row>
    <row r="54" spans="1:44" x14ac:dyDescent="0.15">
      <c r="A54" s="247"/>
      <c r="AK54" s="318"/>
      <c r="AL54" s="319" t="s">
        <v>529</v>
      </c>
      <c r="AM54" s="320">
        <v>5243137</v>
      </c>
      <c r="AN54" s="321">
        <v>23466</v>
      </c>
      <c r="AO54" s="322">
        <v>-50.1</v>
      </c>
      <c r="AP54" s="323">
        <v>24072</v>
      </c>
      <c r="AQ54" s="324">
        <v>-10.199999999999999</v>
      </c>
      <c r="AR54" s="325">
        <v>-39.9</v>
      </c>
    </row>
    <row r="55" spans="1:44" x14ac:dyDescent="0.15">
      <c r="A55" s="247"/>
      <c r="AK55" s="303" t="s">
        <v>531</v>
      </c>
      <c r="AL55" s="304"/>
      <c r="AM55" s="312">
        <v>9540924</v>
      </c>
      <c r="AN55" s="313">
        <v>43127</v>
      </c>
      <c r="AO55" s="314">
        <v>-24</v>
      </c>
      <c r="AP55" s="315">
        <v>47446</v>
      </c>
      <c r="AQ55" s="316">
        <v>-1.4</v>
      </c>
      <c r="AR55" s="317">
        <v>-22.6</v>
      </c>
    </row>
    <row r="56" spans="1:44" x14ac:dyDescent="0.15">
      <c r="A56" s="247"/>
      <c r="AK56" s="318"/>
      <c r="AL56" s="319" t="s">
        <v>529</v>
      </c>
      <c r="AM56" s="320">
        <v>4539222</v>
      </c>
      <c r="AN56" s="321">
        <v>20518</v>
      </c>
      <c r="AO56" s="322">
        <v>-12.6</v>
      </c>
      <c r="AP56" s="323">
        <v>24371</v>
      </c>
      <c r="AQ56" s="324">
        <v>1.2</v>
      </c>
      <c r="AR56" s="325">
        <v>-13.8</v>
      </c>
    </row>
    <row r="57" spans="1:44" x14ac:dyDescent="0.15">
      <c r="A57" s="247"/>
      <c r="AK57" s="303" t="s">
        <v>532</v>
      </c>
      <c r="AL57" s="304"/>
      <c r="AM57" s="312">
        <v>11779370</v>
      </c>
      <c r="AN57" s="313">
        <v>53989</v>
      </c>
      <c r="AO57" s="314">
        <v>25.2</v>
      </c>
      <c r="AP57" s="315">
        <v>48387</v>
      </c>
      <c r="AQ57" s="316">
        <v>2</v>
      </c>
      <c r="AR57" s="317">
        <v>23.2</v>
      </c>
    </row>
    <row r="58" spans="1:44" x14ac:dyDescent="0.15">
      <c r="A58" s="247"/>
      <c r="AK58" s="318"/>
      <c r="AL58" s="319" t="s">
        <v>529</v>
      </c>
      <c r="AM58" s="320">
        <v>4736661</v>
      </c>
      <c r="AN58" s="321">
        <v>21710</v>
      </c>
      <c r="AO58" s="322">
        <v>5.8</v>
      </c>
      <c r="AP58" s="323">
        <v>25592</v>
      </c>
      <c r="AQ58" s="324">
        <v>5</v>
      </c>
      <c r="AR58" s="325">
        <v>0.8</v>
      </c>
    </row>
    <row r="59" spans="1:44" x14ac:dyDescent="0.15">
      <c r="A59" s="247"/>
      <c r="AK59" s="303" t="s">
        <v>533</v>
      </c>
      <c r="AL59" s="304"/>
      <c r="AM59" s="312">
        <v>11446298</v>
      </c>
      <c r="AN59" s="313">
        <v>53219</v>
      </c>
      <c r="AO59" s="314">
        <v>-1.4</v>
      </c>
      <c r="AP59" s="315">
        <v>49684</v>
      </c>
      <c r="AQ59" s="316">
        <v>2.7</v>
      </c>
      <c r="AR59" s="317">
        <v>-4.0999999999999996</v>
      </c>
    </row>
    <row r="60" spans="1:44" x14ac:dyDescent="0.15">
      <c r="A60" s="247"/>
      <c r="AK60" s="318"/>
      <c r="AL60" s="319" t="s">
        <v>529</v>
      </c>
      <c r="AM60" s="320">
        <v>7393383</v>
      </c>
      <c r="AN60" s="321">
        <v>34375</v>
      </c>
      <c r="AO60" s="322">
        <v>58.3</v>
      </c>
      <c r="AP60" s="323">
        <v>28303</v>
      </c>
      <c r="AQ60" s="324">
        <v>10.6</v>
      </c>
      <c r="AR60" s="325">
        <v>47.7</v>
      </c>
    </row>
    <row r="61" spans="1:44" x14ac:dyDescent="0.15">
      <c r="A61" s="247"/>
      <c r="AK61" s="303" t="s">
        <v>534</v>
      </c>
      <c r="AL61" s="326"/>
      <c r="AM61" s="312">
        <v>13442415</v>
      </c>
      <c r="AN61" s="313">
        <v>60692</v>
      </c>
      <c r="AO61" s="314">
        <v>-3.7</v>
      </c>
      <c r="AP61" s="315">
        <v>49163</v>
      </c>
      <c r="AQ61" s="327">
        <v>-0.8</v>
      </c>
      <c r="AR61" s="317">
        <v>-2.9</v>
      </c>
    </row>
    <row r="62" spans="1:44" x14ac:dyDescent="0.15">
      <c r="A62" s="247"/>
      <c r="AK62" s="318"/>
      <c r="AL62" s="319" t="s">
        <v>529</v>
      </c>
      <c r="AM62" s="320">
        <v>6506277</v>
      </c>
      <c r="AN62" s="321">
        <v>29418</v>
      </c>
      <c r="AO62" s="322">
        <v>3.3</v>
      </c>
      <c r="AP62" s="323">
        <v>25829</v>
      </c>
      <c r="AQ62" s="324">
        <v>1.7</v>
      </c>
      <c r="AR62" s="325">
        <v>1.6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7Y80G386pbr0ncLU9RkNR6TghWNc2bZKd/VHITSyrSI8LWi3i0c4sVZuRBm6TcLMmqTY19vy83gIY2ogWW3i1Q==" saltValue="tR097WIt0bdC2kJRNWSw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486</v>
      </c>
    </row>
    <row r="121" spans="125:125" ht="13.5" hidden="1" customHeight="1" x14ac:dyDescent="0.15">
      <c r="DU121" s="241"/>
    </row>
  </sheetData>
  <sheetProtection algorithmName="SHA-512" hashValue="uK78YQ0x14SGD9Un3RFXeAVtk+01r1LeRyUmHV+ZBqBXI4ewfPODXT5uo41g8qzuoG/rwHhBbGGfFSDrPQyw0g==" saltValue="eUlPujM/UNCrvZqioyY01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486</v>
      </c>
    </row>
  </sheetData>
  <sheetProtection algorithmName="SHA-512" hashValue="0edThwzoVjAQNk41a//f1IGwkxdVpe1NokcSTJJmzV4UI6KYAY3CoV/i+oGUwEPjymCkL4UFUGdwB/fY0kadEw==" saltValue="HYY29DTemDd7F/wKO1e07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126" t="s">
        <v>3</v>
      </c>
      <c r="D47" s="1126"/>
      <c r="E47" s="1127"/>
      <c r="F47" s="11">
        <v>4.74</v>
      </c>
      <c r="G47" s="12">
        <v>6.19</v>
      </c>
      <c r="H47" s="12">
        <v>6.35</v>
      </c>
      <c r="I47" s="12">
        <v>6.24</v>
      </c>
      <c r="J47" s="13">
        <v>5.49</v>
      </c>
    </row>
    <row r="48" spans="2:10" ht="57.75" customHeight="1" x14ac:dyDescent="0.15">
      <c r="B48" s="14"/>
      <c r="C48" s="1128" t="s">
        <v>4</v>
      </c>
      <c r="D48" s="1128"/>
      <c r="E48" s="1129"/>
      <c r="F48" s="15">
        <v>4.8</v>
      </c>
      <c r="G48" s="16">
        <v>5.81</v>
      </c>
      <c r="H48" s="16">
        <v>6.13</v>
      </c>
      <c r="I48" s="16">
        <v>5.57</v>
      </c>
      <c r="J48" s="17">
        <v>4.8099999999999996</v>
      </c>
    </row>
    <row r="49" spans="2:10" ht="57.75" customHeight="1" thickBot="1" x14ac:dyDescent="0.2">
      <c r="B49" s="18"/>
      <c r="C49" s="1130" t="s">
        <v>5</v>
      </c>
      <c r="D49" s="1130"/>
      <c r="E49" s="1131"/>
      <c r="F49" s="19">
        <v>0.37</v>
      </c>
      <c r="G49" s="20">
        <v>2.85</v>
      </c>
      <c r="H49" s="20">
        <v>0.17</v>
      </c>
      <c r="I49" s="20" t="s">
        <v>541</v>
      </c>
      <c r="J49" s="21" t="s">
        <v>542</v>
      </c>
    </row>
    <row r="50" spans="2:10" x14ac:dyDescent="0.15"/>
  </sheetData>
  <sheetProtection algorithmName="SHA-512" hashValue="JB2dxOXbkBLy9Sk0khxqNW/LdBTQG6efB+ajQAHcU8G30GBv1Ut5BFwi83iU7yOgLUGtmaI83SxZGwZ6GvtAgA==" saltValue="K1IMzA+WGFkBJu2oRnoL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shi_tanabu</cp:lastModifiedBy>
  <cp:lastPrinted>2026-03-12T06:27:11Z</cp:lastPrinted>
  <dcterms:created xsi:type="dcterms:W3CDTF">2026-02-23T04:22:16Z</dcterms:created>
  <dcterms:modified xsi:type="dcterms:W3CDTF">2026-03-18T02:35:02Z</dcterms:modified>
  <cp:category/>
</cp:coreProperties>
</file>