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1803ld001\財政課共有\04_決算統計・普通会計\02_普通会計\07 財政状況資料集（3月・8月）\R5年度決算\01_作成依頼（１回目_R070303）\"/>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<sst xmlns="http://schemas.openxmlformats.org/spreadsheetml/2006/main" count="1056" uniqueCount="575">
  <si>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</si>
  <si>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</si>
  <si>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</si>
  <si>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</si>
  <si>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</si>
  <si>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</si>
  <si>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</si>
  <si>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</si>
  <si>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</si>
  <si>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</si>
  <si>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</si>
  <si>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</si>
  <si>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</si>
  <si>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</si>
  <si>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</si>
  <si>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</si>
  <si>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</si>
  <si>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</si>
  <si>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</si>
  <si>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</si>
  <si>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</si>
  <si>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</si>
  <si>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</si>
  <si>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</si>
  <si>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</si>
  <si>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</si>
  <si>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</si>
  <si>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</si>
  <si>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</si>
  <si>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</si>
  <si>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</si>
  <si>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</si>
  <si>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</si>
  <si>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</si>
  <si>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</si>
  <si>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</si>
  <si>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</si>
  <si>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</si>
  <si>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</si>
  <si>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</si>
  <si>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</si>
  <si>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</si>
  <si>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</si>
  <si>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</si>
  <si>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</si>
  <si>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</si>
  <si>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</si>
  <si>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</si>
  <si>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</si>
  <si>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</si>
  <si>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</si>
  <si>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</si>
  <si>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</si>
  <si>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</si>
  <si>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</si>
  <si>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</si>
  <si>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</si>
  <si>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</si>
  <si>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</si>
  <si>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</si>
  <si>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</si>
  <si>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</si>
  <si>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</si>
  <si>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</si>
  <si>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</si>
  <si>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</si>
  <si>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</si>
  <si>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</si>
  <si>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</si>
  <si>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</si>
  <si>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</si>
  <si>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</si>
  <si>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</si>
  <si>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</si>
  <si>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</si>
  <si>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</si>
  <si>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</si>
  <si>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</si>
  <si>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</si>
  <si>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</si>
  <si>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</si>
  <si>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</si>
  <si>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</si>
  <si>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</si>
  <si>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</si>
  <si>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</si>
  <si>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</si>
  <si>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</si>
  <si>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</si>
  <si>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</si>
  <si>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</si>
  <si>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</si>
  <si>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</si>
  <si>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</si>
  <si>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</si>
  <si>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</si>
  <si>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</si>
  <si>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</si>
  <si>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</si>
  <si>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</si>
  <si>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</si>
  <si>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</si>
  <si>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</si>
  <si>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</si>
  <si>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</si>
  <si>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</si>
  <si>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</si>
  <si>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</si>
  <si>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</si>
  <si>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</si>
  <si>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</si>
  <si>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</si>
  <si>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</si>
  <si>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</si>
  <si>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</si>
  <si>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</si>
  <si>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</si>
  <si>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</si>
  <si>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</si>
  <si>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</si>
  <si>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</si>
  <si>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</si>
  <si>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</si>
  <si>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</si>
  <si>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</si>
  <si>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</si>
  <si>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</si>
  <si>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</si>
  <si>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</si>
  <si>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</si>
  <si>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</si>
  <si>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</si>
  <si>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</si>
  <si>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</si>
  <si>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</si>
  <si>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</si>
  <si>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</si>
  <si>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</si>
  <si>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</si>
  <si>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</si>
  <si>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</si>
  <si>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</si>
  <si>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</si>
  <si>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</si>
  <si>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</si>
  <si>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</si>
  <si>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</si>
  <si>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</si>
  <si>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</si>
  <si>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</si>
  <si>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</si>
  <si>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</si>
  <si>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</si>
  <si>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</si>
  <si>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</si>
  <si>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</si>
  <si>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</si>
  <si>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</si>
  <si>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</si>
  <si>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</si>
  <si>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</si>
  <si>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</si>
  <si>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</si>
  <si>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</si>
  <si>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</si>
  <si>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</si>
  <si>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</si>
  <si>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</si>
  <si>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</si>
  <si>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</si>
  <si>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</si>
  <si>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</si>
  <si>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</si>
  <si>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</si>
  <si>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</si>
  <si>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</si>
  <si>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</si>
  <si>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</si>
  <si>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</si>
  <si>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</si>
  <si>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</si>
  <si>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</si>
  <si>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</si>
  <si>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</si>
  <si>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</si>
  <si>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</si>
  <si>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</si>
  <si>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</si>
  <si>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</si>
  <si>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</si>
  <si>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</si>
  <si>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</si>
  <si>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</si>
  <si>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</si>
  <si>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</si>
  <si>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</si>
  <si>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</si>
  <si>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</si>
  <si>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</si>
  <si>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</si>
  <si>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</si>
  <si>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</si>
  <si>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</si>
  <si>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青森県八戸市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</si>
  <si>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</si>
  <si>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</si>
  <si>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</si>
  <si>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</si>
  <si>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</si>
  <si>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</si>
  <si>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</si>
  <si>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</si>
  <si>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</si>
  <si>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</si>
  <si>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</si>
  <si>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</si>
  <si>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</si>
  <si>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</si>
  <si>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</si>
  <si>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</si>
  <si>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</si>
  <si>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</si>
  <si>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</si>
  <si>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</si>
  <si>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</si>
  <si>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</si>
  <si>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</si>
  <si>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</si>
  <si>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</si>
  <si>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</si>
  <si>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</si>
  <si>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</si>
  <si>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</si>
  <si>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</si>
  <si>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</si>
  <si>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</si>
  <si>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</si>
  <si>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</si>
  <si>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</si>
  <si>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</si>
  <si>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</si>
  <si>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</si>
  <si>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</si>
  <si>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</si>
  <si>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</si>
  <si>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</si>
  <si>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</si>
  <si>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</si>
  <si>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</si>
  <si>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</si>
  <si>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</si>
  <si>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</si>
  <si>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</si>
  <si>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</si>
  <si>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</si>
  <si>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</si>
  <si>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</si>
  <si>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</si>
  <si>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</si>
  <si>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</si>
  <si>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</si>
  <si>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</si>
  <si>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</si>
  <si>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</si>
  <si>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</si>
  <si>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</si>
  <si>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</si>
  <si>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</si>
  <si>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</si>
  <si>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</si>
  <si>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</si>
  <si>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</si>
  <si>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</si>
  <si>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</si>
  <si>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</si>
  <si>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</si>
  <si>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</si>
  <si>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</si>
  <si>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</si>
  <si>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</si>
  <si>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</si>
  <si>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</si>
  <si>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</si>
  <si>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</si>
  <si>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</si>
  <si>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</si>
  <si>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</si>
  <si>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</si>
  <si>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</si>
  <si>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</si>
  <si>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</si>
  <si>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</si>
  <si>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</si>
  <si>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</si>
  <si>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</si>
  <si>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</si>
  <si>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</si>
  <si>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</si>
  <si>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</si>
  <si>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</si>
  <si>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</si>
  <si>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</si>
  <si>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</si>
  <si>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</si>
  <si>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</si>
  <si>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</si>
  <si>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</si>
  <si>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</si>
  <si>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</si>
  <si>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</si>
  <si>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</si>
  <si>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</si>
  <si>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</si>
  <si>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</si>
  <si>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</si>
  <si>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</si>
  <si>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</si>
  <si>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</si>
  <si>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</si>
  <si>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</si>
  <si>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</si>
  <si>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</si>
  <si>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</si>
  <si>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</si>
  <si>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</si>
  <si>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</si>
  <si>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</si>
  <si>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</si>
  <si>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</si>
  <si>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</si>
  <si>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</si>
  <si>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</si>
  <si>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</si>
  <si>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</si>
  <si>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</si>
  <si>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</si>
  <si>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</si>
  <si>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</si>
  <si>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</si>
  <si>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</si>
  <si>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</si>
  <si>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</si>
  <si>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</si>
  <si>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</si>
  <si>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</si>
  <si>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</si>
  <si>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</si>
  <si>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</si>
  <si>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</si>
  <si>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</si>
  <si>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</si>
  <si>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</si>
  <si>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</si>
  <si>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</si>
  <si>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青森県八戸市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</si>
  <si>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</si>
  <si>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</si>
  <si>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</si>
  <si>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</si>
  <si>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</si>
  <si>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</si>
  <si>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</si>
  <si>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</si>
  <si>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</si>
  <si>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</si>
  <si>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</si>
  <si>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</si>
  <si>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</si>
  <si>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</si>
  <si>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</si>
  <si>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</si>
  <si>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</si>
  <si>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</si>
  <si>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</si>
  <si>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</si>
  <si>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都市計画土地区画整理事業特別会計</t>
    <phoneticPr fontId="5"/>
  </si>
  <si>
    <t>学校給食特別会計</t>
    <phoneticPr fontId="5"/>
  </si>
  <si>
    <t>霊園特別会計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</si>
  <si>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</si>
  <si>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</si>
  <si>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</si>
  <si>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</si>
  <si>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</si>
  <si>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</si>
  <si>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</si>
  <si>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</si>
  <si>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</si>
  <si>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</si>
  <si>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</si>
  <si>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</si>
  <si>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</si>
  <si>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</si>
  <si>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</si>
  <si>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都市計画駐車場特別会計</t>
    <phoneticPr fontId="5"/>
  </si>
  <si>
    <t>介護保険特別会計</t>
    <phoneticPr fontId="5"/>
  </si>
  <si>
    <t>国民健康保険南郷診療所特別会計</t>
    <phoneticPr fontId="5"/>
  </si>
  <si>
    <t>後期高齢者医療特別会計</t>
    <phoneticPr fontId="5"/>
  </si>
  <si>
    <t>八戸市自動車運送事業会計</t>
    <phoneticPr fontId="5"/>
  </si>
  <si>
    <t>法適用企業</t>
    <phoneticPr fontId="5"/>
  </si>
  <si>
    <t>八戸市立市民病院事業会計</t>
    <phoneticPr fontId="5"/>
  </si>
  <si>
    <t>八戸市下水道事業会計</t>
    <phoneticPr fontId="5"/>
  </si>
  <si>
    <t>地方卸売市場八戸市魚市場特別会計</t>
    <phoneticPr fontId="5"/>
  </si>
  <si>
    <t>法非適用企業</t>
    <phoneticPr fontId="5"/>
  </si>
  <si>
    <t>八戸市中央卸売市場特別会計</t>
    <phoneticPr fontId="5"/>
  </si>
  <si>
    <t>八戸市産業団地造成事業特別会計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</si>
  <si>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</si>
  <si>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</si>
  <si>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</si>
  <si>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</si>
  <si>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</si>
  <si>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</si>
  <si>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</si>
  <si>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</si>
  <si>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</si>
  <si>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</si>
  <si>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</si>
  <si>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</si>
  <si>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</si>
  <si>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</si>
  <si>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</si>
  <si>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</si>
  <si>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</si>
  <si>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</si>
  <si>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</si>
  <si>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</si>
  <si>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</si>
  <si>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</si>
  <si>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</si>
  <si>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</si>
  <si>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</si>
  <si>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</si>
  <si>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</si>
  <si>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</si>
  <si>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</si>
  <si>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</si>
  <si>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</si>
  <si>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</si>
  <si>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</si>
  <si>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</si>
  <si>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</si>
  <si>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</si>
  <si>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</si>
  <si>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</si>
  <si>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</si>
  <si>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</si>
  <si>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</si>
  <si>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</si>
  <si>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</si>
  <si>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</si>
  <si>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</si>
  <si>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</si>
  <si>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</si>
  <si>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</si>
  <si>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</si>
  <si>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</si>
  <si>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</si>
  <si>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</si>
  <si>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</si>
  <si>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</si>
  <si>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八戸市駐車場特別会計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</si>
  <si>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</si>
  <si>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</si>
  <si>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</si>
  <si>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</si>
  <si>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</si>
  <si>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</si>
  <si>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</si>
  <si>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</si>
  <si>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</si>
  <si>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</si>
  <si>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</si>
  <si>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</si>
  <si>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</si>
  <si>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</si>
  <si>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</si>
  <si>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</si>
  <si>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</si>
  <si>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</si>
  <si>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</si>
  <si>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</si>
  <si>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</si>
  <si>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</si>
  <si>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</si>
  <si>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</si>
  <si>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</si>
  <si>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</si>
  <si>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</si>
  <si>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</si>
  <si>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</si>
  <si>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</si>
  <si>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</si>
  <si>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</si>
  <si>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</si>
  <si>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</si>
  <si>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</si>
  <si>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</si>
  <si>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</si>
  <si>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</si>
  <si>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</si>
  <si>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</si>
  <si>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</si>
  <si>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</si>
  <si>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</si>
  <si>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</si>
  <si>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</si>
  <si>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</si>
  <si>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</si>
  <si>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</si>
  <si>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</si>
  <si>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</si>
  <si>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</si>
  <si>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</si>
  <si>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</si>
  <si>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</si>
  <si>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</si>
  <si>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</si>
  <si>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</si>
  <si>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</si>
  <si>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</si>
  <si>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</si>
  <si>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</si>
  <si>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</si>
  <si>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</si>
  <si>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</si>
  <si>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</si>
  <si>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</si>
  <si>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</si>
  <si>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</si>
  <si>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</si>
  <si>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</si>
  <si>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</si>
  <si>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</si>
  <si>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</si>
  <si>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</si>
  <si>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</si>
  <si>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</si>
  <si>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</si>
  <si>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</si>
  <si>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</si>
  <si>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</si>
  <si>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</si>
  <si>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0.20</t>
  </si>
  <si>
    <t>▲ 0.44</t>
  </si>
  <si>
    <t>八戸市立市民病院事業会計</t>
  </si>
  <si>
    <t>一般会計</t>
  </si>
  <si>
    <t>八戸市下水道事業会計</t>
  </si>
  <si>
    <t>国民健康保険特別会計</t>
  </si>
  <si>
    <t>介護保険特別会計</t>
  </si>
  <si>
    <t>八戸市自動車運送事業会計</t>
  </si>
  <si>
    <t>後期高齢者医療特別会計</t>
  </si>
  <si>
    <t>地方卸売市場八戸市魚市場特別会計</t>
  </si>
  <si>
    <t>その他会計（赤字）</t>
  </si>
  <si>
    <t>その他会計（黒字）</t>
  </si>
  <si>
    <t>R01</t>
    <phoneticPr fontId="5"/>
  </si>
  <si>
    <t>R02</t>
    <phoneticPr fontId="5"/>
  </si>
  <si>
    <t>R03</t>
    <phoneticPr fontId="5"/>
  </si>
  <si>
    <t>R04</t>
    <phoneticPr fontId="5"/>
  </si>
  <si>
    <t>R05</t>
    <phoneticPr fontId="5"/>
  </si>
  <si>
    <t>-</t>
    <phoneticPr fontId="2"/>
  </si>
  <si>
    <t>八戸地域広域市町村圏事務組合</t>
    <phoneticPr fontId="2"/>
  </si>
  <si>
    <t>八戸圏域水道企業団</t>
    <phoneticPr fontId="2"/>
  </si>
  <si>
    <t>青森県後期高齢者医療広域連合</t>
    <phoneticPr fontId="2"/>
  </si>
  <si>
    <t>青森県交通災害共済組合</t>
    <phoneticPr fontId="2"/>
  </si>
  <si>
    <t>青森県市長会館管理組合</t>
    <phoneticPr fontId="2"/>
  </si>
  <si>
    <t>(公財)八戸市総合健診センター</t>
    <rPh sb="1" eb="3">
      <t>コウザイ</t>
    </rPh>
    <rPh sb="4" eb="11">
      <t>ハチノヘシソウゴウケンシン</t>
    </rPh>
    <phoneticPr fontId="2"/>
  </si>
  <si>
    <t>八戸市土地開発公社</t>
    <rPh sb="0" eb="9">
      <t>ハチノヘシトチカイハツコウシャ</t>
    </rPh>
    <phoneticPr fontId="2"/>
  </si>
  <si>
    <t>(公財)八戸地域高度技術振興センター</t>
    <rPh sb="1" eb="3">
      <t>コウザイ</t>
    </rPh>
    <rPh sb="4" eb="6">
      <t>ハチノヘ</t>
    </rPh>
    <rPh sb="6" eb="8">
      <t>チイキ</t>
    </rPh>
    <rPh sb="8" eb="10">
      <t>コウド</t>
    </rPh>
    <rPh sb="10" eb="12">
      <t>ギジュツ</t>
    </rPh>
    <rPh sb="12" eb="14">
      <t>シンコウ</t>
    </rPh>
    <phoneticPr fontId="2"/>
  </si>
  <si>
    <t>（一財)VISITはちのへ</t>
    <rPh sb="1" eb="3">
      <t>イチザイ</t>
    </rPh>
    <phoneticPr fontId="2"/>
  </si>
  <si>
    <t>なんごうプラザ(株)</t>
    <rPh sb="7" eb="10">
      <t>カブシキガイシャ</t>
    </rPh>
    <phoneticPr fontId="2"/>
  </si>
  <si>
    <t>屋内スケート場建設基金</t>
    <phoneticPr fontId="5"/>
  </si>
  <si>
    <t>産業立地振興基金</t>
    <phoneticPr fontId="2"/>
  </si>
  <si>
    <t>地域振興基金</t>
    <phoneticPr fontId="2"/>
  </si>
  <si>
    <t>こども未来基金</t>
    <phoneticPr fontId="2"/>
  </si>
  <si>
    <t>奨学ゆめ基金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</si>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</sst>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1ADC-4C5D-8BD2-1E4EF3A754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78575</c:v>
                </c:pt>
                <c:pt idx="1">
                  <c:v>96355</c:v>
                </c:pt>
                <c:pt idx="2">
                  <c:v>56769</c:v>
                </c:pt>
                <c:pt idx="3">
                  <c:v>43127</c:v>
                </c:pt>
                <c:pt idx="4">
                  <c:v>53989</c:v>
                </c:pt>
              </c:numCache>
            </c:numRef>
          </c:val>
          <c:smooth val="0"/>
          <c:extLst>
            <c:ext xmlns:c16="http://schemas.microsoft.com/office/drawing/2014/chart" uri="{C3380CC4-5D6E-409C-BE32-E72D297353CC}">
              <c16:uniqueId val="{00000001-1ADC-4C5D-8BD2-1E4EF3A754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3.86</c:v>
                </c:pt>
                <c:pt idx="1">
                  <c:v>4.8</c:v>
                </c:pt>
                <c:pt idx="2">
                  <c:v>5.81</c:v>
                </c:pt>
                <c:pt idx="3">
                  <c:v>6.13</c:v>
                </c:pt>
                <c:pt idx="4">
                  <c:v>5.57</c:v>
                </c:pt>
              </c:numCache>
            </c:numRef>
          </c:val>
          <c:extLst>
            <c:ext xmlns:c16="http://schemas.microsoft.com/office/drawing/2014/chart" uri="{C3380CC4-5D6E-409C-BE32-E72D297353CC}">
              <c16:uniqueId val="{00000000-B309-47D6-87A9-7B8EC96F07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5.44</c:v>
                </c:pt>
                <c:pt idx="1">
                  <c:v>4.74</c:v>
                </c:pt>
                <c:pt idx="2">
                  <c:v>6.19</c:v>
                </c:pt>
                <c:pt idx="3">
                  <c:v>6.35</c:v>
                </c:pt>
                <c:pt idx="4">
                  <c:v>6.24</c:v>
                </c:pt>
              </c:numCache>
            </c:numRef>
          </c:val>
          <c:extLst>
            <c:ext xmlns:c16="http://schemas.microsoft.com/office/drawing/2014/chart" uri="{C3380CC4-5D6E-409C-BE32-E72D297353CC}">
              <c16:uniqueId val="{00000001-B309-47D6-87A9-7B8EC96F07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c:v>
                </c:pt>
                <c:pt idx="1">
                  <c:v>0.37</c:v>
                </c:pt>
                <c:pt idx="2">
                  <c:v>2.85</c:v>
                </c:pt>
                <c:pt idx="3">
                  <c:v>0.17</c:v>
                </c:pt>
                <c:pt idx="4">
                  <c:v>-0.44</c:v>
                </c:pt>
              </c:numCache>
            </c:numRef>
          </c:val>
          <c:smooth val="0"/>
          <c:extLst>
            <c:ext xmlns:c16="http://schemas.microsoft.com/office/drawing/2014/chart" uri="{C3380CC4-5D6E-409C-BE32-E72D297353CC}">
              <c16:uniqueId val="{00000002-B309-47D6-87A9-7B8EC96F07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c:v>
                </c:pt>
                <c:pt idx="2">
                  <c:v>#N/A</c:v>
                </c:pt>
                <c:pt idx="3">
                  <c:v>0.32</c:v>
                </c:pt>
                <c:pt idx="4">
                  <c:v>#N/A</c:v>
                </c:pt>
                <c:pt idx="5">
                  <c:v>0.25</c:v>
                </c:pt>
                <c:pt idx="6">
                  <c:v>#N/A</c:v>
                </c:pt>
                <c:pt idx="7">
                  <c:v>0.23</c:v>
                </c:pt>
                <c:pt idx="8">
                  <c:v>#N/A</c:v>
                </c:pt>
                <c:pt idx="9">
                  <c:v>0.15</c:v>
                </c:pt>
              </c:numCache>
            </c:numRef>
          </c:val>
          <c:extLst>
            <c:ext xmlns:c16="http://schemas.microsoft.com/office/drawing/2014/chart" uri="{C3380CC4-5D6E-409C-BE32-E72D297353CC}">
              <c16:uniqueId val="{00000000-4BC3-4DBF-B903-9221470235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C3-4DBF-B903-9221470235DA}"/>
            </c:ext>
          </c:extLst>
        </c:ser>
        <c:ser>
          <c:idx val="2"/>
          <c:order val="2"/>
          <c:tx>
            <c:strRef>
              <c:f>データシート!$A$29</c:f>
              <c:strCache>
                <c:ptCount val="1"/>
                <c:pt idx="0">
                  <c:v>地方卸売市場八戸市魚市場特別会計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0.03</c:v>
                </c:pt>
                <c:pt idx="4">
                  <c:v>#N/A</c:v>
                </c:pt>
                <c:pt idx="5">
                  <c:v>0.04</c:v>
                </c:pt>
                <c:pt idx="6">
                  <c:v>#N/A</c:v>
                </c:pt>
                <c:pt idx="7">
                  <c:v>0.03</c:v>
                </c:pt>
                <c:pt idx="8">
                  <c:v>#N/A</c:v>
                </c:pt>
                <c:pt idx="9">
                  <c:v>0.06</c:v>
                </c:pt>
              </c:numCache>
            </c:numRef>
          </c:val>
          <c:extLst>
            <c:ext xmlns:c16="http://schemas.microsoft.com/office/drawing/2014/chart" uri="{C3380CC4-5D6E-409C-BE32-E72D297353CC}">
              <c16:uniqueId val="{00000002-4BC3-4DBF-B903-9221470235D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0.14000000000000001</c:v>
                </c:pt>
                <c:pt idx="2">
                  <c:v>#N/A</c:v>
                </c:pt>
                <c:pt idx="3">
                  <c:v>0.11</c:v>
                </c:pt>
                <c:pt idx="4">
                  <c:v>#N/A</c:v>
                </c:pt>
                <c:pt idx="5">
                  <c:v>0.12</c:v>
                </c:pt>
                <c:pt idx="6">
                  <c:v>#N/A</c:v>
                </c:pt>
                <c:pt idx="7">
                  <c:v>0.15</c:v>
                </c:pt>
                <c:pt idx="8">
                  <c:v>#N/A</c:v>
                </c:pt>
                <c:pt idx="9">
                  <c:v>0.14000000000000001</c:v>
                </c:pt>
              </c:numCache>
            </c:numRef>
          </c:val>
          <c:extLst>
            <c:ext xmlns:c16="http://schemas.microsoft.com/office/drawing/2014/chart" uri="{C3380CC4-5D6E-409C-BE32-E72D297353CC}">
              <c16:uniqueId val="{00000003-4BC3-4DBF-B903-9221470235DA}"/>
            </c:ext>
          </c:extLst>
        </c:ser>
        <c:ser>
          <c:idx val="4"/>
          <c:order val="4"/>
          <c:tx>
            <c:strRef>
              <c:f>データシート!$A$31</c:f>
              <c:strCache>
                <c:ptCount val="1"/>
                <c:pt idx="0">
                  <c:v>八戸市自動車運送事業会計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0.87</c:v>
                </c:pt>
                <c:pt idx="2">
                  <c:v>#N/A</c:v>
                </c:pt>
                <c:pt idx="3">
                  <c:v>0.56000000000000005</c:v>
                </c:pt>
                <c:pt idx="4">
                  <c:v>#N/A</c:v>
                </c:pt>
                <c:pt idx="5">
                  <c:v>0.35</c:v>
                </c:pt>
                <c:pt idx="6">
                  <c:v>#N/A</c:v>
                </c:pt>
                <c:pt idx="7">
                  <c:v>0.33</c:v>
                </c:pt>
                <c:pt idx="8">
                  <c:v>#N/A</c:v>
                </c:pt>
                <c:pt idx="9">
                  <c:v>0.38</c:v>
                </c:pt>
              </c:numCache>
            </c:numRef>
          </c:val>
          <c:extLst>
            <c:ext xmlns:c16="http://schemas.microsoft.com/office/drawing/2014/chart" uri="{C3380CC4-5D6E-409C-BE32-E72D297353CC}">
              <c16:uniqueId val="{00000004-4BC3-4DBF-B903-9221470235D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0.71</c:v>
                </c:pt>
                <c:pt idx="2">
                  <c:v>#N/A</c:v>
                </c:pt>
                <c:pt idx="3">
                  <c:v>1.05</c:v>
                </c:pt>
                <c:pt idx="4">
                  <c:v>#N/A</c:v>
                </c:pt>
                <c:pt idx="5">
                  <c:v>0.65</c:v>
                </c:pt>
                <c:pt idx="6">
                  <c:v>#N/A</c:v>
                </c:pt>
                <c:pt idx="7">
                  <c:v>1.44</c:v>
                </c:pt>
                <c:pt idx="8">
                  <c:v>#N/A</c:v>
                </c:pt>
                <c:pt idx="9">
                  <c:v>0.87</c:v>
                </c:pt>
              </c:numCache>
            </c:numRef>
          </c:val>
          <c:extLst>
            <c:ext xmlns:c16="http://schemas.microsoft.com/office/drawing/2014/chart" uri="{C3380CC4-5D6E-409C-BE32-E72D297353CC}">
              <c16:uniqueId val="{00000005-4BC3-4DBF-B903-9221470235D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0.72</c:v>
                </c:pt>
                <c:pt idx="2">
                  <c:v>#N/A</c:v>
                </c:pt>
                <c:pt idx="3">
                  <c:v>0.79</c:v>
                </c:pt>
                <c:pt idx="4">
                  <c:v>#N/A</c:v>
                </c:pt>
                <c:pt idx="5">
                  <c:v>0.75</c:v>
                </c:pt>
                <c:pt idx="6">
                  <c:v>#N/A</c:v>
                </c:pt>
                <c:pt idx="7">
                  <c:v>1.05</c:v>
                </c:pt>
                <c:pt idx="8">
                  <c:v>#N/A</c:v>
                </c:pt>
                <c:pt idx="9">
                  <c:v>1.1100000000000001</c:v>
                </c:pt>
              </c:numCache>
            </c:numRef>
          </c:val>
          <c:extLst>
            <c:ext xmlns:c16="http://schemas.microsoft.com/office/drawing/2014/chart" uri="{C3380CC4-5D6E-409C-BE32-E72D297353CC}">
              <c16:uniqueId val="{00000006-4BC3-4DBF-B903-9221470235DA}"/>
            </c:ext>
          </c:extLst>
        </c:ser>
        <c:ser>
          <c:idx val="7"/>
          <c:order val="7"/>
          <c:tx>
            <c:strRef>
              <c:f>データシート!$A$34</c:f>
              <c:strCache>
                <c:ptCount val="1"/>
                <c:pt idx="0">
                  <c:v>八戸市下水道事業会計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0.25</c:v>
                </c:pt>
                <c:pt idx="4">
                  <c:v>#N/A</c:v>
                </c:pt>
                <c:pt idx="5">
                  <c:v>0.92</c:v>
                </c:pt>
                <c:pt idx="6">
                  <c:v>#N/A</c:v>
                </c:pt>
                <c:pt idx="7">
                  <c:v>1.36</c:v>
                </c:pt>
                <c:pt idx="8">
                  <c:v>#N/A</c:v>
                </c:pt>
                <c:pt idx="9">
                  <c:v>1.61</c:v>
                </c:pt>
              </c:numCache>
            </c:numRef>
          </c:val>
          <c:extLst>
            <c:ext xmlns:c16="http://schemas.microsoft.com/office/drawing/2014/chart" uri="{C3380CC4-5D6E-409C-BE32-E72D297353CC}">
              <c16:uniqueId val="{00000007-4BC3-4DBF-B903-9221470235D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3.63</c:v>
                </c:pt>
                <c:pt idx="2">
                  <c:v>#N/A</c:v>
                </c:pt>
                <c:pt idx="3">
                  <c:v>4.57</c:v>
                </c:pt>
                <c:pt idx="4">
                  <c:v>#N/A</c:v>
                </c:pt>
                <c:pt idx="5">
                  <c:v>5.61</c:v>
                </c:pt>
                <c:pt idx="6">
                  <c:v>#N/A</c:v>
                </c:pt>
                <c:pt idx="7">
                  <c:v>5.98</c:v>
                </c:pt>
                <c:pt idx="8">
                  <c:v>#N/A</c:v>
                </c:pt>
                <c:pt idx="9">
                  <c:v>5.49</c:v>
                </c:pt>
              </c:numCache>
            </c:numRef>
          </c:val>
          <c:extLst>
            <c:ext xmlns:c16="http://schemas.microsoft.com/office/drawing/2014/chart" uri="{C3380CC4-5D6E-409C-BE32-E72D297353CC}">
              <c16:uniqueId val="{00000008-4BC3-4DBF-B903-9221470235DA}"/>
            </c:ext>
          </c:extLst>
        </c:ser>
        <c:ser>
          <c:idx val="9"/>
          <c:order val="9"/>
          <c:tx>
            <c:strRef>
              <c:f>データシート!$A$36</c:f>
              <c:strCache>
                <c:ptCount val="1"/>
                <c:pt idx="0">
                  <c:v>八戸市立市民病院事業会計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23.21</c:v>
                </c:pt>
                <c:pt idx="2">
                  <c:v>#N/A</c:v>
                </c:pt>
                <c:pt idx="3">
                  <c:v>24.58</c:v>
                </c:pt>
                <c:pt idx="4">
                  <c:v>#N/A</c:v>
                </c:pt>
                <c:pt idx="5">
                  <c:v>24.13</c:v>
                </c:pt>
                <c:pt idx="6">
                  <c:v>#N/A</c:v>
                </c:pt>
                <c:pt idx="7">
                  <c:v>25.69</c:v>
                </c:pt>
                <c:pt idx="8">
                  <c:v>#N/A</c:v>
                </c:pt>
                <c:pt idx="9">
                  <c:v>24.44</c:v>
                </c:pt>
              </c:numCache>
            </c:numRef>
          </c:val>
          <c:extLst>
            <c:ext xmlns:c16="http://schemas.microsoft.com/office/drawing/2014/chart" uri="{C3380CC4-5D6E-409C-BE32-E72D297353CC}">
              <c16:uniqueId val="{00000009-4BC3-4DBF-B903-9221470235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9085</c:v>
                </c:pt>
                <c:pt idx="5">
                  <c:v>9438</c:v>
                </c:pt>
                <c:pt idx="8">
                  <c:v>8901</c:v>
                </c:pt>
                <c:pt idx="11">
                  <c:v>9042</c:v>
                </c:pt>
                <c:pt idx="14">
                  <c:v>9163</c:v>
                </c:pt>
              </c:numCache>
            </c:numRef>
          </c:val>
          <c:extLst>
            <c:ext xmlns:c16="http://schemas.microsoft.com/office/drawing/2014/chart" uri="{C3380CC4-5D6E-409C-BE32-E72D297353CC}">
              <c16:uniqueId val="{00000000-AD41-4238-84AD-4CE742B2A5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AD41-4238-84AD-4CE742B2A5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81</c:v>
                </c:pt>
                <c:pt idx="3">
                  <c:v>81</c:v>
                </c:pt>
                <c:pt idx="6">
                  <c:v>71</c:v>
                </c:pt>
                <c:pt idx="9">
                  <c:v>50</c:v>
                </c:pt>
                <c:pt idx="12">
                  <c:v>50</c:v>
                </c:pt>
              </c:numCache>
            </c:numRef>
          </c:val>
          <c:extLst>
            <c:ext xmlns:c16="http://schemas.microsoft.com/office/drawing/2014/chart" uri="{C3380CC4-5D6E-409C-BE32-E72D297353CC}">
              <c16:uniqueId val="{00000002-AD41-4238-84AD-4CE742B2A5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400</c:v>
                </c:pt>
                <c:pt idx="3">
                  <c:v>376</c:v>
                </c:pt>
                <c:pt idx="6">
                  <c:v>452</c:v>
                </c:pt>
                <c:pt idx="9">
                  <c:v>509</c:v>
                </c:pt>
                <c:pt idx="12">
                  <c:v>543</c:v>
                </c:pt>
              </c:numCache>
            </c:numRef>
          </c:val>
          <c:extLst>
            <c:ext xmlns:c16="http://schemas.microsoft.com/office/drawing/2014/chart" uri="{C3380CC4-5D6E-409C-BE32-E72D297353CC}">
              <c16:uniqueId val="{00000003-AD41-4238-84AD-4CE742B2A5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3994</c:v>
                </c:pt>
                <c:pt idx="3">
                  <c:v>3338</c:v>
                </c:pt>
                <c:pt idx="6">
                  <c:v>2829</c:v>
                </c:pt>
                <c:pt idx="9">
                  <c:v>2843</c:v>
                </c:pt>
                <c:pt idx="12">
                  <c:v>2791</c:v>
                </c:pt>
              </c:numCache>
            </c:numRef>
          </c:val>
          <c:extLst>
            <c:ext xmlns:c16="http://schemas.microsoft.com/office/drawing/2014/chart" uri="{C3380CC4-5D6E-409C-BE32-E72D297353CC}">
              <c16:uniqueId val="{00000004-AD41-4238-84AD-4CE742B2A5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99</c:v>
                </c:pt>
                <c:pt idx="3">
                  <c:v>31</c:v>
                </c:pt>
                <c:pt idx="6">
                  <c:v>31</c:v>
                </c:pt>
                <c:pt idx="9">
                  <c:v>31</c:v>
                </c:pt>
                <c:pt idx="12">
                  <c:v>31</c:v>
                </c:pt>
              </c:numCache>
            </c:numRef>
          </c:val>
          <c:extLst>
            <c:ext xmlns:c16="http://schemas.microsoft.com/office/drawing/2014/chart" uri="{C3380CC4-5D6E-409C-BE32-E72D297353CC}">
              <c16:uniqueId val="{00000005-AD41-4238-84AD-4CE742B2A5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41-4238-84AD-4CE742B2A5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9036</c:v>
                </c:pt>
                <c:pt idx="3">
                  <c:v>9276</c:v>
                </c:pt>
                <c:pt idx="6">
                  <c:v>9749</c:v>
                </c:pt>
                <c:pt idx="9">
                  <c:v>9898</c:v>
                </c:pt>
                <c:pt idx="12">
                  <c:v>9827</c:v>
                </c:pt>
              </c:numCache>
            </c:numRef>
          </c:val>
          <c:extLst>
            <c:ext xmlns:c16="http://schemas.microsoft.com/office/drawing/2014/chart" uri="{C3380CC4-5D6E-409C-BE32-E72D297353CC}">
              <c16:uniqueId val="{00000007-AD41-4238-84AD-4CE742B2A5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4525</c:v>
                </c:pt>
                <c:pt idx="2">
                  <c:v>#N/A</c:v>
                </c:pt>
                <c:pt idx="3">
                  <c:v>#N/A</c:v>
                </c:pt>
                <c:pt idx="4">
                  <c:v>3665</c:v>
                </c:pt>
                <c:pt idx="5">
                  <c:v>#N/A</c:v>
                </c:pt>
                <c:pt idx="6">
                  <c:v>#N/A</c:v>
                </c:pt>
                <c:pt idx="7">
                  <c:v>4232</c:v>
                </c:pt>
                <c:pt idx="8">
                  <c:v>#N/A</c:v>
                </c:pt>
                <c:pt idx="9">
                  <c:v>#N/A</c:v>
                </c:pt>
                <c:pt idx="10">
                  <c:v>4289</c:v>
                </c:pt>
                <c:pt idx="11">
                  <c:v>#N/A</c:v>
                </c:pt>
                <c:pt idx="12">
                  <c:v>#N/A</c:v>
                </c:pt>
                <c:pt idx="13">
                  <c:v>4079</c:v>
                </c:pt>
                <c:pt idx="14">
                  <c:v>#N/A</c:v>
                </c:pt>
              </c:numCache>
            </c:numRef>
          </c:val>
          <c:smooth val="0"/>
          <c:extLst>
            <c:ext xmlns:c16="http://schemas.microsoft.com/office/drawing/2014/chart" uri="{C3380CC4-5D6E-409C-BE32-E72D297353CC}">
              <c16:uniqueId val="{00000008-AD41-4238-84AD-4CE742B2A5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103320</c:v>
                </c:pt>
                <c:pt idx="5">
                  <c:v>105556</c:v>
                </c:pt>
                <c:pt idx="8">
                  <c:v>105310</c:v>
                </c:pt>
                <c:pt idx="11">
                  <c:v>103396</c:v>
                </c:pt>
                <c:pt idx="14">
                  <c:v>102083</c:v>
                </c:pt>
              </c:numCache>
            </c:numRef>
          </c:val>
          <c:extLst>
            <c:ext xmlns:c16="http://schemas.microsoft.com/office/drawing/2014/chart" uri="{C3380CC4-5D6E-409C-BE32-E72D297353CC}">
              <c16:uniqueId val="{00000000-ABDC-456E-8CB5-B46580D21D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2641</c:v>
                </c:pt>
                <c:pt idx="5">
                  <c:v>2019</c:v>
                </c:pt>
                <c:pt idx="8">
                  <c:v>1919</c:v>
                </c:pt>
                <c:pt idx="11">
                  <c:v>1843</c:v>
                </c:pt>
                <c:pt idx="14">
                  <c:v>1749</c:v>
                </c:pt>
              </c:numCache>
            </c:numRef>
          </c:val>
          <c:extLst>
            <c:ext xmlns:c16="http://schemas.microsoft.com/office/drawing/2014/chart" uri="{C3380CC4-5D6E-409C-BE32-E72D297353CC}">
              <c16:uniqueId val="{00000001-ABDC-456E-8CB5-B46580D21D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14666</c:v>
                </c:pt>
                <c:pt idx="5">
                  <c:v>14788</c:v>
                </c:pt>
                <c:pt idx="8">
                  <c:v>18606</c:v>
                </c:pt>
                <c:pt idx="11">
                  <c:v>19130</c:v>
                </c:pt>
                <c:pt idx="14">
                  <c:v>19615</c:v>
                </c:pt>
              </c:numCache>
            </c:numRef>
          </c:val>
          <c:extLst>
            <c:ext xmlns:c16="http://schemas.microsoft.com/office/drawing/2014/chart" uri="{C3380CC4-5D6E-409C-BE32-E72D297353CC}">
              <c16:uniqueId val="{00000002-ABDC-456E-8CB5-B46580D21D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DC-456E-8CB5-B46580D21D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DC-456E-8CB5-B46580D21D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DC-456E-8CB5-B46580D21D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8675</c:v>
                </c:pt>
                <c:pt idx="3">
                  <c:v>8815</c:v>
                </c:pt>
                <c:pt idx="6">
                  <c:v>9025</c:v>
                </c:pt>
                <c:pt idx="9">
                  <c:v>9231</c:v>
                </c:pt>
                <c:pt idx="12">
                  <c:v>9653</c:v>
                </c:pt>
              </c:numCache>
            </c:numRef>
          </c:val>
          <c:extLst>
            <c:ext xmlns:c16="http://schemas.microsoft.com/office/drawing/2014/chart" uri="{C3380CC4-5D6E-409C-BE32-E72D297353CC}">
              <c16:uniqueId val="{00000006-ABDC-456E-8CB5-B46580D21D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4320</c:v>
                </c:pt>
                <c:pt idx="3">
                  <c:v>4555</c:v>
                </c:pt>
                <c:pt idx="6">
                  <c:v>4654</c:v>
                </c:pt>
                <c:pt idx="9">
                  <c:v>4475</c:v>
                </c:pt>
                <c:pt idx="12">
                  <c:v>4762</c:v>
                </c:pt>
              </c:numCache>
            </c:numRef>
          </c:val>
          <c:extLst>
            <c:ext xmlns:c16="http://schemas.microsoft.com/office/drawing/2014/chart" uri="{C3380CC4-5D6E-409C-BE32-E72D297353CC}">
              <c16:uniqueId val="{00000007-ABDC-456E-8CB5-B46580D21D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44113</c:v>
                </c:pt>
                <c:pt idx="3">
                  <c:v>40350</c:v>
                </c:pt>
                <c:pt idx="6">
                  <c:v>31523</c:v>
                </c:pt>
                <c:pt idx="9">
                  <c:v>31450</c:v>
                </c:pt>
                <c:pt idx="12">
                  <c:v>30314</c:v>
                </c:pt>
              </c:numCache>
            </c:numRef>
          </c:val>
          <c:extLst>
            <c:ext xmlns:c16="http://schemas.microsoft.com/office/drawing/2014/chart" uri="{C3380CC4-5D6E-409C-BE32-E72D297353CC}">
              <c16:uniqueId val="{00000008-ABDC-456E-8CB5-B46580D21D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341</c:v>
                </c:pt>
                <c:pt idx="3">
                  <c:v>310</c:v>
                </c:pt>
                <c:pt idx="6">
                  <c:v>244</c:v>
                </c:pt>
                <c:pt idx="9">
                  <c:v>198</c:v>
                </c:pt>
                <c:pt idx="12">
                  <c:v>150</c:v>
                </c:pt>
              </c:numCache>
            </c:numRef>
          </c:val>
          <c:extLst>
            <c:ext xmlns:c16="http://schemas.microsoft.com/office/drawing/2014/chart" uri="{C3380CC4-5D6E-409C-BE32-E72D297353CC}">
              <c16:uniqueId val="{00000009-ABDC-456E-8CB5-B46580D21D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118144</c:v>
                </c:pt>
                <c:pt idx="3">
                  <c:v>123834</c:v>
                </c:pt>
                <c:pt idx="6">
                  <c:v>124772</c:v>
                </c:pt>
                <c:pt idx="9">
                  <c:v>122208</c:v>
                </c:pt>
                <c:pt idx="12">
                  <c:v>120217</c:v>
                </c:pt>
              </c:numCache>
            </c:numRef>
          </c:val>
          <c:extLst>
            <c:ext xmlns:c16="http://schemas.microsoft.com/office/drawing/2014/chart" uri="{C3380CC4-5D6E-409C-BE32-E72D297353CC}">
              <c16:uniqueId val="{0000000A-ABDC-456E-8CB5-B46580D21D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54966</c:v>
                </c:pt>
                <c:pt idx="2">
                  <c:v>#N/A</c:v>
                </c:pt>
                <c:pt idx="3">
                  <c:v>#N/A</c:v>
                </c:pt>
                <c:pt idx="4">
                  <c:v>55502</c:v>
                </c:pt>
                <c:pt idx="5">
                  <c:v>#N/A</c:v>
                </c:pt>
                <c:pt idx="6">
                  <c:v>#N/A</c:v>
                </c:pt>
                <c:pt idx="7">
                  <c:v>44383</c:v>
                </c:pt>
                <c:pt idx="8">
                  <c:v>#N/A</c:v>
                </c:pt>
                <c:pt idx="9">
                  <c:v>#N/A</c:v>
                </c:pt>
                <c:pt idx="10">
                  <c:v>43192</c:v>
                </c:pt>
                <c:pt idx="11">
                  <c:v>#N/A</c:v>
                </c:pt>
                <c:pt idx="12">
                  <c:v>#N/A</c:v>
                </c:pt>
                <c:pt idx="13">
                  <c:v>41649</c:v>
                </c:pt>
                <c:pt idx="14">
                  <c:v>#N/A</c:v>
                </c:pt>
              </c:numCache>
            </c:numRef>
          </c:val>
          <c:smooth val="0"/>
          <c:extLst>
            <c:ext xmlns:c16="http://schemas.microsoft.com/office/drawing/2014/chart" uri="{C3380CC4-5D6E-409C-BE32-E72D297353CC}">
              <c16:uniqueId val="{0000000B-ABDC-456E-8CB5-B46580D21D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3399</c:v>
                </c:pt>
                <c:pt idx="1">
                  <c:v>3401</c:v>
                </c:pt>
                <c:pt idx="2">
                  <c:v>3402</c:v>
                </c:pt>
              </c:numCache>
            </c:numRef>
          </c:val>
          <c:extLst>
            <c:ext xmlns:c16="http://schemas.microsoft.com/office/drawing/2014/chart" uri="{C3380CC4-5D6E-409C-BE32-E72D297353CC}">
              <c16:uniqueId val="{00000000-5408-4B76-B2D4-7ADD4DFC1A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3757</c:v>
                </c:pt>
                <c:pt idx="1">
                  <c:v>3559</c:v>
                </c:pt>
                <c:pt idx="2">
                  <c:v>3561</c:v>
                </c:pt>
              </c:numCache>
            </c:numRef>
          </c:val>
          <c:extLst>
            <c:ext xmlns:c16="http://schemas.microsoft.com/office/drawing/2014/chart" uri="{C3380CC4-5D6E-409C-BE32-E72D297353CC}">
              <c16:uniqueId val="{00000001-5408-4B76-B2D4-7ADD4DFC1A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9638</c:v>
                </c:pt>
                <c:pt idx="1">
                  <c:v>9934</c:v>
                </c:pt>
                <c:pt idx="2">
                  <c:v>9668</c:v>
                </c:pt>
              </c:numCache>
            </c:numRef>
          </c:val>
          <c:extLst>
            <c:ext xmlns:c16="http://schemas.microsoft.com/office/drawing/2014/chart" uri="{C3380CC4-5D6E-409C-BE32-E72D297353CC}">
              <c16:uniqueId val="{00000002-5408-4B76-B2D4-7ADD4DFC1A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218,182
216,487
305.56
112,551,650
108,767,060
3,037,042
54,521,540
120,216,750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・財政力指数は、この５年間、ほぼ横ばいで推移している。</a:t>
          </a:r>
          <a:endParaRPr lang="ja-JP" altLang="ja-JP">
            <a:effectLst/>
          </a:endParaRPr>
        </a:p>
        <a:p>
          <a:r>
            <a:rPr kumimoji="1" lang="ja-JP" altLang="ja-JP" sz="1100">
              <a:solidFill>
                <a:schemeClr val="dk1"/>
              </a:solidFill>
              <a:effectLst/>
              <a:latin typeface="+mn-lt"/>
              <a:ea typeface="+mn-ea"/>
              <a:cs typeface="+mn-cs"/>
            </a:rPr>
            <a:t>・全国平均や県内平均を上回っているものの、類似団体平均との比較では下回っている。これは、主要な自主財源である市税等によることが大きく、特に個人住民税や固定資産税については、所得の差や市況の影響を受ける場合があることから、一朝一夕に解消されるものではないが、今後とも、市税等の歳入確保及び財政基盤の強化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60778</xdr:rowOff>
    </xdr:to>
    <xdr:cxnSp macro="">
      <xdr:nvCxnSpPr>
        <xdr:cNvPr id="71" name="直線コネクタ 70"/>
        <xdr:cNvCxnSpPr/>
      </xdr:nvCxnSpPr>
      <xdr:spPr>
        <a:xfrm>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43543</xdr:rowOff>
    </xdr:to>
    <xdr:cxnSp macro="">
      <xdr:nvCxnSpPr>
        <xdr:cNvPr id="74" name="直線コネクタ 73"/>
        <xdr:cNvCxnSpPr/>
      </xdr:nvCxnSpPr>
      <xdr:spPr>
        <a:xfrm>
          <a:off x="3225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xdr:cNvCxnSpPr/>
      </xdr:nvCxnSpPr>
      <xdr:spPr>
        <a:xfrm>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80" name="直線コネクタ 79"/>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2" name="楕円 91"/>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3" name="テキスト ボックス 92"/>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令和５年度の比率は、補助費や扶助費等の経常経費充当一般財源が増加（＋</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億円）した一方、地方交付税等の経常一般財源も増加（＋</a:t>
          </a:r>
          <a:r>
            <a:rPr kumimoji="1" lang="en-US" altLang="ja-JP" sz="1100">
              <a:solidFill>
                <a:schemeClr val="dk1"/>
              </a:solidFill>
              <a:effectLst/>
              <a:latin typeface="+mn-lt"/>
              <a:ea typeface="+mn-ea"/>
              <a:cs typeface="+mn-cs"/>
            </a:rPr>
            <a:t>5.6</a:t>
          </a:r>
          <a:r>
            <a:rPr kumimoji="1" lang="ja-JP" altLang="en-US" sz="1100">
              <a:solidFill>
                <a:schemeClr val="dk1"/>
              </a:solidFill>
              <a:effectLst/>
              <a:latin typeface="+mn-lt"/>
              <a:ea typeface="+mn-ea"/>
              <a:cs typeface="+mn-cs"/>
            </a:rPr>
            <a:t>億円）したことにより、前年度と同程度（＋</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ポイント）となった。</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64</xdr:row>
      <xdr:rowOff>135890</xdr:rowOff>
    </xdr:to>
    <xdr:cxnSp macro="">
      <xdr:nvCxnSpPr>
        <xdr:cNvPr id="132" name="直線コネクタ 131"/>
        <xdr:cNvCxnSpPr/>
      </xdr:nvCxnSpPr>
      <xdr:spPr>
        <a:xfrm>
          <a:off x="4114800" y="1110386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64</xdr:row>
      <xdr:rowOff>131064</xdr:rowOff>
    </xdr:to>
    <xdr:cxnSp macro="">
      <xdr:nvCxnSpPr>
        <xdr:cNvPr id="135" name="直線コネクタ 134"/>
        <xdr:cNvCxnSpPr/>
      </xdr:nvCxnSpPr>
      <xdr:spPr>
        <a:xfrm>
          <a:off x="3225800" y="1086256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64</xdr:row>
      <xdr:rowOff>155194</xdr:rowOff>
    </xdr:to>
    <xdr:cxnSp macro="">
      <xdr:nvCxnSpPr>
        <xdr:cNvPr id="138" name="直線コネクタ 137"/>
        <xdr:cNvCxnSpPr/>
      </xdr:nvCxnSpPr>
      <xdr:spPr>
        <a:xfrm flipV="1">
          <a:off x="2336800" y="1086256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155194</xdr:rowOff>
    </xdr:from>
    <xdr:to>
      <xdr:col>11</xdr:col>
      <xdr:colOff>31750</xdr:colOff>
      <xdr:row>64</xdr:row>
      <xdr:rowOff>164846</xdr:rowOff>
    </xdr:to>
    <xdr:cxnSp macro="">
      <xdr:nvCxnSpPr>
        <xdr:cNvPr id="141" name="直線コネクタ 140"/>
        <xdr:cNvCxnSpPr/>
      </xdr:nvCxnSpPr>
      <xdr:spPr>
        <a:xfrm flipV="1">
          <a:off x="1447800" y="111279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1" name="楕円 150"/>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101617</xdr:rowOff>
    </xdr:from>
    <xdr:ext cx="762000" cy="259045"/>
    <xdr:sp macro="" textlink="">
      <xdr:nvSpPr>
        <xdr:cNvPr id="152" name="財政構造の弾力性該当値テキスト"/>
        <xdr:cNvSpPr txBox="1"/>
      </xdr:nvSpPr>
      <xdr:spPr>
        <a:xfrm>
          <a:off x="50419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3" name="楕円 152"/>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54" name="テキスト ボックス 153"/>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5" name="楕円 154"/>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56" name="テキスト ボックス 155"/>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104394</xdr:rowOff>
    </xdr:from>
    <xdr:to>
      <xdr:col>11</xdr:col>
      <xdr:colOff>82550</xdr:colOff>
      <xdr:row>65</xdr:row>
      <xdr:rowOff>34544</xdr:rowOff>
    </xdr:to>
    <xdr:sp macro="" textlink="">
      <xdr:nvSpPr>
        <xdr:cNvPr id="157" name="楕円 156"/>
        <xdr:cNvSpPr/>
      </xdr:nvSpPr>
      <xdr:spPr>
        <a:xfrm>
          <a:off x="2286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58" name="テキスト ボックス 157"/>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114046</xdr:rowOff>
    </xdr:from>
    <xdr:to>
      <xdr:col>7</xdr:col>
      <xdr:colOff>31750</xdr:colOff>
      <xdr:row>65</xdr:row>
      <xdr:rowOff>44196</xdr:rowOff>
    </xdr:to>
    <xdr:sp macro="" textlink="">
      <xdr:nvSpPr>
        <xdr:cNvPr id="159" name="楕円 158"/>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54373</xdr:rowOff>
    </xdr:from>
    <xdr:ext cx="762000" cy="259045"/>
    <xdr:sp macro="" textlink="">
      <xdr:nvSpPr>
        <xdr:cNvPr id="160" name="テキスト ボックス 159"/>
        <xdr:cNvSpPr txBox="1"/>
      </xdr:nvSpPr>
      <xdr:spPr>
        <a:xfrm>
          <a:off x="1066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人件費が増加（＋</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億円）した一方、ワクチン接種や</a:t>
          </a:r>
          <a:r>
            <a:rPr kumimoji="1" lang="en-US" altLang="ja-JP" sz="1100">
              <a:solidFill>
                <a:schemeClr val="dk1"/>
              </a:solidFill>
              <a:effectLst/>
              <a:latin typeface="+mn-lt"/>
              <a:ea typeface="+mn-ea"/>
              <a:cs typeface="+mn-cs"/>
            </a:rPr>
            <a:t>PCR</a:t>
          </a:r>
          <a:r>
            <a:rPr kumimoji="1" lang="ja-JP" altLang="en-US" sz="1100">
              <a:solidFill>
                <a:schemeClr val="dk1"/>
              </a:solidFill>
              <a:effectLst/>
              <a:latin typeface="+mn-lt"/>
              <a:ea typeface="+mn-ea"/>
              <a:cs typeface="+mn-cs"/>
            </a:rPr>
            <a:t>検査等、新型コロナウイルス感染症対策に係る委託料の減等により物件費が減少（△</a:t>
          </a:r>
          <a:r>
            <a:rPr kumimoji="1" lang="en-US" altLang="ja-JP" sz="1100">
              <a:solidFill>
                <a:schemeClr val="dk1"/>
              </a:solidFill>
              <a:effectLst/>
              <a:latin typeface="+mn-lt"/>
              <a:ea typeface="+mn-ea"/>
              <a:cs typeface="+mn-cs"/>
            </a:rPr>
            <a:t>16.0</a:t>
          </a:r>
          <a:r>
            <a:rPr kumimoji="1" lang="ja-JP" altLang="en-US" sz="1100">
              <a:solidFill>
                <a:schemeClr val="dk1"/>
              </a:solidFill>
              <a:effectLst/>
              <a:latin typeface="+mn-lt"/>
              <a:ea typeface="+mn-ea"/>
              <a:cs typeface="+mn-cs"/>
            </a:rPr>
            <a:t>億円）したことにより、人口１人当たり人件費・物件費等決算額は前年度より減少（△</a:t>
          </a:r>
          <a:r>
            <a:rPr kumimoji="1" lang="en-US" altLang="ja-JP" sz="1100">
              <a:solidFill>
                <a:schemeClr val="dk1"/>
              </a:solidFill>
              <a:effectLst/>
              <a:latin typeface="+mn-lt"/>
              <a:ea typeface="+mn-ea"/>
              <a:cs typeface="+mn-cs"/>
            </a:rPr>
            <a:t>4,374</a:t>
          </a:r>
          <a:r>
            <a:rPr kumimoji="1" lang="ja-JP" altLang="en-US" sz="1100">
              <a:solidFill>
                <a:schemeClr val="dk1"/>
              </a:solidFill>
              <a:effectLst/>
              <a:latin typeface="+mn-lt"/>
              <a:ea typeface="+mn-ea"/>
              <a:cs typeface="+mn-cs"/>
            </a:rPr>
            <a:t>円）している。</a:t>
          </a:r>
          <a:endParaRPr lang="ja-JP" altLang="ja-JP" sz="1400">
            <a:effectLst/>
          </a:endParaRPr>
        </a:p>
        <a:p>
          <a:r>
            <a:rPr kumimoji="1" lang="ja-JP" altLang="ja-JP" sz="1100">
              <a:solidFill>
                <a:schemeClr val="dk1"/>
              </a:solidFill>
              <a:effectLst/>
              <a:latin typeface="+mn-lt"/>
              <a:ea typeface="+mn-ea"/>
              <a:cs typeface="+mn-cs"/>
            </a:rPr>
            <a:t>・今後も八戸市行財政改革大綱に基づき、限られた行政資源の最適化・有効活用と、コストの縮減に努める。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129637</xdr:rowOff>
    </xdr:from>
    <xdr:to>
      <xdr:col>23</xdr:col>
      <xdr:colOff>133350</xdr:colOff>
      <xdr:row>83</xdr:row>
      <xdr:rowOff>46140</xdr:rowOff>
    </xdr:to>
    <xdr:cxnSp macro="">
      <xdr:nvCxnSpPr>
        <xdr:cNvPr id="195" name="直線コネクタ 194"/>
        <xdr:cNvCxnSpPr/>
      </xdr:nvCxnSpPr>
      <xdr:spPr>
        <a:xfrm flipV="1">
          <a:off x="4114800" y="14188537"/>
          <a:ext cx="838200" cy="8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127826</xdr:rowOff>
    </xdr:from>
    <xdr:to>
      <xdr:col>19</xdr:col>
      <xdr:colOff>133350</xdr:colOff>
      <xdr:row>83</xdr:row>
      <xdr:rowOff>46140</xdr:rowOff>
    </xdr:to>
    <xdr:cxnSp macro="">
      <xdr:nvCxnSpPr>
        <xdr:cNvPr id="198" name="直線コネクタ 197"/>
        <xdr:cNvCxnSpPr/>
      </xdr:nvCxnSpPr>
      <xdr:spPr>
        <a:xfrm>
          <a:off x="3225800" y="14186726"/>
          <a:ext cx="889000" cy="8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102014</xdr:rowOff>
    </xdr:from>
    <xdr:to>
      <xdr:col>15</xdr:col>
      <xdr:colOff>82550</xdr:colOff>
      <xdr:row>82</xdr:row>
      <xdr:rowOff>127826</xdr:rowOff>
    </xdr:to>
    <xdr:cxnSp macro="">
      <xdr:nvCxnSpPr>
        <xdr:cNvPr id="201" name="直線コネクタ 200"/>
        <xdr:cNvCxnSpPr/>
      </xdr:nvCxnSpPr>
      <xdr:spPr>
        <a:xfrm>
          <a:off x="2336800" y="13989464"/>
          <a:ext cx="889000" cy="19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141593</xdr:rowOff>
    </xdr:from>
    <xdr:to>
      <xdr:col>11</xdr:col>
      <xdr:colOff>31750</xdr:colOff>
      <xdr:row>81</xdr:row>
      <xdr:rowOff>102014</xdr:rowOff>
    </xdr:to>
    <xdr:cxnSp macro="">
      <xdr:nvCxnSpPr>
        <xdr:cNvPr id="204" name="直線コネクタ 203"/>
        <xdr:cNvCxnSpPr/>
      </xdr:nvCxnSpPr>
      <xdr:spPr>
        <a:xfrm>
          <a:off x="1447800" y="13857593"/>
          <a:ext cx="889000" cy="1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78837</xdr:rowOff>
    </xdr:from>
    <xdr:to>
      <xdr:col>23</xdr:col>
      <xdr:colOff>184150</xdr:colOff>
      <xdr:row>83</xdr:row>
      <xdr:rowOff>8987</xdr:rowOff>
    </xdr:to>
    <xdr:sp macro="" textlink="">
      <xdr:nvSpPr>
        <xdr:cNvPr id="214" name="楕円 213"/>
        <xdr:cNvSpPr/>
      </xdr:nvSpPr>
      <xdr:spPr>
        <a:xfrm>
          <a:off x="4902200" y="141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95364</xdr:rowOff>
    </xdr:from>
    <xdr:ext cx="762000" cy="259045"/>
    <xdr:sp macro="" textlink="">
      <xdr:nvSpPr>
        <xdr:cNvPr id="215" name="人件費・物件費等の状況該当値テキスト"/>
        <xdr:cNvSpPr txBox="1"/>
      </xdr:nvSpPr>
      <xdr:spPr>
        <a:xfrm>
          <a:off x="5041900" y="1398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166790</xdr:rowOff>
    </xdr:from>
    <xdr:to>
      <xdr:col>19</xdr:col>
      <xdr:colOff>184150</xdr:colOff>
      <xdr:row>83</xdr:row>
      <xdr:rowOff>96940</xdr:rowOff>
    </xdr:to>
    <xdr:sp macro="" textlink="">
      <xdr:nvSpPr>
        <xdr:cNvPr id="216" name="楕円 215"/>
        <xdr:cNvSpPr/>
      </xdr:nvSpPr>
      <xdr:spPr>
        <a:xfrm>
          <a:off x="4064000" y="142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107117</xdr:rowOff>
    </xdr:from>
    <xdr:ext cx="736600" cy="259045"/>
    <xdr:sp macro="" textlink="">
      <xdr:nvSpPr>
        <xdr:cNvPr id="217" name="テキスト ボックス 216"/>
        <xdr:cNvSpPr txBox="1"/>
      </xdr:nvSpPr>
      <xdr:spPr>
        <a:xfrm>
          <a:off x="3733800" y="13994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77026</xdr:rowOff>
    </xdr:from>
    <xdr:to>
      <xdr:col>15</xdr:col>
      <xdr:colOff>133350</xdr:colOff>
      <xdr:row>83</xdr:row>
      <xdr:rowOff>7176</xdr:rowOff>
    </xdr:to>
    <xdr:sp macro="" textlink="">
      <xdr:nvSpPr>
        <xdr:cNvPr id="218" name="楕円 217"/>
        <xdr:cNvSpPr/>
      </xdr:nvSpPr>
      <xdr:spPr>
        <a:xfrm>
          <a:off x="3175000" y="1413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17353</xdr:rowOff>
    </xdr:from>
    <xdr:ext cx="762000" cy="259045"/>
    <xdr:sp macro="" textlink="">
      <xdr:nvSpPr>
        <xdr:cNvPr id="219" name="テキスト ボックス 218"/>
        <xdr:cNvSpPr txBox="1"/>
      </xdr:nvSpPr>
      <xdr:spPr>
        <a:xfrm>
          <a:off x="2844800" y="1390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51214</xdr:rowOff>
    </xdr:from>
    <xdr:to>
      <xdr:col>11</xdr:col>
      <xdr:colOff>82550</xdr:colOff>
      <xdr:row>81</xdr:row>
      <xdr:rowOff>152814</xdr:rowOff>
    </xdr:to>
    <xdr:sp macro="" textlink="">
      <xdr:nvSpPr>
        <xdr:cNvPr id="220" name="楕円 219"/>
        <xdr:cNvSpPr/>
      </xdr:nvSpPr>
      <xdr:spPr>
        <a:xfrm>
          <a:off x="2286000" y="139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162991</xdr:rowOff>
    </xdr:from>
    <xdr:ext cx="762000" cy="259045"/>
    <xdr:sp macro="" textlink="">
      <xdr:nvSpPr>
        <xdr:cNvPr id="221" name="テキスト ボックス 220"/>
        <xdr:cNvSpPr txBox="1"/>
      </xdr:nvSpPr>
      <xdr:spPr>
        <a:xfrm>
          <a:off x="1955800" y="1370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90793</xdr:rowOff>
    </xdr:from>
    <xdr:to>
      <xdr:col>7</xdr:col>
      <xdr:colOff>31750</xdr:colOff>
      <xdr:row>81</xdr:row>
      <xdr:rowOff>20943</xdr:rowOff>
    </xdr:to>
    <xdr:sp macro="" textlink="">
      <xdr:nvSpPr>
        <xdr:cNvPr id="222" name="楕円 221"/>
        <xdr:cNvSpPr/>
      </xdr:nvSpPr>
      <xdr:spPr>
        <a:xfrm>
          <a:off x="1397000" y="138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31120</xdr:rowOff>
    </xdr:from>
    <xdr:ext cx="762000" cy="259045"/>
    <xdr:sp macro="" textlink="">
      <xdr:nvSpPr>
        <xdr:cNvPr id="223" name="テキスト ボックス 222"/>
        <xdr:cNvSpPr txBox="1"/>
      </xdr:nvSpPr>
      <xdr:spPr>
        <a:xfrm>
          <a:off x="1066800" y="135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・類似団体、全国市平均と比べて低い水準にある。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・今後も、行政需要に適切に対応する必要最小限の人員のもと、戦略的に職員を配置し、質の高い行政サービスの提供と、給与の適正化に取り組んでいく。</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15522</xdr:rowOff>
    </xdr:to>
    <xdr:cxnSp macro="">
      <xdr:nvCxnSpPr>
        <xdr:cNvPr id="257" name="直線コネクタ 256"/>
        <xdr:cNvCxnSpPr/>
      </xdr:nvCxnSpPr>
      <xdr:spPr>
        <a:xfrm flipV="1">
          <a:off x="16179800" y="1440391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69145</xdr:rowOff>
    </xdr:to>
    <xdr:cxnSp macro="">
      <xdr:nvCxnSpPr>
        <xdr:cNvPr id="260" name="直線コネクタ 259"/>
        <xdr:cNvCxnSpPr/>
      </xdr:nvCxnSpPr>
      <xdr:spPr>
        <a:xfrm flipV="1">
          <a:off x="15290800" y="144173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136172</xdr:rowOff>
    </xdr:to>
    <xdr:cxnSp macro="">
      <xdr:nvCxnSpPr>
        <xdr:cNvPr id="263" name="直線コネクタ 262"/>
        <xdr:cNvCxnSpPr/>
      </xdr:nvCxnSpPr>
      <xdr:spPr>
        <a:xfrm flipV="1">
          <a:off x="14401800" y="144709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4939</xdr:rowOff>
    </xdr:to>
    <xdr:cxnSp macro="">
      <xdr:nvCxnSpPr>
        <xdr:cNvPr id="266" name="直線コネクタ 265"/>
        <xdr:cNvCxnSpPr/>
      </xdr:nvCxnSpPr>
      <xdr:spPr>
        <a:xfrm flipV="1">
          <a:off x="13512800" y="1453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6" name="楕円 275"/>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7"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8" name="楕円 277"/>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79" name="テキスト ボックス 278"/>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80" name="楕円 279"/>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81" name="テキスト ボックス 280"/>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2" name="楕円 281"/>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83" name="テキスト ボックス 282"/>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4" name="楕円 283"/>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5" name="テキスト ボックス 284"/>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・類似団体、全国平均、県内平均と比べて低い水準にある。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・これは、ごみ処理業務や消防業務等を一部事務組合で行っていることが要因として挙げられる。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・今後も八戸市行財政改革大綱に基づき、各部局において見込まれる業務量に適切に対応し、適正な職員数の管理に努める。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23919</xdr:rowOff>
    </xdr:from>
    <xdr:to>
      <xdr:col>81</xdr:col>
      <xdr:colOff>44450</xdr:colOff>
      <xdr:row>59</xdr:row>
      <xdr:rowOff>68156</xdr:rowOff>
    </xdr:to>
    <xdr:cxnSp macro="">
      <xdr:nvCxnSpPr>
        <xdr:cNvPr id="320" name="直線コネクタ 319"/>
        <xdr:cNvCxnSpPr/>
      </xdr:nvCxnSpPr>
      <xdr:spPr>
        <a:xfrm>
          <a:off x="16179800" y="10139469"/>
          <a:ext cx="8382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3810</xdr:rowOff>
    </xdr:from>
    <xdr:to>
      <xdr:col>77</xdr:col>
      <xdr:colOff>44450</xdr:colOff>
      <xdr:row>59</xdr:row>
      <xdr:rowOff>23919</xdr:rowOff>
    </xdr:to>
    <xdr:cxnSp macro="">
      <xdr:nvCxnSpPr>
        <xdr:cNvPr id="323" name="直線コネクタ 322"/>
        <xdr:cNvCxnSpPr/>
      </xdr:nvCxnSpPr>
      <xdr:spPr>
        <a:xfrm>
          <a:off x="15290800" y="1011936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151130</xdr:rowOff>
    </xdr:from>
    <xdr:to>
      <xdr:col>72</xdr:col>
      <xdr:colOff>203200</xdr:colOff>
      <xdr:row>59</xdr:row>
      <xdr:rowOff>3810</xdr:rowOff>
    </xdr:to>
    <xdr:cxnSp macro="">
      <xdr:nvCxnSpPr>
        <xdr:cNvPr id="326" name="直線コネクタ 325"/>
        <xdr:cNvCxnSpPr/>
      </xdr:nvCxnSpPr>
      <xdr:spPr>
        <a:xfrm>
          <a:off x="14401800" y="100952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135044</xdr:rowOff>
    </xdr:from>
    <xdr:to>
      <xdr:col>68</xdr:col>
      <xdr:colOff>152400</xdr:colOff>
      <xdr:row>58</xdr:row>
      <xdr:rowOff>151130</xdr:rowOff>
    </xdr:to>
    <xdr:cxnSp macro="">
      <xdr:nvCxnSpPr>
        <xdr:cNvPr id="329" name="直線コネクタ 328"/>
        <xdr:cNvCxnSpPr/>
      </xdr:nvCxnSpPr>
      <xdr:spPr>
        <a:xfrm>
          <a:off x="13512800" y="100791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17356</xdr:rowOff>
    </xdr:from>
    <xdr:to>
      <xdr:col>81</xdr:col>
      <xdr:colOff>95250</xdr:colOff>
      <xdr:row>59</xdr:row>
      <xdr:rowOff>118956</xdr:rowOff>
    </xdr:to>
    <xdr:sp macro="" textlink="">
      <xdr:nvSpPr>
        <xdr:cNvPr id="339" name="楕円 338"/>
        <xdr:cNvSpPr/>
      </xdr:nvSpPr>
      <xdr:spPr>
        <a:xfrm>
          <a:off x="169672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33883</xdr:rowOff>
    </xdr:from>
    <xdr:ext cx="762000" cy="259045"/>
    <xdr:sp macro="" textlink="">
      <xdr:nvSpPr>
        <xdr:cNvPr id="340" name="定員管理の状況該当値テキスト"/>
        <xdr:cNvSpPr txBox="1"/>
      </xdr:nvSpPr>
      <xdr:spPr>
        <a:xfrm>
          <a:off x="17106900" y="997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144569</xdr:rowOff>
    </xdr:from>
    <xdr:to>
      <xdr:col>77</xdr:col>
      <xdr:colOff>95250</xdr:colOff>
      <xdr:row>59</xdr:row>
      <xdr:rowOff>74719</xdr:rowOff>
    </xdr:to>
    <xdr:sp macro="" textlink="">
      <xdr:nvSpPr>
        <xdr:cNvPr id="341" name="楕円 340"/>
        <xdr:cNvSpPr/>
      </xdr:nvSpPr>
      <xdr:spPr>
        <a:xfrm>
          <a:off x="16129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84896</xdr:rowOff>
    </xdr:from>
    <xdr:ext cx="736600" cy="259045"/>
    <xdr:sp macro="" textlink="">
      <xdr:nvSpPr>
        <xdr:cNvPr id="342" name="テキスト ボックス 341"/>
        <xdr:cNvSpPr txBox="1"/>
      </xdr:nvSpPr>
      <xdr:spPr>
        <a:xfrm>
          <a:off x="15798800" y="9857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124460</xdr:rowOff>
    </xdr:from>
    <xdr:to>
      <xdr:col>73</xdr:col>
      <xdr:colOff>44450</xdr:colOff>
      <xdr:row>59</xdr:row>
      <xdr:rowOff>54610</xdr:rowOff>
    </xdr:to>
    <xdr:sp macro="" textlink="">
      <xdr:nvSpPr>
        <xdr:cNvPr id="343" name="楕円 342"/>
        <xdr:cNvSpPr/>
      </xdr:nvSpPr>
      <xdr:spPr>
        <a:xfrm>
          <a:off x="15240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64787</xdr:rowOff>
    </xdr:from>
    <xdr:ext cx="762000" cy="259045"/>
    <xdr:sp macro="" textlink="">
      <xdr:nvSpPr>
        <xdr:cNvPr id="344" name="テキスト ボックス 343"/>
        <xdr:cNvSpPr txBox="1"/>
      </xdr:nvSpPr>
      <xdr:spPr>
        <a:xfrm>
          <a:off x="14909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100330</xdr:rowOff>
    </xdr:from>
    <xdr:to>
      <xdr:col>68</xdr:col>
      <xdr:colOff>203200</xdr:colOff>
      <xdr:row>59</xdr:row>
      <xdr:rowOff>30480</xdr:rowOff>
    </xdr:to>
    <xdr:sp macro="" textlink="">
      <xdr:nvSpPr>
        <xdr:cNvPr id="345" name="楕円 344"/>
        <xdr:cNvSpPr/>
      </xdr:nvSpPr>
      <xdr:spPr>
        <a:xfrm>
          <a:off x="14351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40657</xdr:rowOff>
    </xdr:from>
    <xdr:ext cx="762000" cy="259045"/>
    <xdr:sp macro="" textlink="">
      <xdr:nvSpPr>
        <xdr:cNvPr id="346" name="テキスト ボックス 345"/>
        <xdr:cNvSpPr txBox="1"/>
      </xdr:nvSpPr>
      <xdr:spPr>
        <a:xfrm>
          <a:off x="14020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84244</xdr:rowOff>
    </xdr:from>
    <xdr:to>
      <xdr:col>64</xdr:col>
      <xdr:colOff>152400</xdr:colOff>
      <xdr:row>59</xdr:row>
      <xdr:rowOff>14394</xdr:rowOff>
    </xdr:to>
    <xdr:sp macro="" textlink="">
      <xdr:nvSpPr>
        <xdr:cNvPr id="347" name="楕円 346"/>
        <xdr:cNvSpPr/>
      </xdr:nvSpPr>
      <xdr:spPr>
        <a:xfrm>
          <a:off x="13462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24571</xdr:rowOff>
    </xdr:from>
    <xdr:ext cx="762000" cy="259045"/>
    <xdr:sp macro="" textlink="">
      <xdr:nvSpPr>
        <xdr:cNvPr id="348" name="テキスト ボックス 347"/>
        <xdr:cNvSpPr txBox="1"/>
      </xdr:nvSpPr>
      <xdr:spPr>
        <a:xfrm>
          <a:off x="13131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令和５</a:t>
          </a:r>
          <a:r>
            <a:rPr lang="ja-JP" altLang="ja-JP" sz="1100">
              <a:solidFill>
                <a:sysClr val="windowText" lastClr="000000"/>
              </a:solidFill>
              <a:effectLst/>
              <a:latin typeface="+mn-lt"/>
              <a:ea typeface="+mn-ea"/>
              <a:cs typeface="+mn-cs"/>
            </a:rPr>
            <a:t>年度の単年度比率を見ると</a:t>
          </a:r>
          <a:r>
            <a:rPr lang="ja-JP" altLang="en-US" sz="1100">
              <a:solidFill>
                <a:sysClr val="windowText" lastClr="000000"/>
              </a:solidFill>
              <a:effectLst/>
              <a:latin typeface="+mn-lt"/>
              <a:ea typeface="+mn-ea"/>
              <a:cs typeface="+mn-cs"/>
            </a:rPr>
            <a:t>標準財政規模が増（＋</a:t>
          </a:r>
          <a:r>
            <a:rPr lang="en-US" altLang="ja-JP" sz="1100">
              <a:solidFill>
                <a:sysClr val="windowText" lastClr="000000"/>
              </a:solidFill>
              <a:effectLst/>
              <a:latin typeface="+mn-lt"/>
              <a:ea typeface="+mn-ea"/>
              <a:cs typeface="+mn-cs"/>
            </a:rPr>
            <a:t>10.0</a:t>
          </a:r>
          <a:r>
            <a:rPr lang="ja-JP" altLang="en-US" sz="1100">
              <a:solidFill>
                <a:sysClr val="windowText" lastClr="000000"/>
              </a:solidFill>
              <a:effectLst/>
              <a:latin typeface="+mn-lt"/>
              <a:ea typeface="+mn-ea"/>
              <a:cs typeface="+mn-cs"/>
            </a:rPr>
            <a:t>億円）となったほか、公営企業の地方債償還のための繰入金が減（▲</a:t>
          </a:r>
          <a:r>
            <a:rPr lang="en-US" altLang="ja-JP" sz="1100">
              <a:solidFill>
                <a:sysClr val="windowText" lastClr="000000"/>
              </a:solidFill>
              <a:effectLst/>
              <a:latin typeface="+mn-lt"/>
              <a:ea typeface="+mn-ea"/>
              <a:cs typeface="+mn-cs"/>
            </a:rPr>
            <a:t>0.5</a:t>
          </a:r>
          <a:r>
            <a:rPr lang="ja-JP" altLang="en-US" sz="1100">
              <a:solidFill>
                <a:sysClr val="windowText" lastClr="000000"/>
              </a:solidFill>
              <a:effectLst/>
              <a:latin typeface="+mn-lt"/>
              <a:ea typeface="+mn-ea"/>
              <a:cs typeface="+mn-cs"/>
            </a:rPr>
            <a:t>億円）となったこと</a:t>
          </a:r>
          <a:r>
            <a:rPr lang="ja-JP" altLang="ja-JP" sz="1100">
              <a:solidFill>
                <a:sysClr val="windowText" lastClr="000000"/>
              </a:solidFill>
              <a:effectLst/>
              <a:latin typeface="+mn-lt"/>
              <a:ea typeface="+mn-ea"/>
              <a:cs typeface="+mn-cs"/>
            </a:rPr>
            <a:t>により前年度を</a:t>
          </a:r>
          <a:r>
            <a:rPr lang="en-US" altLang="ja-JP" sz="1100">
              <a:solidFill>
                <a:sysClr val="windowText" lastClr="000000"/>
              </a:solidFill>
              <a:effectLst/>
              <a:latin typeface="+mn-lt"/>
              <a:ea typeface="+mn-ea"/>
              <a:cs typeface="+mn-cs"/>
            </a:rPr>
            <a:t>0.7</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下回った</a:t>
          </a:r>
          <a:r>
            <a:rPr lang="ja-JP" altLang="ja-JP" sz="1100">
              <a:solidFill>
                <a:sysClr val="windowText" lastClr="000000"/>
              </a:solidFill>
              <a:effectLst/>
              <a:latin typeface="+mn-lt"/>
              <a:ea typeface="+mn-ea"/>
              <a:cs typeface="+mn-cs"/>
            </a:rPr>
            <a:t>ものの、３カ年平均</a:t>
          </a:r>
          <a:r>
            <a:rPr lang="ja-JP" altLang="en-US" sz="1100">
              <a:solidFill>
                <a:sysClr val="windowText" lastClr="000000"/>
              </a:solidFill>
              <a:effectLst/>
              <a:latin typeface="+mn-lt"/>
              <a:ea typeface="+mn-ea"/>
              <a:cs typeface="+mn-cs"/>
            </a:rPr>
            <a:t>に算入されていた単年度比率が増（令和２</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7.2</a:t>
          </a:r>
          <a:r>
            <a:rPr lang="ja-JP" altLang="en-US" sz="1100">
              <a:solidFill>
                <a:sysClr val="windowText" lastClr="000000"/>
              </a:solidFill>
              <a:effectLst/>
              <a:latin typeface="+mn-lt"/>
              <a:ea typeface="+mn-ea"/>
              <a:cs typeface="+mn-cs"/>
            </a:rPr>
            <a:t>⇒令和５年度</a:t>
          </a:r>
          <a:r>
            <a:rPr lang="en-US" altLang="ja-JP" sz="1100">
              <a:solidFill>
                <a:sysClr val="windowText" lastClr="000000"/>
              </a:solidFill>
              <a:effectLst/>
              <a:latin typeface="+mn-lt"/>
              <a:ea typeface="+mn-ea"/>
              <a:cs typeface="+mn-cs"/>
            </a:rPr>
            <a:t>8.9</a:t>
          </a:r>
          <a:r>
            <a:rPr lang="ja-JP" altLang="en-US" sz="1100">
              <a:solidFill>
                <a:sysClr val="windowText" lastClr="000000"/>
              </a:solidFill>
              <a:effectLst/>
              <a:latin typeface="+mn-lt"/>
              <a:ea typeface="+mn-ea"/>
              <a:cs typeface="+mn-cs"/>
            </a:rPr>
            <a:t>）となったため、</a:t>
          </a:r>
          <a:r>
            <a:rPr lang="ja-JP" altLang="ja-JP" sz="1100">
              <a:solidFill>
                <a:schemeClr val="dk1"/>
              </a:solidFill>
              <a:effectLst/>
              <a:latin typeface="+mn-lt"/>
              <a:ea typeface="+mn-ea"/>
              <a:cs typeface="+mn-cs"/>
            </a:rPr>
            <a:t>昨年度と比べて</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ポイント増加した</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121920</xdr:rowOff>
    </xdr:to>
    <xdr:cxnSp macro="">
      <xdr:nvCxnSpPr>
        <xdr:cNvPr id="381" name="直線コネクタ 380"/>
        <xdr:cNvCxnSpPr/>
      </xdr:nvCxnSpPr>
      <xdr:spPr>
        <a:xfrm>
          <a:off x="16179800" y="72745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89746</xdr:rowOff>
    </xdr:to>
    <xdr:cxnSp macro="">
      <xdr:nvCxnSpPr>
        <xdr:cNvPr id="384" name="直線コネクタ 383"/>
        <xdr:cNvCxnSpPr/>
      </xdr:nvCxnSpPr>
      <xdr:spPr>
        <a:xfrm flipV="1">
          <a:off x="15290800" y="72745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146050</xdr:rowOff>
    </xdr:to>
    <xdr:cxnSp macro="">
      <xdr:nvCxnSpPr>
        <xdr:cNvPr id="387" name="直線コネクタ 386"/>
        <xdr:cNvCxnSpPr/>
      </xdr:nvCxnSpPr>
      <xdr:spPr>
        <a:xfrm flipV="1">
          <a:off x="14401800" y="72906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42</xdr:row>
      <xdr:rowOff>170180</xdr:rowOff>
    </xdr:to>
    <xdr:cxnSp macro="">
      <xdr:nvCxnSpPr>
        <xdr:cNvPr id="390" name="直線コネクタ 389"/>
        <xdr:cNvCxnSpPr/>
      </xdr:nvCxnSpPr>
      <xdr:spPr>
        <a:xfrm flipV="1">
          <a:off x="13512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0" name="楕円 399"/>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1"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2" name="楕円 401"/>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3" name="テキスト ボックス 402"/>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4" name="楕円 403"/>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5" name="テキスト ボックス 404"/>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6" name="楕円 405"/>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7" name="テキスト ボックス 406"/>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8" name="楕円 407"/>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9" name="テキスト ボックス 408"/>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令和５</a:t>
          </a:r>
          <a:r>
            <a:rPr kumimoji="1" lang="ja-JP" altLang="ja-JP" sz="1100">
              <a:solidFill>
                <a:sysClr val="windowText" lastClr="000000"/>
              </a:solidFill>
              <a:effectLst/>
              <a:latin typeface="+mn-lt"/>
              <a:ea typeface="+mn-ea"/>
              <a:cs typeface="+mn-cs"/>
            </a:rPr>
            <a:t>年度の比率が昨年度と比べて</a:t>
          </a:r>
          <a:r>
            <a:rPr kumimoji="1" lang="en-US" altLang="ja-JP" sz="1100">
              <a:solidFill>
                <a:sysClr val="windowText" lastClr="000000"/>
              </a:solidFill>
              <a:effectLst/>
              <a:latin typeface="+mn-lt"/>
              <a:ea typeface="+mn-ea"/>
              <a:cs typeface="+mn-cs"/>
            </a:rPr>
            <a:t>5.2</a:t>
          </a:r>
          <a:r>
            <a:rPr kumimoji="1" lang="ja-JP" altLang="en-US" sz="1100">
              <a:solidFill>
                <a:sysClr val="windowText" lastClr="000000"/>
              </a:solidFill>
              <a:effectLst/>
              <a:latin typeface="+mn-lt"/>
              <a:ea typeface="+mn-ea"/>
              <a:cs typeface="+mn-cs"/>
            </a:rPr>
            <a:t>ポ</a:t>
          </a:r>
          <a:r>
            <a:rPr kumimoji="1" lang="ja-JP" altLang="ja-JP" sz="1100">
              <a:solidFill>
                <a:sysClr val="windowText" lastClr="000000"/>
              </a:solidFill>
              <a:effectLst/>
              <a:latin typeface="+mn-lt"/>
              <a:ea typeface="+mn-ea"/>
              <a:cs typeface="+mn-cs"/>
            </a:rPr>
            <a:t>イント</a:t>
          </a:r>
          <a:r>
            <a:rPr kumimoji="1" lang="ja-JP" altLang="en-US" sz="1100">
              <a:solidFill>
                <a:sysClr val="windowText" lastClr="000000"/>
              </a:solidFill>
              <a:effectLst/>
              <a:latin typeface="+mn-lt"/>
              <a:ea typeface="+mn-ea"/>
              <a:cs typeface="+mn-cs"/>
            </a:rPr>
            <a:t>減となったのは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基準財政需要額算入見込額の減（▲</a:t>
          </a:r>
          <a:r>
            <a:rPr kumimoji="1" lang="en-US" altLang="ja-JP" sz="1100">
              <a:solidFill>
                <a:sysClr val="windowText" lastClr="000000"/>
              </a:solidFill>
              <a:effectLst/>
              <a:latin typeface="+mn-lt"/>
              <a:ea typeface="+mn-ea"/>
              <a:cs typeface="+mn-cs"/>
            </a:rPr>
            <a:t>13.1</a:t>
          </a:r>
          <a:r>
            <a:rPr kumimoji="1" lang="ja-JP" altLang="en-US" sz="1100">
              <a:solidFill>
                <a:sysClr val="windowText" lastClr="000000"/>
              </a:solidFill>
              <a:effectLst/>
              <a:latin typeface="+mn-lt"/>
              <a:ea typeface="+mn-ea"/>
              <a:cs typeface="+mn-cs"/>
            </a:rPr>
            <a:t>億円、臨時財政対策債償還費等）等の影響を上回る、標準財政規模の増（＋</a:t>
          </a:r>
          <a:r>
            <a:rPr kumimoji="1" lang="en-US" altLang="ja-JP" sz="1100">
              <a:solidFill>
                <a:sysClr val="windowText" lastClr="000000"/>
              </a:solidFill>
              <a:effectLst/>
              <a:latin typeface="+mn-lt"/>
              <a:ea typeface="+mn-ea"/>
              <a:cs typeface="+mn-cs"/>
            </a:rPr>
            <a:t>10.0</a:t>
          </a:r>
          <a:r>
            <a:rPr kumimoji="1" lang="ja-JP" altLang="en-US" sz="1100">
              <a:solidFill>
                <a:sysClr val="windowText" lastClr="000000"/>
              </a:solidFill>
              <a:effectLst/>
              <a:latin typeface="+mn-lt"/>
              <a:ea typeface="+mn-ea"/>
              <a:cs typeface="+mn-cs"/>
            </a:rPr>
            <a:t>億円）や地方債現在高の減（▲</a:t>
          </a:r>
          <a:r>
            <a:rPr kumimoji="1" lang="en-US" altLang="ja-JP" sz="1100">
              <a:solidFill>
                <a:sysClr val="windowText" lastClr="000000"/>
              </a:solidFill>
              <a:effectLst/>
              <a:latin typeface="+mn-lt"/>
              <a:ea typeface="+mn-ea"/>
              <a:cs typeface="+mn-cs"/>
            </a:rPr>
            <a:t>19.9</a:t>
          </a:r>
          <a:r>
            <a:rPr kumimoji="1" lang="ja-JP" altLang="en-US" sz="1100">
              <a:solidFill>
                <a:sysClr val="windowText" lastClr="000000"/>
              </a:solidFill>
              <a:effectLst/>
              <a:latin typeface="+mn-lt"/>
              <a:ea typeface="+mn-ea"/>
              <a:cs typeface="+mn-cs"/>
            </a:rPr>
            <a:t>億円、臨時財政対策債等）の影響が大きい。</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72847</xdr:rowOff>
    </xdr:from>
    <xdr:to>
      <xdr:col>81</xdr:col>
      <xdr:colOff>44450</xdr:colOff>
      <xdr:row>19</xdr:row>
      <xdr:rowOff>123037</xdr:rowOff>
    </xdr:to>
    <xdr:cxnSp macro="">
      <xdr:nvCxnSpPr>
        <xdr:cNvPr id="441" name="直線コネクタ 440"/>
        <xdr:cNvCxnSpPr/>
      </xdr:nvCxnSpPr>
      <xdr:spPr>
        <a:xfrm flipV="1">
          <a:off x="16179800" y="3330397"/>
          <a:ext cx="8382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120142</xdr:rowOff>
    </xdr:from>
    <xdr:to>
      <xdr:col>77</xdr:col>
      <xdr:colOff>44450</xdr:colOff>
      <xdr:row>19</xdr:row>
      <xdr:rowOff>123037</xdr:rowOff>
    </xdr:to>
    <xdr:cxnSp macro="">
      <xdr:nvCxnSpPr>
        <xdr:cNvPr id="444" name="直線コネクタ 443"/>
        <xdr:cNvCxnSpPr/>
      </xdr:nvCxnSpPr>
      <xdr:spPr>
        <a:xfrm>
          <a:off x="15290800" y="3377692"/>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120142</xdr:rowOff>
    </xdr:from>
    <xdr:to>
      <xdr:col>72</xdr:col>
      <xdr:colOff>203200</xdr:colOff>
      <xdr:row>21</xdr:row>
      <xdr:rowOff>66802</xdr:rowOff>
    </xdr:to>
    <xdr:cxnSp macro="">
      <xdr:nvCxnSpPr>
        <xdr:cNvPr id="447" name="直線コネクタ 446"/>
        <xdr:cNvCxnSpPr/>
      </xdr:nvCxnSpPr>
      <xdr:spPr>
        <a:xfrm flipV="1">
          <a:off x="14401800" y="337769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66802</xdr:rowOff>
    </xdr:from>
    <xdr:to>
      <xdr:col>68</xdr:col>
      <xdr:colOff>152400</xdr:colOff>
      <xdr:row>21</xdr:row>
      <xdr:rowOff>80315</xdr:rowOff>
    </xdr:to>
    <xdr:cxnSp macro="">
      <xdr:nvCxnSpPr>
        <xdr:cNvPr id="450" name="直線コネクタ 449"/>
        <xdr:cNvCxnSpPr/>
      </xdr:nvCxnSpPr>
      <xdr:spPr>
        <a:xfrm flipV="1">
          <a:off x="13512800" y="3667252"/>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22047</xdr:rowOff>
    </xdr:from>
    <xdr:to>
      <xdr:col>81</xdr:col>
      <xdr:colOff>95250</xdr:colOff>
      <xdr:row>19</xdr:row>
      <xdr:rowOff>123647</xdr:rowOff>
    </xdr:to>
    <xdr:sp macro="" textlink="">
      <xdr:nvSpPr>
        <xdr:cNvPr id="460" name="楕円 459"/>
        <xdr:cNvSpPr/>
      </xdr:nvSpPr>
      <xdr:spPr>
        <a:xfrm>
          <a:off x="16967200" y="327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165574</xdr:rowOff>
    </xdr:from>
    <xdr:ext cx="762000" cy="259045"/>
    <xdr:sp macro="" textlink="">
      <xdr:nvSpPr>
        <xdr:cNvPr id="461" name="将来負担の状況該当値テキスト"/>
        <xdr:cNvSpPr txBox="1"/>
      </xdr:nvSpPr>
      <xdr:spPr>
        <a:xfrm>
          <a:off x="17106900" y="325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72237</xdr:rowOff>
    </xdr:from>
    <xdr:to>
      <xdr:col>77</xdr:col>
      <xdr:colOff>95250</xdr:colOff>
      <xdr:row>20</xdr:row>
      <xdr:rowOff>2387</xdr:rowOff>
    </xdr:to>
    <xdr:sp macro="" textlink="">
      <xdr:nvSpPr>
        <xdr:cNvPr id="462" name="楕円 461"/>
        <xdr:cNvSpPr/>
      </xdr:nvSpPr>
      <xdr:spPr>
        <a:xfrm>
          <a:off x="16129000" y="33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158614</xdr:rowOff>
    </xdr:from>
    <xdr:ext cx="736600" cy="259045"/>
    <xdr:sp macro="" textlink="">
      <xdr:nvSpPr>
        <xdr:cNvPr id="463" name="テキスト ボックス 462"/>
        <xdr:cNvSpPr txBox="1"/>
      </xdr:nvSpPr>
      <xdr:spPr>
        <a:xfrm>
          <a:off x="15798800" y="341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69342</xdr:rowOff>
    </xdr:from>
    <xdr:to>
      <xdr:col>73</xdr:col>
      <xdr:colOff>44450</xdr:colOff>
      <xdr:row>19</xdr:row>
      <xdr:rowOff>170942</xdr:rowOff>
    </xdr:to>
    <xdr:sp macro="" textlink="">
      <xdr:nvSpPr>
        <xdr:cNvPr id="464" name="楕円 463"/>
        <xdr:cNvSpPr/>
      </xdr:nvSpPr>
      <xdr:spPr>
        <a:xfrm>
          <a:off x="15240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155719</xdr:rowOff>
    </xdr:from>
    <xdr:ext cx="762000" cy="259045"/>
    <xdr:sp macro="" textlink="">
      <xdr:nvSpPr>
        <xdr:cNvPr id="465" name="テキスト ボックス 464"/>
        <xdr:cNvSpPr txBox="1"/>
      </xdr:nvSpPr>
      <xdr:spPr>
        <a:xfrm>
          <a:off x="14909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16002</xdr:rowOff>
    </xdr:from>
    <xdr:to>
      <xdr:col>68</xdr:col>
      <xdr:colOff>203200</xdr:colOff>
      <xdr:row>21</xdr:row>
      <xdr:rowOff>117602</xdr:rowOff>
    </xdr:to>
    <xdr:sp macro="" textlink="">
      <xdr:nvSpPr>
        <xdr:cNvPr id="466" name="楕円 465"/>
        <xdr:cNvSpPr/>
      </xdr:nvSpPr>
      <xdr:spPr>
        <a:xfrm>
          <a:off x="14351000" y="36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102379</xdr:rowOff>
    </xdr:from>
    <xdr:ext cx="762000" cy="259045"/>
    <xdr:sp macro="" textlink="">
      <xdr:nvSpPr>
        <xdr:cNvPr id="467" name="テキスト ボックス 466"/>
        <xdr:cNvSpPr txBox="1"/>
      </xdr:nvSpPr>
      <xdr:spPr>
        <a:xfrm>
          <a:off x="14020800" y="37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29515</xdr:rowOff>
    </xdr:from>
    <xdr:to>
      <xdr:col>64</xdr:col>
      <xdr:colOff>152400</xdr:colOff>
      <xdr:row>21</xdr:row>
      <xdr:rowOff>131115</xdr:rowOff>
    </xdr:to>
    <xdr:sp macro="" textlink="">
      <xdr:nvSpPr>
        <xdr:cNvPr id="468" name="楕円 467"/>
        <xdr:cNvSpPr/>
      </xdr:nvSpPr>
      <xdr:spPr>
        <a:xfrm>
          <a:off x="13462000" y="36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115892</xdr:rowOff>
    </xdr:from>
    <xdr:ext cx="762000" cy="259045"/>
    <xdr:sp macro="" textlink="">
      <xdr:nvSpPr>
        <xdr:cNvPr id="469" name="テキスト ボックス 468"/>
        <xdr:cNvSpPr txBox="1"/>
      </xdr:nvSpPr>
      <xdr:spPr>
        <a:xfrm>
          <a:off x="13131800" y="371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218,182
216,487
305.56
112,551,650
108,767,060
3,037,042
54,521,540
120,216,750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人件費にかかる経常収支比率は、類似団体内順位で上位にあり、平均を大きく下回っている。要因としては、民間委託や指定管理の活用、八戸市行財政改革大綱に基づき組織・機構の合理化等を推進したことが挙げられるほか、ごみ処理業務や消防業務等を一部事務組合で行っていることが挙げられ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・今後も、八戸市行財政改革大綱に基づき、人件費の抑制を図りながらも質の高い行政サービスの提供に努めていく。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130810</xdr:rowOff>
    </xdr:from>
    <xdr:to>
      <xdr:col>24</xdr:col>
      <xdr:colOff>25400</xdr:colOff>
      <xdr:row>33</xdr:row>
      <xdr:rowOff>138430</xdr:rowOff>
    </xdr:to>
    <xdr:cxnSp macro="">
      <xdr:nvCxnSpPr>
        <xdr:cNvPr id="66" name="直線コネクタ 65"/>
        <xdr:cNvCxnSpPr/>
      </xdr:nvCxnSpPr>
      <xdr:spPr>
        <a:xfrm>
          <a:off x="3987800" y="5788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54610</xdr:rowOff>
    </xdr:from>
    <xdr:to>
      <xdr:col>19</xdr:col>
      <xdr:colOff>187325</xdr:colOff>
      <xdr:row>33</xdr:row>
      <xdr:rowOff>130810</xdr:rowOff>
    </xdr:to>
    <xdr:cxnSp macro="">
      <xdr:nvCxnSpPr>
        <xdr:cNvPr id="69" name="直線コネクタ 68"/>
        <xdr:cNvCxnSpPr/>
      </xdr:nvCxnSpPr>
      <xdr:spPr>
        <a:xfrm>
          <a:off x="3098800" y="5712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54610</xdr:rowOff>
    </xdr:from>
    <xdr:to>
      <xdr:col>15</xdr:col>
      <xdr:colOff>98425</xdr:colOff>
      <xdr:row>33</xdr:row>
      <xdr:rowOff>146050</xdr:rowOff>
    </xdr:to>
    <xdr:cxnSp macro="">
      <xdr:nvCxnSpPr>
        <xdr:cNvPr id="72" name="直線コネクタ 71"/>
        <xdr:cNvCxnSpPr/>
      </xdr:nvCxnSpPr>
      <xdr:spPr>
        <a:xfrm flipV="1">
          <a:off x="2209800" y="571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33</xdr:row>
      <xdr:rowOff>161290</xdr:rowOff>
    </xdr:to>
    <xdr:cxnSp macro="">
      <xdr:nvCxnSpPr>
        <xdr:cNvPr id="75" name="直線コネクタ 74"/>
        <xdr:cNvCxnSpPr/>
      </xdr:nvCxnSpPr>
      <xdr:spPr>
        <a:xfrm flipV="1">
          <a:off x="1320800" y="580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87630</xdr:rowOff>
    </xdr:from>
    <xdr:to>
      <xdr:col>24</xdr:col>
      <xdr:colOff>76200</xdr:colOff>
      <xdr:row>34</xdr:row>
      <xdr:rowOff>17780</xdr:rowOff>
    </xdr:to>
    <xdr:sp macro="" textlink="">
      <xdr:nvSpPr>
        <xdr:cNvPr id="85" name="楕円 84"/>
        <xdr:cNvSpPr/>
      </xdr:nvSpPr>
      <xdr:spPr>
        <a:xfrm>
          <a:off x="4775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104157</xdr:rowOff>
    </xdr:from>
    <xdr:ext cx="762000" cy="259045"/>
    <xdr:sp macro="" textlink="">
      <xdr:nvSpPr>
        <xdr:cNvPr id="86" name="人件費該当値テキスト"/>
        <xdr:cNvSpPr txBox="1"/>
      </xdr:nvSpPr>
      <xdr:spPr>
        <a:xfrm>
          <a:off x="49149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80010</xdr:rowOff>
    </xdr:from>
    <xdr:to>
      <xdr:col>20</xdr:col>
      <xdr:colOff>38100</xdr:colOff>
      <xdr:row>34</xdr:row>
      <xdr:rowOff>10160</xdr:rowOff>
    </xdr:to>
    <xdr:sp macro="" textlink="">
      <xdr:nvSpPr>
        <xdr:cNvPr id="87" name="楕円 86"/>
        <xdr:cNvSpPr/>
      </xdr:nvSpPr>
      <xdr:spPr>
        <a:xfrm>
          <a:off x="3937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20337</xdr:rowOff>
    </xdr:from>
    <xdr:ext cx="736600" cy="259045"/>
    <xdr:sp macro="" textlink="">
      <xdr:nvSpPr>
        <xdr:cNvPr id="88" name="テキスト ボックス 87"/>
        <xdr:cNvSpPr txBox="1"/>
      </xdr:nvSpPr>
      <xdr:spPr>
        <a:xfrm>
          <a:off x="3606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3810</xdr:rowOff>
    </xdr:from>
    <xdr:to>
      <xdr:col>15</xdr:col>
      <xdr:colOff>149225</xdr:colOff>
      <xdr:row>33</xdr:row>
      <xdr:rowOff>105410</xdr:rowOff>
    </xdr:to>
    <xdr:sp macro="" textlink="">
      <xdr:nvSpPr>
        <xdr:cNvPr id="89" name="楕円 88"/>
        <xdr:cNvSpPr/>
      </xdr:nvSpPr>
      <xdr:spPr>
        <a:xfrm>
          <a:off x="3048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115587</xdr:rowOff>
    </xdr:from>
    <xdr:ext cx="762000" cy="259045"/>
    <xdr:sp macro="" textlink="">
      <xdr:nvSpPr>
        <xdr:cNvPr id="90" name="テキスト ボックス 89"/>
        <xdr:cNvSpPr txBox="1"/>
      </xdr:nvSpPr>
      <xdr:spPr>
        <a:xfrm>
          <a:off x="2717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1" name="楕円 90"/>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2" name="テキスト ボックス 91"/>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3" name="楕円 92"/>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4" name="テキスト ボックス 93"/>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・物件費にかかる経常収支比率は、公共施設の維持管理費（主に光熱水費や燃料費）の増等により前年比</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ポイント上昇した。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・今後も、八戸市行財政改革大綱に基づき、経常的な経費のスクラップアンドビルドを徹底しながら、比率の改善に努めていく。</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115570</xdr:rowOff>
    </xdr:to>
    <xdr:cxnSp macro="">
      <xdr:nvCxnSpPr>
        <xdr:cNvPr id="127" name="直線コネクタ 126"/>
        <xdr:cNvCxnSpPr/>
      </xdr:nvCxnSpPr>
      <xdr:spPr>
        <a:xfrm>
          <a:off x="15671800" y="3007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92710</xdr:rowOff>
    </xdr:to>
    <xdr:cxnSp macro="">
      <xdr:nvCxnSpPr>
        <xdr:cNvPr id="130" name="直線コネクタ 129"/>
        <xdr:cNvCxnSpPr/>
      </xdr:nvCxnSpPr>
      <xdr:spPr>
        <a:xfrm>
          <a:off x="14782800" y="2931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77470</xdr:rowOff>
    </xdr:to>
    <xdr:cxnSp macro="">
      <xdr:nvCxnSpPr>
        <xdr:cNvPr id="133" name="直線コネクタ 132"/>
        <xdr:cNvCxnSpPr/>
      </xdr:nvCxnSpPr>
      <xdr:spPr>
        <a:xfrm flipV="1">
          <a:off x="13893800" y="293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77470</xdr:rowOff>
    </xdr:to>
    <xdr:cxnSp macro="">
      <xdr:nvCxnSpPr>
        <xdr:cNvPr id="136" name="直線コネクタ 135"/>
        <xdr:cNvCxnSpPr/>
      </xdr:nvCxnSpPr>
      <xdr:spPr>
        <a:xfrm>
          <a:off x="13004800" y="296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6" name="楕円 145"/>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81297</xdr:rowOff>
    </xdr:from>
    <xdr:ext cx="762000" cy="259045"/>
    <xdr:sp macro="" textlink="">
      <xdr:nvSpPr>
        <xdr:cNvPr id="147" name="物件費該当値テキスト"/>
        <xdr:cNvSpPr txBox="1"/>
      </xdr:nvSpPr>
      <xdr:spPr>
        <a:xfrm>
          <a:off x="165989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8" name="楕円 147"/>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49" name="テキスト ボックス 148"/>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0" name="楕円 149"/>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77487</xdr:rowOff>
    </xdr:from>
    <xdr:ext cx="762000" cy="259045"/>
    <xdr:sp macro="" textlink="">
      <xdr:nvSpPr>
        <xdr:cNvPr id="151" name="テキスト ボックス 150"/>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2" name="楕円 151"/>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3" name="テキスト ボックス 152"/>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5" name="テキスト ボックス 154"/>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・扶助費に係る経常収支比率は、類似団体内平均を下回っている。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・扶助費については、国の制度に基づいた支出が主なものであるが、今後、障害者自立支援給付費の増や高齢化の進行（高齢化率</a:t>
          </a:r>
          <a:r>
            <a:rPr kumimoji="1" lang="en-US" altLang="ja-JP" sz="1100">
              <a:solidFill>
                <a:sysClr val="windowText" lastClr="000000"/>
              </a:solidFill>
              <a:effectLst/>
              <a:latin typeface="+mn-lt"/>
              <a:ea typeface="+mn-ea"/>
              <a:cs typeface="+mn-cs"/>
            </a:rPr>
            <a:t>H22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23.2%→R5</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32.1%</a:t>
          </a:r>
          <a:r>
            <a:rPr kumimoji="1" lang="ja-JP" altLang="ja-JP" sz="1100">
              <a:solidFill>
                <a:sysClr val="windowText" lastClr="000000"/>
              </a:solidFill>
              <a:effectLst/>
              <a:latin typeface="+mn-lt"/>
              <a:ea typeface="+mn-ea"/>
              <a:cs typeface="+mn-cs"/>
            </a:rPr>
            <a:t>）が、市財政に影響を与えることが予想されるため、国の施策の動向を注視しながら適正な事業実施に努めていく。</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55</xdr:row>
      <xdr:rowOff>107950</xdr:rowOff>
    </xdr:to>
    <xdr:cxnSp macro="">
      <xdr:nvCxnSpPr>
        <xdr:cNvPr id="190" name="直線コネクタ 189"/>
        <xdr:cNvCxnSpPr/>
      </xdr:nvCxnSpPr>
      <xdr:spPr>
        <a:xfrm>
          <a:off x="3987800" y="9505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75293</xdr:rowOff>
    </xdr:to>
    <xdr:cxnSp macro="">
      <xdr:nvCxnSpPr>
        <xdr:cNvPr id="193" name="直線コネクタ 192"/>
        <xdr:cNvCxnSpPr/>
      </xdr:nvCxnSpPr>
      <xdr:spPr>
        <a:xfrm>
          <a:off x="3098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107950</xdr:rowOff>
    </xdr:to>
    <xdr:cxnSp macro="">
      <xdr:nvCxnSpPr>
        <xdr:cNvPr id="196" name="直線コネクタ 195"/>
        <xdr:cNvCxnSpPr/>
      </xdr:nvCxnSpPr>
      <xdr:spPr>
        <a:xfrm flipV="1">
          <a:off x="2209800" y="9472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12700</xdr:rowOff>
    </xdr:to>
    <xdr:cxnSp macro="">
      <xdr:nvCxnSpPr>
        <xdr:cNvPr id="199" name="直線コネクタ 198"/>
        <xdr:cNvCxnSpPr/>
      </xdr:nvCxnSpPr>
      <xdr:spPr>
        <a:xfrm flipV="1">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11" name="楕円 210"/>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2" name="テキスト ボックス 211"/>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3" name="楕円 212"/>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4" name="テキスト ボックス 213"/>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6" name="テキスト ボックス 215"/>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・その他に係る経常収支比率は、</a:t>
          </a:r>
          <a:r>
            <a:rPr kumimoji="1" lang="ja-JP" altLang="en-US" sz="1100">
              <a:solidFill>
                <a:sysClr val="windowText" lastClr="000000"/>
              </a:solidFill>
              <a:effectLst/>
              <a:latin typeface="+mn-lt"/>
              <a:ea typeface="+mn-ea"/>
              <a:cs typeface="+mn-cs"/>
            </a:rPr>
            <a:t>維持補修費の</a:t>
          </a:r>
          <a:r>
            <a:rPr kumimoji="1" lang="ja-JP" altLang="ja-JP" sz="1100">
              <a:solidFill>
                <a:sysClr val="windowText" lastClr="000000"/>
              </a:solidFill>
              <a:effectLst/>
              <a:latin typeface="+mn-lt"/>
              <a:ea typeface="+mn-ea"/>
              <a:cs typeface="+mn-cs"/>
            </a:rPr>
            <a:t>減等により</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・今後、関係事業における使用料の確保など、引き続き収入の確保に努めながら、経常的歳出の削減に努めていく。</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58</xdr:row>
      <xdr:rowOff>114300</xdr:rowOff>
    </xdr:to>
    <xdr:cxnSp macro="">
      <xdr:nvCxnSpPr>
        <xdr:cNvPr id="251" name="直線コネクタ 250"/>
        <xdr:cNvCxnSpPr/>
      </xdr:nvCxnSpPr>
      <xdr:spPr>
        <a:xfrm flipV="1">
          <a:off x="15671800" y="9982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114300</xdr:rowOff>
    </xdr:to>
    <xdr:cxnSp macro="">
      <xdr:nvCxnSpPr>
        <xdr:cNvPr id="254" name="直線コネクタ 253"/>
        <xdr:cNvCxnSpPr/>
      </xdr:nvCxnSpPr>
      <xdr:spPr>
        <a:xfrm>
          <a:off x="14782800" y="9842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25400</xdr:rowOff>
    </xdr:to>
    <xdr:cxnSp macro="">
      <xdr:nvCxnSpPr>
        <xdr:cNvPr id="257" name="直線コネクタ 256"/>
        <xdr:cNvCxnSpPr/>
      </xdr:nvCxnSpPr>
      <xdr:spPr>
        <a:xfrm flipV="1">
          <a:off x="13893800" y="984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25400</xdr:rowOff>
    </xdr:from>
    <xdr:to>
      <xdr:col>69</xdr:col>
      <xdr:colOff>92075</xdr:colOff>
      <xdr:row>60</xdr:row>
      <xdr:rowOff>76200</xdr:rowOff>
    </xdr:to>
    <xdr:cxnSp macro="">
      <xdr:nvCxnSpPr>
        <xdr:cNvPr id="260" name="直線コネクタ 259"/>
        <xdr:cNvCxnSpPr/>
      </xdr:nvCxnSpPr>
      <xdr:spPr>
        <a:xfrm flipV="1">
          <a:off x="13004800" y="99695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70" name="楕円 269"/>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3827</xdr:rowOff>
    </xdr:from>
    <xdr:ext cx="762000" cy="259045"/>
    <xdr:sp macro="" textlink="">
      <xdr:nvSpPr>
        <xdr:cNvPr id="271" name="その他該当値テキスト"/>
        <xdr:cNvSpPr txBox="1"/>
      </xdr:nvSpPr>
      <xdr:spPr>
        <a:xfrm>
          <a:off x="16598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72" name="楕円 271"/>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73" name="テキスト ボックス 272"/>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146050</xdr:rowOff>
    </xdr:from>
    <xdr:to>
      <xdr:col>69</xdr:col>
      <xdr:colOff>142875</xdr:colOff>
      <xdr:row>58</xdr:row>
      <xdr:rowOff>76200</xdr:rowOff>
    </xdr:to>
    <xdr:sp macro="" textlink="">
      <xdr:nvSpPr>
        <xdr:cNvPr id="276" name="楕円 275"/>
        <xdr:cNvSpPr/>
      </xdr:nvSpPr>
      <xdr:spPr>
        <a:xfrm>
          <a:off x="13843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77" name="テキスト ボックス 27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25400</xdr:rowOff>
    </xdr:from>
    <xdr:to>
      <xdr:col>65</xdr:col>
      <xdr:colOff>53975</xdr:colOff>
      <xdr:row>60</xdr:row>
      <xdr:rowOff>127000</xdr:rowOff>
    </xdr:to>
    <xdr:sp macro="" textlink="">
      <xdr:nvSpPr>
        <xdr:cNvPr id="278" name="楕円 277"/>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111777</xdr:rowOff>
    </xdr:from>
    <xdr:ext cx="762000" cy="259045"/>
    <xdr:sp macro="" textlink="">
      <xdr:nvSpPr>
        <xdr:cNvPr id="279" name="テキスト ボックス 278"/>
        <xdr:cNvSpPr txBox="1"/>
      </xdr:nvSpPr>
      <xdr:spPr>
        <a:xfrm>
          <a:off x="12623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・補助費等の経常収支比率</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類似団体平均を上回る水準で推移している。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・要因としては、ごみ・し尿処理や消防業務等を周辺町村と共同処理するため、一部事務組合負担金を拠出していること等が挙げられる。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・手数料収入等の経常的な収入の確保に努め、補助金・負担金の増嵩につながらないよう留意していく。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39</xdr:row>
      <xdr:rowOff>10414</xdr:rowOff>
    </xdr:to>
    <xdr:cxnSp macro="">
      <xdr:nvCxnSpPr>
        <xdr:cNvPr id="310" name="直線コネクタ 309"/>
        <xdr:cNvCxnSpPr/>
      </xdr:nvCxnSpPr>
      <xdr:spPr>
        <a:xfrm>
          <a:off x="15671800" y="66603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38</xdr:row>
      <xdr:rowOff>145288</xdr:rowOff>
    </xdr:to>
    <xdr:cxnSp macro="">
      <xdr:nvCxnSpPr>
        <xdr:cNvPr id="313" name="直線コネクタ 312"/>
        <xdr:cNvCxnSpPr/>
      </xdr:nvCxnSpPr>
      <xdr:spPr>
        <a:xfrm>
          <a:off x="14782800" y="66512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136144</xdr:rowOff>
    </xdr:from>
    <xdr:to>
      <xdr:col>73</xdr:col>
      <xdr:colOff>180975</xdr:colOff>
      <xdr:row>39</xdr:row>
      <xdr:rowOff>101854</xdr:rowOff>
    </xdr:to>
    <xdr:cxnSp macro="">
      <xdr:nvCxnSpPr>
        <xdr:cNvPr id="316" name="直線コネクタ 315"/>
        <xdr:cNvCxnSpPr/>
      </xdr:nvCxnSpPr>
      <xdr:spPr>
        <a:xfrm flipV="1">
          <a:off x="13893800" y="66512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39</xdr:row>
      <xdr:rowOff>101854</xdr:rowOff>
    </xdr:to>
    <xdr:cxnSp macro="">
      <xdr:nvCxnSpPr>
        <xdr:cNvPr id="319" name="直線コネクタ 318"/>
        <xdr:cNvCxnSpPr/>
      </xdr:nvCxnSpPr>
      <xdr:spPr>
        <a:xfrm>
          <a:off x="13004800" y="650494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131064</xdr:rowOff>
    </xdr:from>
    <xdr:to>
      <xdr:col>82</xdr:col>
      <xdr:colOff>158750</xdr:colOff>
      <xdr:row>39</xdr:row>
      <xdr:rowOff>61214</xdr:rowOff>
    </xdr:to>
    <xdr:sp macro="" textlink="">
      <xdr:nvSpPr>
        <xdr:cNvPr id="329" name="楕円 328"/>
        <xdr:cNvSpPr/>
      </xdr:nvSpPr>
      <xdr:spPr>
        <a:xfrm>
          <a:off x="16459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103141</xdr:rowOff>
    </xdr:from>
    <xdr:ext cx="762000" cy="259045"/>
    <xdr:sp macro="" textlink="">
      <xdr:nvSpPr>
        <xdr:cNvPr id="330" name="補助費等該当値テキスト"/>
        <xdr:cNvSpPr txBox="1"/>
      </xdr:nvSpPr>
      <xdr:spPr>
        <a:xfrm>
          <a:off x="16598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31" name="楕円 330"/>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32" name="テキスト ボックス 331"/>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85344</xdr:rowOff>
    </xdr:from>
    <xdr:to>
      <xdr:col>74</xdr:col>
      <xdr:colOff>31750</xdr:colOff>
      <xdr:row>39</xdr:row>
      <xdr:rowOff>15494</xdr:rowOff>
    </xdr:to>
    <xdr:sp macro="" textlink="">
      <xdr:nvSpPr>
        <xdr:cNvPr id="333" name="楕円 332"/>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271</xdr:rowOff>
    </xdr:from>
    <xdr:ext cx="762000" cy="259045"/>
    <xdr:sp macro="" textlink="">
      <xdr:nvSpPr>
        <xdr:cNvPr id="334" name="テキスト ボックス 333"/>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51054</xdr:rowOff>
    </xdr:from>
    <xdr:to>
      <xdr:col>69</xdr:col>
      <xdr:colOff>142875</xdr:colOff>
      <xdr:row>39</xdr:row>
      <xdr:rowOff>152654</xdr:rowOff>
    </xdr:to>
    <xdr:sp macro="" textlink="">
      <xdr:nvSpPr>
        <xdr:cNvPr id="335" name="楕円 334"/>
        <xdr:cNvSpPr/>
      </xdr:nvSpPr>
      <xdr:spPr>
        <a:xfrm>
          <a:off x="13843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137431</xdr:rowOff>
    </xdr:from>
    <xdr:ext cx="762000" cy="259045"/>
    <xdr:sp macro="" textlink="">
      <xdr:nvSpPr>
        <xdr:cNvPr id="336" name="テキスト ボックス 335"/>
        <xdr:cNvSpPr txBox="1"/>
      </xdr:nvSpPr>
      <xdr:spPr>
        <a:xfrm>
          <a:off x="13512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7" name="楕円 336"/>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8" name="テキスト ボックス 337"/>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・公債費にかかる経常収支比率は、類似団体平均をやや上回っている。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・財源的に有利な起債の活用や、市債発行額の上限を各年度の公債費以下に設定するなどの対応策を講じ、公債費負担の軽減に努めていく。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50800</xdr:rowOff>
    </xdr:to>
    <xdr:cxnSp macro="">
      <xdr:nvCxnSpPr>
        <xdr:cNvPr id="371" name="直線コネクタ 370"/>
        <xdr:cNvCxnSpPr/>
      </xdr:nvCxnSpPr>
      <xdr:spPr>
        <a:xfrm flipV="1">
          <a:off x="3987800" y="13393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50800</xdr:rowOff>
    </xdr:to>
    <xdr:cxnSp macro="">
      <xdr:nvCxnSpPr>
        <xdr:cNvPr id="374" name="直線コネクタ 373"/>
        <xdr:cNvCxnSpPr/>
      </xdr:nvCxnSpPr>
      <xdr:spPr>
        <a:xfrm>
          <a:off x="3098800" y="1335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12700</xdr:rowOff>
    </xdr:to>
    <xdr:cxnSp macro="">
      <xdr:nvCxnSpPr>
        <xdr:cNvPr id="377" name="直線コネクタ 376"/>
        <xdr:cNvCxnSpPr/>
      </xdr:nvCxnSpPr>
      <xdr:spPr>
        <a:xfrm flipV="1">
          <a:off x="2209800" y="1335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12700</xdr:rowOff>
    </xdr:to>
    <xdr:cxnSp macro="">
      <xdr:nvCxnSpPr>
        <xdr:cNvPr id="380" name="直線コネクタ 379"/>
        <xdr:cNvCxnSpPr/>
      </xdr:nvCxnSpPr>
      <xdr:spPr>
        <a:xfrm>
          <a:off x="1320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90" name="楕円 389"/>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91" name="公債費該当値テキスト"/>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92" name="楕円 391"/>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93" name="テキスト ボックス 392"/>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4" name="楕円 393"/>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5" name="テキスト ボックス 394"/>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6" name="楕円 395"/>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7" name="テキスト ボックス 396"/>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8" name="楕円 397"/>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9" name="テキスト ボックス 398"/>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・公債費以外の経常収支比率は、類似団体平均を下回っている。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令和３年</a:t>
          </a:r>
          <a:r>
            <a:rPr kumimoji="1" lang="ja-JP" altLang="ja-JP" sz="1100">
              <a:solidFill>
                <a:sysClr val="windowText" lastClr="000000"/>
              </a:solidFill>
              <a:effectLst/>
              <a:latin typeface="+mn-lt"/>
              <a:ea typeface="+mn-ea"/>
              <a:cs typeface="+mn-cs"/>
            </a:rPr>
            <a:t>度は、経常一般財源が増となったことから、例年に比べて大きく低下しているが、今年度は例年の推移割合となっている。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・今後も、経常経費の圧縮を図りながら、経常的収支の改善に努めていく。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157480</xdr:rowOff>
    </xdr:from>
    <xdr:to>
      <xdr:col>82</xdr:col>
      <xdr:colOff>107950</xdr:colOff>
      <xdr:row>75</xdr:row>
      <xdr:rowOff>24130</xdr:rowOff>
    </xdr:to>
    <xdr:cxnSp macro="">
      <xdr:nvCxnSpPr>
        <xdr:cNvPr id="432" name="直線コネクタ 431"/>
        <xdr:cNvCxnSpPr/>
      </xdr:nvCxnSpPr>
      <xdr:spPr>
        <a:xfrm>
          <a:off x="15671800" y="12844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16510</xdr:rowOff>
    </xdr:from>
    <xdr:to>
      <xdr:col>78</xdr:col>
      <xdr:colOff>69850</xdr:colOff>
      <xdr:row>74</xdr:row>
      <xdr:rowOff>157480</xdr:rowOff>
    </xdr:to>
    <xdr:cxnSp macro="">
      <xdr:nvCxnSpPr>
        <xdr:cNvPr id="435" name="直線コネクタ 434"/>
        <xdr:cNvCxnSpPr/>
      </xdr:nvCxnSpPr>
      <xdr:spPr>
        <a:xfrm>
          <a:off x="14782800" y="125323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16510</xdr:rowOff>
    </xdr:from>
    <xdr:to>
      <xdr:col>73</xdr:col>
      <xdr:colOff>180975</xdr:colOff>
      <xdr:row>75</xdr:row>
      <xdr:rowOff>62230</xdr:rowOff>
    </xdr:to>
    <xdr:cxnSp macro="">
      <xdr:nvCxnSpPr>
        <xdr:cNvPr id="438" name="直線コネクタ 437"/>
        <xdr:cNvCxnSpPr/>
      </xdr:nvCxnSpPr>
      <xdr:spPr>
        <a:xfrm flipV="1">
          <a:off x="13893800" y="1253236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62230</xdr:rowOff>
    </xdr:from>
    <xdr:to>
      <xdr:col>69</xdr:col>
      <xdr:colOff>92075</xdr:colOff>
      <xdr:row>75</xdr:row>
      <xdr:rowOff>100330</xdr:rowOff>
    </xdr:to>
    <xdr:cxnSp macro="">
      <xdr:nvCxnSpPr>
        <xdr:cNvPr id="441" name="直線コネクタ 440"/>
        <xdr:cNvCxnSpPr/>
      </xdr:nvCxnSpPr>
      <xdr:spPr>
        <a:xfrm flipV="1">
          <a:off x="13004800" y="12920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51" name="楕円 450"/>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161307</xdr:rowOff>
    </xdr:from>
    <xdr:ext cx="762000" cy="259045"/>
    <xdr:sp macro="" textlink="">
      <xdr:nvSpPr>
        <xdr:cNvPr id="452" name="公債費以外該当値テキスト"/>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106680</xdr:rowOff>
    </xdr:from>
    <xdr:to>
      <xdr:col>78</xdr:col>
      <xdr:colOff>120650</xdr:colOff>
      <xdr:row>75</xdr:row>
      <xdr:rowOff>36830</xdr:rowOff>
    </xdr:to>
    <xdr:sp macro="" textlink="">
      <xdr:nvSpPr>
        <xdr:cNvPr id="453" name="楕円 452"/>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47007</xdr:rowOff>
    </xdr:from>
    <xdr:ext cx="736600" cy="259045"/>
    <xdr:sp macro="" textlink="">
      <xdr:nvSpPr>
        <xdr:cNvPr id="454" name="テキスト ボックス 453"/>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137160</xdr:rowOff>
    </xdr:from>
    <xdr:to>
      <xdr:col>74</xdr:col>
      <xdr:colOff>31750</xdr:colOff>
      <xdr:row>73</xdr:row>
      <xdr:rowOff>67310</xdr:rowOff>
    </xdr:to>
    <xdr:sp macro="" textlink="">
      <xdr:nvSpPr>
        <xdr:cNvPr id="455" name="楕円 454"/>
        <xdr:cNvSpPr/>
      </xdr:nvSpPr>
      <xdr:spPr>
        <a:xfrm>
          <a:off x="14732000" y="12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77487</xdr:rowOff>
    </xdr:from>
    <xdr:ext cx="762000" cy="259045"/>
    <xdr:sp macro="" textlink="">
      <xdr:nvSpPr>
        <xdr:cNvPr id="456" name="テキスト ボックス 455"/>
        <xdr:cNvSpPr txBox="1"/>
      </xdr:nvSpPr>
      <xdr:spPr>
        <a:xfrm>
          <a:off x="14401800" y="1225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xdr:rowOff>
    </xdr:from>
    <xdr:to>
      <xdr:col>69</xdr:col>
      <xdr:colOff>142875</xdr:colOff>
      <xdr:row>75</xdr:row>
      <xdr:rowOff>113030</xdr:rowOff>
    </xdr:to>
    <xdr:sp macro="" textlink="">
      <xdr:nvSpPr>
        <xdr:cNvPr id="457" name="楕円 456"/>
        <xdr:cNvSpPr/>
      </xdr:nvSpPr>
      <xdr:spPr>
        <a:xfrm>
          <a:off x="13843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58" name="テキスト ボックス 457"/>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49530</xdr:rowOff>
    </xdr:from>
    <xdr:to>
      <xdr:col>65</xdr:col>
      <xdr:colOff>53975</xdr:colOff>
      <xdr:row>75</xdr:row>
      <xdr:rowOff>151130</xdr:rowOff>
    </xdr:to>
    <xdr:sp macro="" textlink="">
      <xdr:nvSpPr>
        <xdr:cNvPr id="459" name="楕円 458"/>
        <xdr:cNvSpPr/>
      </xdr:nvSpPr>
      <xdr:spPr>
        <a:xfrm>
          <a:off x="12954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161307</xdr:rowOff>
    </xdr:from>
    <xdr:ext cx="762000" cy="259045"/>
    <xdr:sp macro="" textlink="">
      <xdr:nvSpPr>
        <xdr:cNvPr id="460" name="テキスト ボックス 459"/>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63792</xdr:rowOff>
    </xdr:from>
    <xdr:to>
      <xdr:col>29</xdr:col>
      <xdr:colOff>127000</xdr:colOff>
      <xdr:row>17</xdr:row>
      <xdr:rowOff>135153</xdr:rowOff>
    </xdr:to>
    <xdr:cxnSp macro="">
      <xdr:nvCxnSpPr>
        <xdr:cNvPr id="50" name="直線コネクタ 49"/>
        <xdr:cNvCxnSpPr/>
      </xdr:nvCxnSpPr>
      <xdr:spPr bwMode="auto">
        <a:xfrm flipV="1">
          <a:off x="5003800" y="3026067"/>
          <a:ext cx="647700" cy="71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135153</xdr:rowOff>
    </xdr:from>
    <xdr:to>
      <xdr:col>26</xdr:col>
      <xdr:colOff>50800</xdr:colOff>
      <xdr:row>18</xdr:row>
      <xdr:rowOff>11633</xdr:rowOff>
    </xdr:to>
    <xdr:cxnSp macro="">
      <xdr:nvCxnSpPr>
        <xdr:cNvPr id="53" name="直線コネクタ 52"/>
        <xdr:cNvCxnSpPr/>
      </xdr:nvCxnSpPr>
      <xdr:spPr bwMode="auto">
        <a:xfrm flipV="1">
          <a:off x="4305300" y="3097428"/>
          <a:ext cx="698500" cy="47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11633</xdr:rowOff>
    </xdr:from>
    <xdr:to>
      <xdr:col>22</xdr:col>
      <xdr:colOff>114300</xdr:colOff>
      <xdr:row>18</xdr:row>
      <xdr:rowOff>70269</xdr:rowOff>
    </xdr:to>
    <xdr:cxnSp macro="">
      <xdr:nvCxnSpPr>
        <xdr:cNvPr id="56" name="直線コネクタ 55"/>
        <xdr:cNvCxnSpPr/>
      </xdr:nvCxnSpPr>
      <xdr:spPr bwMode="auto">
        <a:xfrm flipV="1">
          <a:off x="3606800" y="3145358"/>
          <a:ext cx="698500" cy="5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70269</xdr:rowOff>
    </xdr:from>
    <xdr:to>
      <xdr:col>18</xdr:col>
      <xdr:colOff>177800</xdr:colOff>
      <xdr:row>18</xdr:row>
      <xdr:rowOff>129858</xdr:rowOff>
    </xdr:to>
    <xdr:cxnSp macro="">
      <xdr:nvCxnSpPr>
        <xdr:cNvPr id="59" name="直線コネクタ 58"/>
        <xdr:cNvCxnSpPr/>
      </xdr:nvCxnSpPr>
      <xdr:spPr bwMode="auto">
        <a:xfrm flipV="1">
          <a:off x="2908300" y="3203994"/>
          <a:ext cx="698500" cy="59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12992</xdr:rowOff>
    </xdr:from>
    <xdr:to>
      <xdr:col>29</xdr:col>
      <xdr:colOff>177800</xdr:colOff>
      <xdr:row>17</xdr:row>
      <xdr:rowOff>114592</xdr:rowOff>
    </xdr:to>
    <xdr:sp macro="" textlink="">
      <xdr:nvSpPr>
        <xdr:cNvPr id="69" name="楕円 68"/>
        <xdr:cNvSpPr/>
      </xdr:nvSpPr>
      <xdr:spPr bwMode="auto">
        <a:xfrm>
          <a:off x="5600700" y="297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156519</xdr:rowOff>
    </xdr:from>
    <xdr:ext cx="762000" cy="259045"/>
    <xdr:sp macro="" textlink="">
      <xdr:nvSpPr>
        <xdr:cNvPr id="70" name="人口1人当たり決算額の推移該当値テキスト130"/>
        <xdr:cNvSpPr txBox="1"/>
      </xdr:nvSpPr>
      <xdr:spPr>
        <a:xfrm>
          <a:off x="5740400" y="294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84353</xdr:rowOff>
    </xdr:from>
    <xdr:to>
      <xdr:col>26</xdr:col>
      <xdr:colOff>101600</xdr:colOff>
      <xdr:row>18</xdr:row>
      <xdr:rowOff>14503</xdr:rowOff>
    </xdr:to>
    <xdr:sp macro="" textlink="">
      <xdr:nvSpPr>
        <xdr:cNvPr id="71" name="楕円 70"/>
        <xdr:cNvSpPr/>
      </xdr:nvSpPr>
      <xdr:spPr bwMode="auto">
        <a:xfrm>
          <a:off x="4953000" y="3046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170730</xdr:rowOff>
    </xdr:from>
    <xdr:ext cx="736600" cy="259045"/>
    <xdr:sp macro="" textlink="">
      <xdr:nvSpPr>
        <xdr:cNvPr id="72" name="テキスト ボックス 71"/>
        <xdr:cNvSpPr txBox="1"/>
      </xdr:nvSpPr>
      <xdr:spPr>
        <a:xfrm>
          <a:off x="4622800" y="313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132283</xdr:rowOff>
    </xdr:from>
    <xdr:to>
      <xdr:col>22</xdr:col>
      <xdr:colOff>165100</xdr:colOff>
      <xdr:row>18</xdr:row>
      <xdr:rowOff>62433</xdr:rowOff>
    </xdr:to>
    <xdr:sp macro="" textlink="">
      <xdr:nvSpPr>
        <xdr:cNvPr id="73" name="楕円 72"/>
        <xdr:cNvSpPr/>
      </xdr:nvSpPr>
      <xdr:spPr bwMode="auto">
        <a:xfrm>
          <a:off x="4254500" y="3094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47210</xdr:rowOff>
    </xdr:from>
    <xdr:ext cx="762000" cy="259045"/>
    <xdr:sp macro="" textlink="">
      <xdr:nvSpPr>
        <xdr:cNvPr id="74" name="テキスト ボックス 73"/>
        <xdr:cNvSpPr txBox="1"/>
      </xdr:nvSpPr>
      <xdr:spPr>
        <a:xfrm>
          <a:off x="3924300" y="318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19469</xdr:rowOff>
    </xdr:from>
    <xdr:to>
      <xdr:col>19</xdr:col>
      <xdr:colOff>38100</xdr:colOff>
      <xdr:row>18</xdr:row>
      <xdr:rowOff>121069</xdr:rowOff>
    </xdr:to>
    <xdr:sp macro="" textlink="">
      <xdr:nvSpPr>
        <xdr:cNvPr id="75" name="楕円 74"/>
        <xdr:cNvSpPr/>
      </xdr:nvSpPr>
      <xdr:spPr bwMode="auto">
        <a:xfrm>
          <a:off x="3556000" y="315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105846</xdr:rowOff>
    </xdr:from>
    <xdr:ext cx="762000" cy="259045"/>
    <xdr:sp macro="" textlink="">
      <xdr:nvSpPr>
        <xdr:cNvPr id="76" name="テキスト ボックス 75"/>
        <xdr:cNvSpPr txBox="1"/>
      </xdr:nvSpPr>
      <xdr:spPr>
        <a:xfrm>
          <a:off x="3225800" y="323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79058</xdr:rowOff>
    </xdr:from>
    <xdr:to>
      <xdr:col>15</xdr:col>
      <xdr:colOff>101600</xdr:colOff>
      <xdr:row>19</xdr:row>
      <xdr:rowOff>9208</xdr:rowOff>
    </xdr:to>
    <xdr:sp macro="" textlink="">
      <xdr:nvSpPr>
        <xdr:cNvPr id="77" name="楕円 76"/>
        <xdr:cNvSpPr/>
      </xdr:nvSpPr>
      <xdr:spPr bwMode="auto">
        <a:xfrm>
          <a:off x="2857500" y="321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165435</xdr:rowOff>
    </xdr:from>
    <xdr:ext cx="762000" cy="259045"/>
    <xdr:sp macro="" textlink="">
      <xdr:nvSpPr>
        <xdr:cNvPr id="78" name="テキスト ボックス 77"/>
        <xdr:cNvSpPr txBox="1"/>
      </xdr:nvSpPr>
      <xdr:spPr>
        <a:xfrm>
          <a:off x="2527300" y="329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169253</xdr:rowOff>
    </xdr:from>
    <xdr:to>
      <xdr:col>29</xdr:col>
      <xdr:colOff>127000</xdr:colOff>
      <xdr:row>34</xdr:row>
      <xdr:rowOff>195885</xdr:rowOff>
    </xdr:to>
    <xdr:cxnSp macro="">
      <xdr:nvCxnSpPr>
        <xdr:cNvPr id="111" name="直線コネクタ 110"/>
        <xdr:cNvCxnSpPr/>
      </xdr:nvCxnSpPr>
      <xdr:spPr bwMode="auto">
        <a:xfrm>
          <a:off x="5003800" y="6436703"/>
          <a:ext cx="647700" cy="26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169253</xdr:rowOff>
    </xdr:from>
    <xdr:to>
      <xdr:col>26</xdr:col>
      <xdr:colOff>50800</xdr:colOff>
      <xdr:row>34</xdr:row>
      <xdr:rowOff>186550</xdr:rowOff>
    </xdr:to>
    <xdr:cxnSp macro="">
      <xdr:nvCxnSpPr>
        <xdr:cNvPr id="114" name="直線コネクタ 113"/>
        <xdr:cNvCxnSpPr/>
      </xdr:nvCxnSpPr>
      <xdr:spPr bwMode="auto">
        <a:xfrm flipV="1">
          <a:off x="4305300" y="6436703"/>
          <a:ext cx="698500" cy="1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186550</xdr:rowOff>
    </xdr:from>
    <xdr:to>
      <xdr:col>22</xdr:col>
      <xdr:colOff>114300</xdr:colOff>
      <xdr:row>34</xdr:row>
      <xdr:rowOff>289992</xdr:rowOff>
    </xdr:to>
    <xdr:cxnSp macro="">
      <xdr:nvCxnSpPr>
        <xdr:cNvPr id="117" name="直線コネクタ 116"/>
        <xdr:cNvCxnSpPr/>
      </xdr:nvCxnSpPr>
      <xdr:spPr bwMode="auto">
        <a:xfrm flipV="1">
          <a:off x="3606800" y="6454000"/>
          <a:ext cx="698500" cy="103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151270</xdr:rowOff>
    </xdr:from>
    <xdr:to>
      <xdr:col>18</xdr:col>
      <xdr:colOff>177800</xdr:colOff>
      <xdr:row>34</xdr:row>
      <xdr:rowOff>289992</xdr:rowOff>
    </xdr:to>
    <xdr:cxnSp macro="">
      <xdr:nvCxnSpPr>
        <xdr:cNvPr id="120" name="直線コネクタ 119"/>
        <xdr:cNvCxnSpPr/>
      </xdr:nvCxnSpPr>
      <xdr:spPr bwMode="auto">
        <a:xfrm>
          <a:off x="2908300" y="6418720"/>
          <a:ext cx="698500" cy="13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145085</xdr:rowOff>
    </xdr:from>
    <xdr:to>
      <xdr:col>29</xdr:col>
      <xdr:colOff>177800</xdr:colOff>
      <xdr:row>34</xdr:row>
      <xdr:rowOff>246685</xdr:rowOff>
    </xdr:to>
    <xdr:sp macro="" textlink="">
      <xdr:nvSpPr>
        <xdr:cNvPr id="130" name="楕円 129"/>
        <xdr:cNvSpPr/>
      </xdr:nvSpPr>
      <xdr:spPr bwMode="auto">
        <a:xfrm>
          <a:off x="5600700" y="6412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333062</xdr:rowOff>
    </xdr:from>
    <xdr:ext cx="762000" cy="259045"/>
    <xdr:sp macro="" textlink="">
      <xdr:nvSpPr>
        <xdr:cNvPr id="131" name="人口1人当たり決算額の推移該当値テキスト445"/>
        <xdr:cNvSpPr txBox="1"/>
      </xdr:nvSpPr>
      <xdr:spPr>
        <a:xfrm>
          <a:off x="5740400" y="625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118453</xdr:rowOff>
    </xdr:from>
    <xdr:to>
      <xdr:col>26</xdr:col>
      <xdr:colOff>101600</xdr:colOff>
      <xdr:row>34</xdr:row>
      <xdr:rowOff>220053</xdr:rowOff>
    </xdr:to>
    <xdr:sp macro="" textlink="">
      <xdr:nvSpPr>
        <xdr:cNvPr id="132" name="楕円 131"/>
        <xdr:cNvSpPr/>
      </xdr:nvSpPr>
      <xdr:spPr bwMode="auto">
        <a:xfrm>
          <a:off x="4953000" y="638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230230</xdr:rowOff>
    </xdr:from>
    <xdr:ext cx="736600" cy="259045"/>
    <xdr:sp macro="" textlink="">
      <xdr:nvSpPr>
        <xdr:cNvPr id="133" name="テキスト ボックス 132"/>
        <xdr:cNvSpPr txBox="1"/>
      </xdr:nvSpPr>
      <xdr:spPr>
        <a:xfrm>
          <a:off x="4622800" y="6154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135750</xdr:rowOff>
    </xdr:from>
    <xdr:to>
      <xdr:col>22</xdr:col>
      <xdr:colOff>165100</xdr:colOff>
      <xdr:row>34</xdr:row>
      <xdr:rowOff>237350</xdr:rowOff>
    </xdr:to>
    <xdr:sp macro="" textlink="">
      <xdr:nvSpPr>
        <xdr:cNvPr id="134" name="楕円 133"/>
        <xdr:cNvSpPr/>
      </xdr:nvSpPr>
      <xdr:spPr bwMode="auto">
        <a:xfrm>
          <a:off x="4254500" y="640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247527</xdr:rowOff>
    </xdr:from>
    <xdr:ext cx="762000" cy="259045"/>
    <xdr:sp macro="" textlink="">
      <xdr:nvSpPr>
        <xdr:cNvPr id="135" name="テキスト ボックス 134"/>
        <xdr:cNvSpPr txBox="1"/>
      </xdr:nvSpPr>
      <xdr:spPr>
        <a:xfrm>
          <a:off x="3924300" y="61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239192</xdr:rowOff>
    </xdr:from>
    <xdr:to>
      <xdr:col>19</xdr:col>
      <xdr:colOff>38100</xdr:colOff>
      <xdr:row>34</xdr:row>
      <xdr:rowOff>340792</xdr:rowOff>
    </xdr:to>
    <xdr:sp macro="" textlink="">
      <xdr:nvSpPr>
        <xdr:cNvPr id="136" name="楕円 135"/>
        <xdr:cNvSpPr/>
      </xdr:nvSpPr>
      <xdr:spPr bwMode="auto">
        <a:xfrm>
          <a:off x="3556000" y="650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8069</xdr:rowOff>
    </xdr:from>
    <xdr:ext cx="762000" cy="259045"/>
    <xdr:sp macro="" textlink="">
      <xdr:nvSpPr>
        <xdr:cNvPr id="137" name="テキスト ボックス 136"/>
        <xdr:cNvSpPr txBox="1"/>
      </xdr:nvSpPr>
      <xdr:spPr>
        <a:xfrm>
          <a:off x="3225800" y="627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100470</xdr:rowOff>
    </xdr:from>
    <xdr:to>
      <xdr:col>15</xdr:col>
      <xdr:colOff>101600</xdr:colOff>
      <xdr:row>34</xdr:row>
      <xdr:rowOff>202070</xdr:rowOff>
    </xdr:to>
    <xdr:sp macro="" textlink="">
      <xdr:nvSpPr>
        <xdr:cNvPr id="138" name="楕円 137"/>
        <xdr:cNvSpPr/>
      </xdr:nvSpPr>
      <xdr:spPr bwMode="auto">
        <a:xfrm>
          <a:off x="2857500" y="636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212247</xdr:rowOff>
    </xdr:from>
    <xdr:ext cx="762000" cy="259045"/>
    <xdr:sp macro="" textlink="">
      <xdr:nvSpPr>
        <xdr:cNvPr id="139" name="テキスト ボックス 138"/>
        <xdr:cNvSpPr txBox="1"/>
      </xdr:nvSpPr>
      <xdr:spPr>
        <a:xfrm>
          <a:off x="2527300" y="61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218,182
216,487
305.56
112,551,650
108,767,060
3,037,042
54,521,540
120,216,750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78239</xdr:rowOff>
    </xdr:from>
    <xdr:to>
      <xdr:col>24</xdr:col>
      <xdr:colOff>62865</xdr:colOff>
      <xdr:row>38</xdr:row>
      <xdr:rowOff>24388</xdr:rowOff>
    </xdr:to>
    <xdr:cxnSp macro="">
      <xdr:nvCxnSpPr>
        <xdr:cNvPr id="58" name="直線コネクタ 57"/>
        <xdr:cNvCxnSpPr/>
      </xdr:nvCxnSpPr>
      <xdr:spPr>
        <a:xfrm flipV="1">
          <a:off x="4633595" y="5221739"/>
          <a:ext cx="1270" cy="1317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28215</xdr:rowOff>
    </xdr:from>
    <xdr:ext cx="534377" cy="259045"/>
    <xdr:sp macro="" textlink="">
      <xdr:nvSpPr>
        <xdr:cNvPr id="59" name="人件費最小値テキスト"/>
        <xdr:cNvSpPr txBox="1"/>
      </xdr:nvSpPr>
      <xdr:spPr>
        <a:xfrm>
          <a:off x="4686300" y="654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24388</xdr:rowOff>
    </xdr:from>
    <xdr:to>
      <xdr:col>24</xdr:col>
      <xdr:colOff>152400</xdr:colOff>
      <xdr:row>38</xdr:row>
      <xdr:rowOff>24388</xdr:rowOff>
    </xdr:to>
    <xdr:cxnSp macro="">
      <xdr:nvCxnSpPr>
        <xdr:cNvPr id="60" name="直線コネクタ 59"/>
        <xdr:cNvCxnSpPr/>
      </xdr:nvCxnSpPr>
      <xdr:spPr>
        <a:xfrm>
          <a:off x="4546600" y="653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24916</xdr:rowOff>
    </xdr:from>
    <xdr:ext cx="534377" cy="259045"/>
    <xdr:sp macro="" textlink="">
      <xdr:nvSpPr>
        <xdr:cNvPr id="61" name="人件費最大値テキスト"/>
        <xdr:cNvSpPr txBox="1"/>
      </xdr:nvSpPr>
      <xdr:spPr>
        <a:xfrm>
          <a:off x="4686300" y="499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78239</xdr:rowOff>
    </xdr:from>
    <xdr:to>
      <xdr:col>24</xdr:col>
      <xdr:colOff>152400</xdr:colOff>
      <xdr:row>30</xdr:row>
      <xdr:rowOff>78239</xdr:rowOff>
    </xdr:to>
    <xdr:cxnSp macro="">
      <xdr:nvCxnSpPr>
        <xdr:cNvPr id="62" name="直線コネクタ 61"/>
        <xdr:cNvCxnSpPr/>
      </xdr:nvCxnSpPr>
      <xdr:spPr>
        <a:xfrm>
          <a:off x="4546600" y="522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24388</xdr:rowOff>
    </xdr:from>
    <xdr:to>
      <xdr:col>24</xdr:col>
      <xdr:colOff>63500</xdr:colOff>
      <xdr:row>38</xdr:row>
      <xdr:rowOff>60180</xdr:rowOff>
    </xdr:to>
    <xdr:cxnSp macro="">
      <xdr:nvCxnSpPr>
        <xdr:cNvPr id="63" name="直線コネクタ 62"/>
        <xdr:cNvCxnSpPr/>
      </xdr:nvCxnSpPr>
      <xdr:spPr>
        <a:xfrm flipV="1">
          <a:off x="3797300" y="6539488"/>
          <a:ext cx="8382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7731</xdr:rowOff>
    </xdr:from>
    <xdr:ext cx="534377" cy="259045"/>
    <xdr:sp macro="" textlink="">
      <xdr:nvSpPr>
        <xdr:cNvPr id="64" name="人件費平均値テキスト"/>
        <xdr:cNvSpPr txBox="1"/>
      </xdr:nvSpPr>
      <xdr:spPr>
        <a:xfrm>
          <a:off x="4686300" y="583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156304</xdr:rowOff>
    </xdr:from>
    <xdr:to>
      <xdr:col>24</xdr:col>
      <xdr:colOff>114300</xdr:colOff>
      <xdr:row>35</xdr:row>
      <xdr:rowOff>86454</xdr:rowOff>
    </xdr:to>
    <xdr:sp macro="" textlink="">
      <xdr:nvSpPr>
        <xdr:cNvPr id="65" name="フローチャート: 判断 64"/>
        <xdr:cNvSpPr/>
      </xdr:nvSpPr>
      <xdr:spPr>
        <a:xfrm>
          <a:off x="4584700" y="59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60180</xdr:rowOff>
    </xdr:from>
    <xdr:to>
      <xdr:col>19</xdr:col>
      <xdr:colOff>177800</xdr:colOff>
      <xdr:row>38</xdr:row>
      <xdr:rowOff>84607</xdr:rowOff>
    </xdr:to>
    <xdr:cxnSp macro="">
      <xdr:nvCxnSpPr>
        <xdr:cNvPr id="66" name="直線コネクタ 65"/>
        <xdr:cNvCxnSpPr/>
      </xdr:nvCxnSpPr>
      <xdr:spPr>
        <a:xfrm flipV="1">
          <a:off x="2908300" y="6575280"/>
          <a:ext cx="8890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135567</xdr:rowOff>
    </xdr:from>
    <xdr:to>
      <xdr:col>20</xdr:col>
      <xdr:colOff>38100</xdr:colOff>
      <xdr:row>35</xdr:row>
      <xdr:rowOff>65717</xdr:rowOff>
    </xdr:to>
    <xdr:sp macro="" textlink="">
      <xdr:nvSpPr>
        <xdr:cNvPr id="67" name="フローチャート: 判断 66"/>
        <xdr:cNvSpPr/>
      </xdr:nvSpPr>
      <xdr:spPr>
        <a:xfrm>
          <a:off x="37465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82244</xdr:rowOff>
    </xdr:from>
    <xdr:ext cx="534377" cy="259045"/>
    <xdr:sp macro="" textlink="">
      <xdr:nvSpPr>
        <xdr:cNvPr id="68" name="テキスト ボックス 67"/>
        <xdr:cNvSpPr txBox="1"/>
      </xdr:nvSpPr>
      <xdr:spPr>
        <a:xfrm>
          <a:off x="3530111" y="5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84607</xdr:rowOff>
    </xdr:from>
    <xdr:to>
      <xdr:col>15</xdr:col>
      <xdr:colOff>50800</xdr:colOff>
      <xdr:row>38</xdr:row>
      <xdr:rowOff>133430</xdr:rowOff>
    </xdr:to>
    <xdr:cxnSp macro="">
      <xdr:nvCxnSpPr>
        <xdr:cNvPr id="69" name="直線コネクタ 68"/>
        <xdr:cNvCxnSpPr/>
      </xdr:nvCxnSpPr>
      <xdr:spPr>
        <a:xfrm flipV="1">
          <a:off x="2019300" y="6599707"/>
          <a:ext cx="889000" cy="4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156076</xdr:rowOff>
    </xdr:from>
    <xdr:to>
      <xdr:col>15</xdr:col>
      <xdr:colOff>101600</xdr:colOff>
      <xdr:row>35</xdr:row>
      <xdr:rowOff>86226</xdr:rowOff>
    </xdr:to>
    <xdr:sp macro="" textlink="">
      <xdr:nvSpPr>
        <xdr:cNvPr id="70" name="フローチャート: 判断 69"/>
        <xdr:cNvSpPr/>
      </xdr:nvSpPr>
      <xdr:spPr>
        <a:xfrm>
          <a:off x="2857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102753</xdr:rowOff>
    </xdr:from>
    <xdr:ext cx="534377" cy="259045"/>
    <xdr:sp macro="" textlink="">
      <xdr:nvSpPr>
        <xdr:cNvPr id="71" name="テキスト ボックス 70"/>
        <xdr:cNvSpPr txBox="1"/>
      </xdr:nvSpPr>
      <xdr:spPr>
        <a:xfrm>
          <a:off x="2641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133430</xdr:rowOff>
    </xdr:from>
    <xdr:to>
      <xdr:col>10</xdr:col>
      <xdr:colOff>114300</xdr:colOff>
      <xdr:row>38</xdr:row>
      <xdr:rowOff>163050</xdr:rowOff>
    </xdr:to>
    <xdr:cxnSp macro="">
      <xdr:nvCxnSpPr>
        <xdr:cNvPr id="72" name="直線コネクタ 71"/>
        <xdr:cNvCxnSpPr/>
      </xdr:nvCxnSpPr>
      <xdr:spPr>
        <a:xfrm flipV="1">
          <a:off x="1130300" y="6648530"/>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6767</xdr:rowOff>
    </xdr:from>
    <xdr:to>
      <xdr:col>10</xdr:col>
      <xdr:colOff>165100</xdr:colOff>
      <xdr:row>35</xdr:row>
      <xdr:rowOff>108367</xdr:rowOff>
    </xdr:to>
    <xdr:sp macro="" textlink="">
      <xdr:nvSpPr>
        <xdr:cNvPr id="73" name="フローチャート: 判断 72"/>
        <xdr:cNvSpPr/>
      </xdr:nvSpPr>
      <xdr:spPr>
        <a:xfrm>
          <a:off x="1968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124894</xdr:rowOff>
    </xdr:from>
    <xdr:ext cx="534377" cy="259045"/>
    <xdr:sp macro="" textlink="">
      <xdr:nvSpPr>
        <xdr:cNvPr id="74" name="テキスト ボックス 73"/>
        <xdr:cNvSpPr txBox="1"/>
      </xdr:nvSpPr>
      <xdr:spPr>
        <a:xfrm>
          <a:off x="1752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143666</xdr:rowOff>
    </xdr:from>
    <xdr:to>
      <xdr:col>6</xdr:col>
      <xdr:colOff>38100</xdr:colOff>
      <xdr:row>36</xdr:row>
      <xdr:rowOff>73816</xdr:rowOff>
    </xdr:to>
    <xdr:sp macro="" textlink="">
      <xdr:nvSpPr>
        <xdr:cNvPr id="75" name="フローチャート: 判断 74"/>
        <xdr:cNvSpPr/>
      </xdr:nvSpPr>
      <xdr:spPr>
        <a:xfrm>
          <a:off x="1079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90343</xdr:rowOff>
    </xdr:from>
    <xdr:ext cx="534377" cy="259045"/>
    <xdr:sp macro="" textlink="">
      <xdr:nvSpPr>
        <xdr:cNvPr id="76" name="テキスト ボックス 75"/>
        <xdr:cNvSpPr txBox="1"/>
      </xdr:nvSpPr>
      <xdr:spPr>
        <a:xfrm>
          <a:off x="863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145038</xdr:rowOff>
    </xdr:from>
    <xdr:to>
      <xdr:col>24</xdr:col>
      <xdr:colOff>114300</xdr:colOff>
      <xdr:row>38</xdr:row>
      <xdr:rowOff>75188</xdr:rowOff>
    </xdr:to>
    <xdr:sp macro="" textlink="">
      <xdr:nvSpPr>
        <xdr:cNvPr id="82" name="楕円 81"/>
        <xdr:cNvSpPr/>
      </xdr:nvSpPr>
      <xdr:spPr>
        <a:xfrm>
          <a:off x="4584700" y="64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59965</xdr:rowOff>
    </xdr:from>
    <xdr:ext cx="534377" cy="259045"/>
    <xdr:sp macro="" textlink="">
      <xdr:nvSpPr>
        <xdr:cNvPr id="83" name="人件費該当値テキスト"/>
        <xdr:cNvSpPr txBox="1"/>
      </xdr:nvSpPr>
      <xdr:spPr>
        <a:xfrm>
          <a:off x="4686300" y="64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9380</xdr:rowOff>
    </xdr:from>
    <xdr:to>
      <xdr:col>20</xdr:col>
      <xdr:colOff>38100</xdr:colOff>
      <xdr:row>38</xdr:row>
      <xdr:rowOff>110980</xdr:rowOff>
    </xdr:to>
    <xdr:sp macro="" textlink="">
      <xdr:nvSpPr>
        <xdr:cNvPr id="84" name="楕円 83"/>
        <xdr:cNvSpPr/>
      </xdr:nvSpPr>
      <xdr:spPr>
        <a:xfrm>
          <a:off x="3746500" y="65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102107</xdr:rowOff>
    </xdr:from>
    <xdr:ext cx="534377" cy="259045"/>
    <xdr:sp macro="" textlink="">
      <xdr:nvSpPr>
        <xdr:cNvPr id="85" name="テキスト ボックス 84"/>
        <xdr:cNvSpPr txBox="1"/>
      </xdr:nvSpPr>
      <xdr:spPr>
        <a:xfrm>
          <a:off x="3530111" y="661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33807</xdr:rowOff>
    </xdr:from>
    <xdr:to>
      <xdr:col>15</xdr:col>
      <xdr:colOff>101600</xdr:colOff>
      <xdr:row>38</xdr:row>
      <xdr:rowOff>135407</xdr:rowOff>
    </xdr:to>
    <xdr:sp macro="" textlink="">
      <xdr:nvSpPr>
        <xdr:cNvPr id="86" name="楕円 85"/>
        <xdr:cNvSpPr/>
      </xdr:nvSpPr>
      <xdr:spPr>
        <a:xfrm>
          <a:off x="2857500" y="65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126534</xdr:rowOff>
    </xdr:from>
    <xdr:ext cx="534377" cy="259045"/>
    <xdr:sp macro="" textlink="">
      <xdr:nvSpPr>
        <xdr:cNvPr id="87" name="テキスト ボックス 86"/>
        <xdr:cNvSpPr txBox="1"/>
      </xdr:nvSpPr>
      <xdr:spPr>
        <a:xfrm>
          <a:off x="2641111" y="66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82630</xdr:rowOff>
    </xdr:from>
    <xdr:to>
      <xdr:col>10</xdr:col>
      <xdr:colOff>165100</xdr:colOff>
      <xdr:row>39</xdr:row>
      <xdr:rowOff>12780</xdr:rowOff>
    </xdr:to>
    <xdr:sp macro="" textlink="">
      <xdr:nvSpPr>
        <xdr:cNvPr id="88" name="楕円 87"/>
        <xdr:cNvSpPr/>
      </xdr:nvSpPr>
      <xdr:spPr>
        <a:xfrm>
          <a:off x="1968500" y="65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3907</xdr:rowOff>
    </xdr:from>
    <xdr:ext cx="534377" cy="259045"/>
    <xdr:sp macro="" textlink="">
      <xdr:nvSpPr>
        <xdr:cNvPr id="89" name="テキスト ボックス 88"/>
        <xdr:cNvSpPr txBox="1"/>
      </xdr:nvSpPr>
      <xdr:spPr>
        <a:xfrm>
          <a:off x="1752111" y="66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112250</xdr:rowOff>
    </xdr:from>
    <xdr:to>
      <xdr:col>6</xdr:col>
      <xdr:colOff>38100</xdr:colOff>
      <xdr:row>39</xdr:row>
      <xdr:rowOff>42400</xdr:rowOff>
    </xdr:to>
    <xdr:sp macro="" textlink="">
      <xdr:nvSpPr>
        <xdr:cNvPr id="90" name="楕円 89"/>
        <xdr:cNvSpPr/>
      </xdr:nvSpPr>
      <xdr:spPr>
        <a:xfrm>
          <a:off x="1079500" y="66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33527</xdr:rowOff>
    </xdr:from>
    <xdr:ext cx="534377" cy="259045"/>
    <xdr:sp macro="" textlink="">
      <xdr:nvSpPr>
        <xdr:cNvPr id="91" name="テキスト ボックス 90"/>
        <xdr:cNvSpPr txBox="1"/>
      </xdr:nvSpPr>
      <xdr:spPr>
        <a:xfrm>
          <a:off x="863111" y="672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8" name="直線コネクタ 117"/>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9" name="物件費最小値テキスト"/>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20" name="直線コネクタ 119"/>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21" name="物件費最大値テキスト"/>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2" name="直線コネクタ 121"/>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117036</xdr:rowOff>
    </xdr:from>
    <xdr:to>
      <xdr:col>24</xdr:col>
      <xdr:colOff>63500</xdr:colOff>
      <xdr:row>54</xdr:row>
      <xdr:rowOff>151261</xdr:rowOff>
    </xdr:to>
    <xdr:cxnSp macro="">
      <xdr:nvCxnSpPr>
        <xdr:cNvPr id="123" name="直線コネクタ 122"/>
        <xdr:cNvCxnSpPr/>
      </xdr:nvCxnSpPr>
      <xdr:spPr>
        <a:xfrm>
          <a:off x="3797300" y="9203886"/>
          <a:ext cx="838200" cy="20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4" name="物件費平均値テキスト"/>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5" name="フローチャート: 判断 124"/>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117036</xdr:rowOff>
    </xdr:from>
    <xdr:to>
      <xdr:col>19</xdr:col>
      <xdr:colOff>177800</xdr:colOff>
      <xdr:row>54</xdr:row>
      <xdr:rowOff>59853</xdr:rowOff>
    </xdr:to>
    <xdr:cxnSp macro="">
      <xdr:nvCxnSpPr>
        <xdr:cNvPr id="126" name="直線コネクタ 125"/>
        <xdr:cNvCxnSpPr/>
      </xdr:nvCxnSpPr>
      <xdr:spPr>
        <a:xfrm flipV="1">
          <a:off x="2908300" y="9203886"/>
          <a:ext cx="889000" cy="11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7" name="フローチャート: 判断 126"/>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8" name="テキスト ボックス 127"/>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59853</xdr:rowOff>
    </xdr:from>
    <xdr:to>
      <xdr:col>15</xdr:col>
      <xdr:colOff>50800</xdr:colOff>
      <xdr:row>55</xdr:row>
      <xdr:rowOff>162397</xdr:rowOff>
    </xdr:to>
    <xdr:cxnSp macro="">
      <xdr:nvCxnSpPr>
        <xdr:cNvPr id="129" name="直線コネクタ 128"/>
        <xdr:cNvCxnSpPr/>
      </xdr:nvCxnSpPr>
      <xdr:spPr>
        <a:xfrm flipV="1">
          <a:off x="2019300" y="9318153"/>
          <a:ext cx="889000" cy="27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30" name="フローチャート: 判断 129"/>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31" name="テキスト ボックス 130"/>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162397</xdr:rowOff>
    </xdr:from>
    <xdr:to>
      <xdr:col>10</xdr:col>
      <xdr:colOff>114300</xdr:colOff>
      <xdr:row>56</xdr:row>
      <xdr:rowOff>90191</xdr:rowOff>
    </xdr:to>
    <xdr:cxnSp macro="">
      <xdr:nvCxnSpPr>
        <xdr:cNvPr id="132" name="直線コネクタ 131"/>
        <xdr:cNvCxnSpPr/>
      </xdr:nvCxnSpPr>
      <xdr:spPr>
        <a:xfrm flipV="1">
          <a:off x="1130300" y="9592147"/>
          <a:ext cx="889000" cy="9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3" name="フローチャート: 判断 132"/>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4" name="テキスト ボックス 133"/>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5" name="フローチャート: 判断 134"/>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6" name="テキスト ボックス 135"/>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100461</xdr:rowOff>
    </xdr:from>
    <xdr:to>
      <xdr:col>24</xdr:col>
      <xdr:colOff>114300</xdr:colOff>
      <xdr:row>55</xdr:row>
      <xdr:rowOff>30611</xdr:rowOff>
    </xdr:to>
    <xdr:sp macro="" textlink="">
      <xdr:nvSpPr>
        <xdr:cNvPr id="142" name="楕円 141"/>
        <xdr:cNvSpPr/>
      </xdr:nvSpPr>
      <xdr:spPr>
        <a:xfrm>
          <a:off x="4584700" y="93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123338</xdr:rowOff>
    </xdr:from>
    <xdr:ext cx="534377" cy="259045"/>
    <xdr:sp macro="" textlink="">
      <xdr:nvSpPr>
        <xdr:cNvPr id="143" name="物件費該当値テキスト"/>
        <xdr:cNvSpPr txBox="1"/>
      </xdr:nvSpPr>
      <xdr:spPr>
        <a:xfrm>
          <a:off x="4686300" y="92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66236</xdr:rowOff>
    </xdr:from>
    <xdr:to>
      <xdr:col>20</xdr:col>
      <xdr:colOff>38100</xdr:colOff>
      <xdr:row>53</xdr:row>
      <xdr:rowOff>167836</xdr:rowOff>
    </xdr:to>
    <xdr:sp macro="" textlink="">
      <xdr:nvSpPr>
        <xdr:cNvPr id="144" name="楕円 143"/>
        <xdr:cNvSpPr/>
      </xdr:nvSpPr>
      <xdr:spPr>
        <a:xfrm>
          <a:off x="3746500" y="9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12913</xdr:rowOff>
    </xdr:from>
    <xdr:ext cx="534377" cy="259045"/>
    <xdr:sp macro="" textlink="">
      <xdr:nvSpPr>
        <xdr:cNvPr id="145" name="テキスト ボックス 144"/>
        <xdr:cNvSpPr txBox="1"/>
      </xdr:nvSpPr>
      <xdr:spPr>
        <a:xfrm>
          <a:off x="3530111" y="89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9053</xdr:rowOff>
    </xdr:from>
    <xdr:to>
      <xdr:col>15</xdr:col>
      <xdr:colOff>101600</xdr:colOff>
      <xdr:row>54</xdr:row>
      <xdr:rowOff>110653</xdr:rowOff>
    </xdr:to>
    <xdr:sp macro="" textlink="">
      <xdr:nvSpPr>
        <xdr:cNvPr id="146" name="楕円 145"/>
        <xdr:cNvSpPr/>
      </xdr:nvSpPr>
      <xdr:spPr>
        <a:xfrm>
          <a:off x="2857500" y="926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127180</xdr:rowOff>
    </xdr:from>
    <xdr:ext cx="534377" cy="259045"/>
    <xdr:sp macro="" textlink="">
      <xdr:nvSpPr>
        <xdr:cNvPr id="147" name="テキスト ボックス 146"/>
        <xdr:cNvSpPr txBox="1"/>
      </xdr:nvSpPr>
      <xdr:spPr>
        <a:xfrm>
          <a:off x="2641111" y="904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111597</xdr:rowOff>
    </xdr:from>
    <xdr:to>
      <xdr:col>10</xdr:col>
      <xdr:colOff>165100</xdr:colOff>
      <xdr:row>56</xdr:row>
      <xdr:rowOff>41747</xdr:rowOff>
    </xdr:to>
    <xdr:sp macro="" textlink="">
      <xdr:nvSpPr>
        <xdr:cNvPr id="148" name="楕円 147"/>
        <xdr:cNvSpPr/>
      </xdr:nvSpPr>
      <xdr:spPr>
        <a:xfrm>
          <a:off x="1968500" y="95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58274</xdr:rowOff>
    </xdr:from>
    <xdr:ext cx="534377" cy="259045"/>
    <xdr:sp macro="" textlink="">
      <xdr:nvSpPr>
        <xdr:cNvPr id="149" name="テキスト ボックス 148"/>
        <xdr:cNvSpPr txBox="1"/>
      </xdr:nvSpPr>
      <xdr:spPr>
        <a:xfrm>
          <a:off x="1752111" y="9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39391</xdr:rowOff>
    </xdr:from>
    <xdr:to>
      <xdr:col>6</xdr:col>
      <xdr:colOff>38100</xdr:colOff>
      <xdr:row>56</xdr:row>
      <xdr:rowOff>140991</xdr:rowOff>
    </xdr:to>
    <xdr:sp macro="" textlink="">
      <xdr:nvSpPr>
        <xdr:cNvPr id="150" name="楕円 149"/>
        <xdr:cNvSpPr/>
      </xdr:nvSpPr>
      <xdr:spPr>
        <a:xfrm>
          <a:off x="1079500" y="964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157518</xdr:rowOff>
    </xdr:from>
    <xdr:ext cx="534377" cy="259045"/>
    <xdr:sp macro="" textlink="">
      <xdr:nvSpPr>
        <xdr:cNvPr id="151" name="テキスト ボックス 150"/>
        <xdr:cNvSpPr txBox="1"/>
      </xdr:nvSpPr>
      <xdr:spPr>
        <a:xfrm>
          <a:off x="863111" y="941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5" name="テキスト ボックス 164"/>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3" name="直線コネクタ 172"/>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4" name="維持補修費最小値テキスト"/>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5" name="直線コネクタ 174"/>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6" name="維持補修費最大値テキスト"/>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7" name="直線コネクタ 176"/>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79166</xdr:rowOff>
    </xdr:from>
    <xdr:to>
      <xdr:col>24</xdr:col>
      <xdr:colOff>63500</xdr:colOff>
      <xdr:row>75</xdr:row>
      <xdr:rowOff>123058</xdr:rowOff>
    </xdr:to>
    <xdr:cxnSp macro="">
      <xdr:nvCxnSpPr>
        <xdr:cNvPr id="178" name="直線コネクタ 177"/>
        <xdr:cNvCxnSpPr/>
      </xdr:nvCxnSpPr>
      <xdr:spPr>
        <a:xfrm flipV="1">
          <a:off x="3797300" y="12937916"/>
          <a:ext cx="8382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9" name="維持補修費平均値テキスト"/>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80" name="フローチャート: 判断 179"/>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123058</xdr:rowOff>
    </xdr:from>
    <xdr:to>
      <xdr:col>19</xdr:col>
      <xdr:colOff>177800</xdr:colOff>
      <xdr:row>75</xdr:row>
      <xdr:rowOff>128453</xdr:rowOff>
    </xdr:to>
    <xdr:cxnSp macro="">
      <xdr:nvCxnSpPr>
        <xdr:cNvPr id="181" name="直線コネクタ 180"/>
        <xdr:cNvCxnSpPr/>
      </xdr:nvCxnSpPr>
      <xdr:spPr>
        <a:xfrm flipV="1">
          <a:off x="2908300" y="12981808"/>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2" name="フローチャート: 判断 181"/>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3" name="テキスト ボックス 182"/>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128453</xdr:rowOff>
    </xdr:from>
    <xdr:to>
      <xdr:col>15</xdr:col>
      <xdr:colOff>50800</xdr:colOff>
      <xdr:row>75</xdr:row>
      <xdr:rowOff>152775</xdr:rowOff>
    </xdr:to>
    <xdr:cxnSp macro="">
      <xdr:nvCxnSpPr>
        <xdr:cNvPr id="184" name="直線コネクタ 183"/>
        <xdr:cNvCxnSpPr/>
      </xdr:nvCxnSpPr>
      <xdr:spPr>
        <a:xfrm flipV="1">
          <a:off x="2019300" y="12987203"/>
          <a:ext cx="8890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5" name="フローチャート: 判断 184"/>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6" name="テキスト ボックス 185"/>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152775</xdr:rowOff>
    </xdr:from>
    <xdr:to>
      <xdr:col>10</xdr:col>
      <xdr:colOff>114300</xdr:colOff>
      <xdr:row>76</xdr:row>
      <xdr:rowOff>42774</xdr:rowOff>
    </xdr:to>
    <xdr:cxnSp macro="">
      <xdr:nvCxnSpPr>
        <xdr:cNvPr id="187" name="直線コネクタ 186"/>
        <xdr:cNvCxnSpPr/>
      </xdr:nvCxnSpPr>
      <xdr:spPr>
        <a:xfrm flipV="1">
          <a:off x="1130300" y="13011525"/>
          <a:ext cx="889000" cy="6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8" name="フローチャート: 判断 187"/>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9" name="テキスト ボックス 188"/>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90" name="フローチャート: 判断 189"/>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91" name="テキスト ボックス 190"/>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28366</xdr:rowOff>
    </xdr:from>
    <xdr:to>
      <xdr:col>24</xdr:col>
      <xdr:colOff>114300</xdr:colOff>
      <xdr:row>75</xdr:row>
      <xdr:rowOff>129966</xdr:rowOff>
    </xdr:to>
    <xdr:sp macro="" textlink="">
      <xdr:nvSpPr>
        <xdr:cNvPr id="197" name="楕円 196"/>
        <xdr:cNvSpPr/>
      </xdr:nvSpPr>
      <xdr:spPr>
        <a:xfrm>
          <a:off x="4584700" y="128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51243</xdr:rowOff>
    </xdr:from>
    <xdr:ext cx="469744" cy="259045"/>
    <xdr:sp macro="" textlink="">
      <xdr:nvSpPr>
        <xdr:cNvPr id="198" name="維持補修費該当値テキスト"/>
        <xdr:cNvSpPr txBox="1"/>
      </xdr:nvSpPr>
      <xdr:spPr>
        <a:xfrm>
          <a:off x="4686300" y="1273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72258</xdr:rowOff>
    </xdr:from>
    <xdr:to>
      <xdr:col>20</xdr:col>
      <xdr:colOff>38100</xdr:colOff>
      <xdr:row>76</xdr:row>
      <xdr:rowOff>2408</xdr:rowOff>
    </xdr:to>
    <xdr:sp macro="" textlink="">
      <xdr:nvSpPr>
        <xdr:cNvPr id="199" name="楕円 198"/>
        <xdr:cNvSpPr/>
      </xdr:nvSpPr>
      <xdr:spPr>
        <a:xfrm>
          <a:off x="3746500" y="129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18935</xdr:rowOff>
    </xdr:from>
    <xdr:ext cx="469744" cy="259045"/>
    <xdr:sp macro="" textlink="">
      <xdr:nvSpPr>
        <xdr:cNvPr id="200" name="テキスト ボックス 199"/>
        <xdr:cNvSpPr txBox="1"/>
      </xdr:nvSpPr>
      <xdr:spPr>
        <a:xfrm>
          <a:off x="3562428" y="1270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77653</xdr:rowOff>
    </xdr:from>
    <xdr:to>
      <xdr:col>15</xdr:col>
      <xdr:colOff>101600</xdr:colOff>
      <xdr:row>76</xdr:row>
      <xdr:rowOff>7803</xdr:rowOff>
    </xdr:to>
    <xdr:sp macro="" textlink="">
      <xdr:nvSpPr>
        <xdr:cNvPr id="201" name="楕円 200"/>
        <xdr:cNvSpPr/>
      </xdr:nvSpPr>
      <xdr:spPr>
        <a:xfrm>
          <a:off x="2857500" y="129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24330</xdr:rowOff>
    </xdr:from>
    <xdr:ext cx="469744" cy="259045"/>
    <xdr:sp macro="" textlink="">
      <xdr:nvSpPr>
        <xdr:cNvPr id="202" name="テキスト ボックス 201"/>
        <xdr:cNvSpPr txBox="1"/>
      </xdr:nvSpPr>
      <xdr:spPr>
        <a:xfrm>
          <a:off x="2673428" y="1271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101976</xdr:rowOff>
    </xdr:from>
    <xdr:to>
      <xdr:col>10</xdr:col>
      <xdr:colOff>165100</xdr:colOff>
      <xdr:row>76</xdr:row>
      <xdr:rowOff>32125</xdr:rowOff>
    </xdr:to>
    <xdr:sp macro="" textlink="">
      <xdr:nvSpPr>
        <xdr:cNvPr id="203" name="楕円 202"/>
        <xdr:cNvSpPr/>
      </xdr:nvSpPr>
      <xdr:spPr>
        <a:xfrm>
          <a:off x="1968500" y="129607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48653</xdr:rowOff>
    </xdr:from>
    <xdr:ext cx="469744" cy="259045"/>
    <xdr:sp macro="" textlink="">
      <xdr:nvSpPr>
        <xdr:cNvPr id="204" name="テキスト ボックス 203"/>
        <xdr:cNvSpPr txBox="1"/>
      </xdr:nvSpPr>
      <xdr:spPr>
        <a:xfrm>
          <a:off x="1784428" y="1273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163424</xdr:rowOff>
    </xdr:from>
    <xdr:to>
      <xdr:col>6</xdr:col>
      <xdr:colOff>38100</xdr:colOff>
      <xdr:row>76</xdr:row>
      <xdr:rowOff>93574</xdr:rowOff>
    </xdr:to>
    <xdr:sp macro="" textlink="">
      <xdr:nvSpPr>
        <xdr:cNvPr id="205" name="楕円 204"/>
        <xdr:cNvSpPr/>
      </xdr:nvSpPr>
      <xdr:spPr>
        <a:xfrm>
          <a:off x="1079500" y="130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110100</xdr:rowOff>
    </xdr:from>
    <xdr:ext cx="469744" cy="259045"/>
    <xdr:sp macro="" textlink="">
      <xdr:nvSpPr>
        <xdr:cNvPr id="206" name="テキスト ボックス 205"/>
        <xdr:cNvSpPr txBox="1"/>
      </xdr:nvSpPr>
      <xdr:spPr>
        <a:xfrm>
          <a:off x="895428" y="127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3" name="直線コネクタ 232"/>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4" name="扶助費最小値テキスト"/>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5" name="直線コネクタ 234"/>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6" name="扶助費最大値テキスト"/>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7" name="直線コネクタ 236"/>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83846</xdr:rowOff>
    </xdr:from>
    <xdr:to>
      <xdr:col>24</xdr:col>
      <xdr:colOff>63500</xdr:colOff>
      <xdr:row>96</xdr:row>
      <xdr:rowOff>52113</xdr:rowOff>
    </xdr:to>
    <xdr:cxnSp macro="">
      <xdr:nvCxnSpPr>
        <xdr:cNvPr id="238" name="直線コネクタ 237"/>
        <xdr:cNvCxnSpPr/>
      </xdr:nvCxnSpPr>
      <xdr:spPr>
        <a:xfrm flipV="1">
          <a:off x="3797300" y="16371596"/>
          <a:ext cx="838200" cy="13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9" name="扶助費平均値テキスト"/>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40" name="フローチャート: 判断 239"/>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99814</xdr:rowOff>
    </xdr:from>
    <xdr:to>
      <xdr:col>19</xdr:col>
      <xdr:colOff>177800</xdr:colOff>
      <xdr:row>96</xdr:row>
      <xdr:rowOff>52113</xdr:rowOff>
    </xdr:to>
    <xdr:cxnSp macro="">
      <xdr:nvCxnSpPr>
        <xdr:cNvPr id="241" name="直線コネクタ 240"/>
        <xdr:cNvCxnSpPr/>
      </xdr:nvCxnSpPr>
      <xdr:spPr>
        <a:xfrm>
          <a:off x="2908300" y="16387564"/>
          <a:ext cx="889000" cy="1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2" name="フローチャート: 判断 241"/>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3" name="テキスト ボックス 242"/>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99814</xdr:rowOff>
    </xdr:from>
    <xdr:to>
      <xdr:col>15</xdr:col>
      <xdr:colOff>50800</xdr:colOff>
      <xdr:row>97</xdr:row>
      <xdr:rowOff>38593</xdr:rowOff>
    </xdr:to>
    <xdr:cxnSp macro="">
      <xdr:nvCxnSpPr>
        <xdr:cNvPr id="244" name="直線コネクタ 243"/>
        <xdr:cNvCxnSpPr/>
      </xdr:nvCxnSpPr>
      <xdr:spPr>
        <a:xfrm flipV="1">
          <a:off x="2019300" y="16387564"/>
          <a:ext cx="889000" cy="2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5" name="フローチャート: 判断 244"/>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6" name="テキスト ボックス 245"/>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38593</xdr:rowOff>
    </xdr:from>
    <xdr:to>
      <xdr:col>10</xdr:col>
      <xdr:colOff>114300</xdr:colOff>
      <xdr:row>97</xdr:row>
      <xdr:rowOff>89222</xdr:rowOff>
    </xdr:to>
    <xdr:cxnSp macro="">
      <xdr:nvCxnSpPr>
        <xdr:cNvPr id="247" name="直線コネクタ 246"/>
        <xdr:cNvCxnSpPr/>
      </xdr:nvCxnSpPr>
      <xdr:spPr>
        <a:xfrm flipV="1">
          <a:off x="1130300" y="16669243"/>
          <a:ext cx="8890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8" name="フローチャート: 判断 247"/>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9" name="テキスト ボックス 248"/>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50" name="フローチャート: 判断 249"/>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51" name="テキスト ボックス 250"/>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33046</xdr:rowOff>
    </xdr:from>
    <xdr:to>
      <xdr:col>24</xdr:col>
      <xdr:colOff>114300</xdr:colOff>
      <xdr:row>95</xdr:row>
      <xdr:rowOff>134646</xdr:rowOff>
    </xdr:to>
    <xdr:sp macro="" textlink="">
      <xdr:nvSpPr>
        <xdr:cNvPr id="257" name="楕円 256"/>
        <xdr:cNvSpPr/>
      </xdr:nvSpPr>
      <xdr:spPr>
        <a:xfrm>
          <a:off x="4584700" y="163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55923</xdr:rowOff>
    </xdr:from>
    <xdr:ext cx="599010" cy="259045"/>
    <xdr:sp macro="" textlink="">
      <xdr:nvSpPr>
        <xdr:cNvPr id="258" name="扶助費該当値テキスト"/>
        <xdr:cNvSpPr txBox="1"/>
      </xdr:nvSpPr>
      <xdr:spPr>
        <a:xfrm>
          <a:off x="4686300" y="161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1313</xdr:rowOff>
    </xdr:from>
    <xdr:to>
      <xdr:col>20</xdr:col>
      <xdr:colOff>38100</xdr:colOff>
      <xdr:row>96</xdr:row>
      <xdr:rowOff>102913</xdr:rowOff>
    </xdr:to>
    <xdr:sp macro="" textlink="">
      <xdr:nvSpPr>
        <xdr:cNvPr id="259" name="楕円 258"/>
        <xdr:cNvSpPr/>
      </xdr:nvSpPr>
      <xdr:spPr>
        <a:xfrm>
          <a:off x="3746500" y="1646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119440</xdr:rowOff>
    </xdr:from>
    <xdr:ext cx="599010" cy="259045"/>
    <xdr:sp macro="" textlink="">
      <xdr:nvSpPr>
        <xdr:cNvPr id="260" name="テキスト ボックス 259"/>
        <xdr:cNvSpPr txBox="1"/>
      </xdr:nvSpPr>
      <xdr:spPr>
        <a:xfrm>
          <a:off x="3497795" y="1623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49014</xdr:rowOff>
    </xdr:from>
    <xdr:to>
      <xdr:col>15</xdr:col>
      <xdr:colOff>101600</xdr:colOff>
      <xdr:row>95</xdr:row>
      <xdr:rowOff>150614</xdr:rowOff>
    </xdr:to>
    <xdr:sp macro="" textlink="">
      <xdr:nvSpPr>
        <xdr:cNvPr id="261" name="楕円 260"/>
        <xdr:cNvSpPr/>
      </xdr:nvSpPr>
      <xdr:spPr>
        <a:xfrm>
          <a:off x="2857500" y="163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167141</xdr:rowOff>
    </xdr:from>
    <xdr:ext cx="599010" cy="259045"/>
    <xdr:sp macro="" textlink="">
      <xdr:nvSpPr>
        <xdr:cNvPr id="262" name="テキスト ボックス 261"/>
        <xdr:cNvSpPr txBox="1"/>
      </xdr:nvSpPr>
      <xdr:spPr>
        <a:xfrm>
          <a:off x="2608795" y="1611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159243</xdr:rowOff>
    </xdr:from>
    <xdr:to>
      <xdr:col>10</xdr:col>
      <xdr:colOff>165100</xdr:colOff>
      <xdr:row>97</xdr:row>
      <xdr:rowOff>89393</xdr:rowOff>
    </xdr:to>
    <xdr:sp macro="" textlink="">
      <xdr:nvSpPr>
        <xdr:cNvPr id="263" name="楕円 262"/>
        <xdr:cNvSpPr/>
      </xdr:nvSpPr>
      <xdr:spPr>
        <a:xfrm>
          <a:off x="1968500" y="166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105920</xdr:rowOff>
    </xdr:from>
    <xdr:ext cx="599010" cy="259045"/>
    <xdr:sp macro="" textlink="">
      <xdr:nvSpPr>
        <xdr:cNvPr id="264" name="テキスト ボックス 263"/>
        <xdr:cNvSpPr txBox="1"/>
      </xdr:nvSpPr>
      <xdr:spPr>
        <a:xfrm>
          <a:off x="1719795" y="1639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38422</xdr:rowOff>
    </xdr:from>
    <xdr:to>
      <xdr:col>6</xdr:col>
      <xdr:colOff>38100</xdr:colOff>
      <xdr:row>97</xdr:row>
      <xdr:rowOff>140022</xdr:rowOff>
    </xdr:to>
    <xdr:sp macro="" textlink="">
      <xdr:nvSpPr>
        <xdr:cNvPr id="265" name="楕円 264"/>
        <xdr:cNvSpPr/>
      </xdr:nvSpPr>
      <xdr:spPr>
        <a:xfrm>
          <a:off x="1079500" y="1666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156549</xdr:rowOff>
    </xdr:from>
    <xdr:ext cx="599010" cy="259045"/>
    <xdr:sp macro="" textlink="">
      <xdr:nvSpPr>
        <xdr:cNvPr id="266" name="テキスト ボックス 265"/>
        <xdr:cNvSpPr txBox="1"/>
      </xdr:nvSpPr>
      <xdr:spPr>
        <a:xfrm>
          <a:off x="830795" y="1644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20600</xdr:rowOff>
    </xdr:from>
    <xdr:to>
      <xdr:col>54</xdr:col>
      <xdr:colOff>189865</xdr:colOff>
      <xdr:row>38</xdr:row>
      <xdr:rowOff>115659</xdr:rowOff>
    </xdr:to>
    <xdr:cxnSp macro="">
      <xdr:nvCxnSpPr>
        <xdr:cNvPr id="294" name="直線コネクタ 293"/>
        <xdr:cNvCxnSpPr/>
      </xdr:nvCxnSpPr>
      <xdr:spPr>
        <a:xfrm flipV="1">
          <a:off x="10475595" y="6021350"/>
          <a:ext cx="1270" cy="609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119486</xdr:rowOff>
    </xdr:from>
    <xdr:ext cx="534377" cy="259045"/>
    <xdr:sp macro="" textlink="">
      <xdr:nvSpPr>
        <xdr:cNvPr id="295" name="補助費等最小値テキスト"/>
        <xdr:cNvSpPr txBox="1"/>
      </xdr:nvSpPr>
      <xdr:spPr>
        <a:xfrm>
          <a:off x="10528300" y="66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115659</xdr:rowOff>
    </xdr:from>
    <xdr:to>
      <xdr:col>55</xdr:col>
      <xdr:colOff>88900</xdr:colOff>
      <xdr:row>38</xdr:row>
      <xdr:rowOff>115659</xdr:rowOff>
    </xdr:to>
    <xdr:cxnSp macro="">
      <xdr:nvCxnSpPr>
        <xdr:cNvPr id="296" name="直線コネクタ 295"/>
        <xdr:cNvCxnSpPr/>
      </xdr:nvCxnSpPr>
      <xdr:spPr>
        <a:xfrm>
          <a:off x="10388600" y="6630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138727</xdr:rowOff>
    </xdr:from>
    <xdr:ext cx="534377" cy="259045"/>
    <xdr:sp macro="" textlink="">
      <xdr:nvSpPr>
        <xdr:cNvPr id="297" name="補助費等最大値テキスト"/>
        <xdr:cNvSpPr txBox="1"/>
      </xdr:nvSpPr>
      <xdr:spPr>
        <a:xfrm>
          <a:off x="10528300" y="579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20600</xdr:rowOff>
    </xdr:from>
    <xdr:to>
      <xdr:col>55</xdr:col>
      <xdr:colOff>88900</xdr:colOff>
      <xdr:row>35</xdr:row>
      <xdr:rowOff>20600</xdr:rowOff>
    </xdr:to>
    <xdr:cxnSp macro="">
      <xdr:nvCxnSpPr>
        <xdr:cNvPr id="298" name="直線コネクタ 297"/>
        <xdr:cNvCxnSpPr/>
      </xdr:nvCxnSpPr>
      <xdr:spPr>
        <a:xfrm>
          <a:off x="10388600" y="60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166760</xdr:rowOff>
    </xdr:from>
    <xdr:to>
      <xdr:col>55</xdr:col>
      <xdr:colOff>0</xdr:colOff>
      <xdr:row>36</xdr:row>
      <xdr:rowOff>16894</xdr:rowOff>
    </xdr:to>
    <xdr:cxnSp macro="">
      <xdr:nvCxnSpPr>
        <xdr:cNvPr id="299" name="直線コネクタ 298"/>
        <xdr:cNvCxnSpPr/>
      </xdr:nvCxnSpPr>
      <xdr:spPr>
        <a:xfrm>
          <a:off x="9639300" y="6167510"/>
          <a:ext cx="838200" cy="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39285</xdr:rowOff>
    </xdr:from>
    <xdr:ext cx="534377" cy="259045"/>
    <xdr:sp macro="" textlink="">
      <xdr:nvSpPr>
        <xdr:cNvPr id="300" name="補助費等平均値テキスト"/>
        <xdr:cNvSpPr txBox="1"/>
      </xdr:nvSpPr>
      <xdr:spPr>
        <a:xfrm>
          <a:off x="10528300" y="6382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60858</xdr:rowOff>
    </xdr:from>
    <xdr:to>
      <xdr:col>55</xdr:col>
      <xdr:colOff>50800</xdr:colOff>
      <xdr:row>37</xdr:row>
      <xdr:rowOff>162458</xdr:rowOff>
    </xdr:to>
    <xdr:sp macro="" textlink="">
      <xdr:nvSpPr>
        <xdr:cNvPr id="301" name="フローチャート: 判断 300"/>
        <xdr:cNvSpPr/>
      </xdr:nvSpPr>
      <xdr:spPr>
        <a:xfrm>
          <a:off x="10426700" y="64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166760</xdr:rowOff>
    </xdr:from>
    <xdr:to>
      <xdr:col>50</xdr:col>
      <xdr:colOff>114300</xdr:colOff>
      <xdr:row>36</xdr:row>
      <xdr:rowOff>28296</xdr:rowOff>
    </xdr:to>
    <xdr:cxnSp macro="">
      <xdr:nvCxnSpPr>
        <xdr:cNvPr id="302" name="直線コネクタ 301"/>
        <xdr:cNvCxnSpPr/>
      </xdr:nvCxnSpPr>
      <xdr:spPr>
        <a:xfrm flipV="1">
          <a:off x="8750300" y="6167510"/>
          <a:ext cx="889000" cy="3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26026</xdr:rowOff>
    </xdr:from>
    <xdr:to>
      <xdr:col>50</xdr:col>
      <xdr:colOff>165100</xdr:colOff>
      <xdr:row>37</xdr:row>
      <xdr:rowOff>127626</xdr:rowOff>
    </xdr:to>
    <xdr:sp macro="" textlink="">
      <xdr:nvSpPr>
        <xdr:cNvPr id="303" name="フローチャート: 判断 302"/>
        <xdr:cNvSpPr/>
      </xdr:nvSpPr>
      <xdr:spPr>
        <a:xfrm>
          <a:off x="9588500" y="63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118753</xdr:rowOff>
    </xdr:from>
    <xdr:ext cx="534377" cy="259045"/>
    <xdr:sp macro="" textlink="">
      <xdr:nvSpPr>
        <xdr:cNvPr id="304" name="テキスト ボックス 303"/>
        <xdr:cNvSpPr txBox="1"/>
      </xdr:nvSpPr>
      <xdr:spPr>
        <a:xfrm>
          <a:off x="9372111" y="646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91580</xdr:rowOff>
    </xdr:from>
    <xdr:to>
      <xdr:col>45</xdr:col>
      <xdr:colOff>177800</xdr:colOff>
      <xdr:row>36</xdr:row>
      <xdr:rowOff>28296</xdr:rowOff>
    </xdr:to>
    <xdr:cxnSp macro="">
      <xdr:nvCxnSpPr>
        <xdr:cNvPr id="305" name="直線コネクタ 304"/>
        <xdr:cNvCxnSpPr/>
      </xdr:nvCxnSpPr>
      <xdr:spPr>
        <a:xfrm>
          <a:off x="7861300" y="5235080"/>
          <a:ext cx="889000" cy="9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60296</xdr:rowOff>
    </xdr:from>
    <xdr:to>
      <xdr:col>46</xdr:col>
      <xdr:colOff>38100</xdr:colOff>
      <xdr:row>37</xdr:row>
      <xdr:rowOff>161896</xdr:rowOff>
    </xdr:to>
    <xdr:sp macro="" textlink="">
      <xdr:nvSpPr>
        <xdr:cNvPr id="306" name="フローチャート: 判断 305"/>
        <xdr:cNvSpPr/>
      </xdr:nvSpPr>
      <xdr:spPr>
        <a:xfrm>
          <a:off x="8699500" y="64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153023</xdr:rowOff>
    </xdr:from>
    <xdr:ext cx="534377" cy="259045"/>
    <xdr:sp macro="" textlink="">
      <xdr:nvSpPr>
        <xdr:cNvPr id="307" name="テキスト ボックス 306"/>
        <xdr:cNvSpPr txBox="1"/>
      </xdr:nvSpPr>
      <xdr:spPr>
        <a:xfrm>
          <a:off x="8483111" y="649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91580</xdr:rowOff>
    </xdr:from>
    <xdr:to>
      <xdr:col>41</xdr:col>
      <xdr:colOff>50800</xdr:colOff>
      <xdr:row>36</xdr:row>
      <xdr:rowOff>161750</xdr:rowOff>
    </xdr:to>
    <xdr:cxnSp macro="">
      <xdr:nvCxnSpPr>
        <xdr:cNvPr id="308" name="直線コネクタ 307"/>
        <xdr:cNvCxnSpPr/>
      </xdr:nvCxnSpPr>
      <xdr:spPr>
        <a:xfrm flipV="1">
          <a:off x="6972300" y="5235080"/>
          <a:ext cx="889000" cy="10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139192</xdr:rowOff>
    </xdr:from>
    <xdr:to>
      <xdr:col>41</xdr:col>
      <xdr:colOff>101600</xdr:colOff>
      <xdr:row>32</xdr:row>
      <xdr:rowOff>69342</xdr:rowOff>
    </xdr:to>
    <xdr:sp macro="" textlink="">
      <xdr:nvSpPr>
        <xdr:cNvPr id="309" name="フローチャート: 判断 308"/>
        <xdr:cNvSpPr/>
      </xdr:nvSpPr>
      <xdr:spPr>
        <a:xfrm>
          <a:off x="7810500" y="545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60469</xdr:rowOff>
    </xdr:from>
    <xdr:ext cx="599010" cy="259045"/>
    <xdr:sp macro="" textlink="">
      <xdr:nvSpPr>
        <xdr:cNvPr id="310" name="テキスト ボックス 309"/>
        <xdr:cNvSpPr txBox="1"/>
      </xdr:nvSpPr>
      <xdr:spPr>
        <a:xfrm>
          <a:off x="7561795" y="554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131648</xdr:rowOff>
    </xdr:from>
    <xdr:to>
      <xdr:col>36</xdr:col>
      <xdr:colOff>165100</xdr:colOff>
      <xdr:row>38</xdr:row>
      <xdr:rowOff>61798</xdr:rowOff>
    </xdr:to>
    <xdr:sp macro="" textlink="">
      <xdr:nvSpPr>
        <xdr:cNvPr id="311" name="フローチャート: 判断 310"/>
        <xdr:cNvSpPr/>
      </xdr:nvSpPr>
      <xdr:spPr>
        <a:xfrm>
          <a:off x="6921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52926</xdr:rowOff>
    </xdr:from>
    <xdr:ext cx="534377" cy="259045"/>
    <xdr:sp macro="" textlink="">
      <xdr:nvSpPr>
        <xdr:cNvPr id="312" name="テキスト ボックス 311"/>
        <xdr:cNvSpPr txBox="1"/>
      </xdr:nvSpPr>
      <xdr:spPr>
        <a:xfrm>
          <a:off x="6705111" y="656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137544</xdr:rowOff>
    </xdr:from>
    <xdr:to>
      <xdr:col>55</xdr:col>
      <xdr:colOff>50800</xdr:colOff>
      <xdr:row>36</xdr:row>
      <xdr:rowOff>67694</xdr:rowOff>
    </xdr:to>
    <xdr:sp macro="" textlink="">
      <xdr:nvSpPr>
        <xdr:cNvPr id="318" name="楕円 317"/>
        <xdr:cNvSpPr/>
      </xdr:nvSpPr>
      <xdr:spPr>
        <a:xfrm>
          <a:off x="10426700" y="613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160421</xdr:rowOff>
    </xdr:from>
    <xdr:ext cx="534377" cy="259045"/>
    <xdr:sp macro="" textlink="">
      <xdr:nvSpPr>
        <xdr:cNvPr id="319" name="補助費等該当値テキスト"/>
        <xdr:cNvSpPr txBox="1"/>
      </xdr:nvSpPr>
      <xdr:spPr>
        <a:xfrm>
          <a:off x="10528300" y="598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115960</xdr:rowOff>
    </xdr:from>
    <xdr:to>
      <xdr:col>50</xdr:col>
      <xdr:colOff>165100</xdr:colOff>
      <xdr:row>36</xdr:row>
      <xdr:rowOff>46110</xdr:rowOff>
    </xdr:to>
    <xdr:sp macro="" textlink="">
      <xdr:nvSpPr>
        <xdr:cNvPr id="320" name="楕円 319"/>
        <xdr:cNvSpPr/>
      </xdr:nvSpPr>
      <xdr:spPr>
        <a:xfrm>
          <a:off x="9588500" y="61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62637</xdr:rowOff>
    </xdr:from>
    <xdr:ext cx="534377" cy="259045"/>
    <xdr:sp macro="" textlink="">
      <xdr:nvSpPr>
        <xdr:cNvPr id="321" name="テキスト ボックス 320"/>
        <xdr:cNvSpPr txBox="1"/>
      </xdr:nvSpPr>
      <xdr:spPr>
        <a:xfrm>
          <a:off x="9372111" y="58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148946</xdr:rowOff>
    </xdr:from>
    <xdr:to>
      <xdr:col>46</xdr:col>
      <xdr:colOff>38100</xdr:colOff>
      <xdr:row>36</xdr:row>
      <xdr:rowOff>79096</xdr:rowOff>
    </xdr:to>
    <xdr:sp macro="" textlink="">
      <xdr:nvSpPr>
        <xdr:cNvPr id="322" name="楕円 321"/>
        <xdr:cNvSpPr/>
      </xdr:nvSpPr>
      <xdr:spPr>
        <a:xfrm>
          <a:off x="8699500" y="61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95623</xdr:rowOff>
    </xdr:from>
    <xdr:ext cx="534377" cy="259045"/>
    <xdr:sp macro="" textlink="">
      <xdr:nvSpPr>
        <xdr:cNvPr id="323" name="テキスト ボックス 322"/>
        <xdr:cNvSpPr txBox="1"/>
      </xdr:nvSpPr>
      <xdr:spPr>
        <a:xfrm>
          <a:off x="8483111" y="5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40780</xdr:rowOff>
    </xdr:from>
    <xdr:to>
      <xdr:col>41</xdr:col>
      <xdr:colOff>101600</xdr:colOff>
      <xdr:row>30</xdr:row>
      <xdr:rowOff>142380</xdr:rowOff>
    </xdr:to>
    <xdr:sp macro="" textlink="">
      <xdr:nvSpPr>
        <xdr:cNvPr id="324" name="楕円 323"/>
        <xdr:cNvSpPr/>
      </xdr:nvSpPr>
      <xdr:spPr>
        <a:xfrm>
          <a:off x="7810500" y="518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158907</xdr:rowOff>
    </xdr:from>
    <xdr:ext cx="599010" cy="259045"/>
    <xdr:sp macro="" textlink="">
      <xdr:nvSpPr>
        <xdr:cNvPr id="325" name="テキスト ボックス 324"/>
        <xdr:cNvSpPr txBox="1"/>
      </xdr:nvSpPr>
      <xdr:spPr>
        <a:xfrm>
          <a:off x="7561795" y="495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110950</xdr:rowOff>
    </xdr:from>
    <xdr:to>
      <xdr:col>36</xdr:col>
      <xdr:colOff>165100</xdr:colOff>
      <xdr:row>37</xdr:row>
      <xdr:rowOff>41100</xdr:rowOff>
    </xdr:to>
    <xdr:sp macro="" textlink="">
      <xdr:nvSpPr>
        <xdr:cNvPr id="326" name="楕円 325"/>
        <xdr:cNvSpPr/>
      </xdr:nvSpPr>
      <xdr:spPr>
        <a:xfrm>
          <a:off x="6921500" y="62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57627</xdr:rowOff>
    </xdr:from>
    <xdr:ext cx="534377" cy="259045"/>
    <xdr:sp macro="" textlink="">
      <xdr:nvSpPr>
        <xdr:cNvPr id="327" name="テキスト ボックス 326"/>
        <xdr:cNvSpPr txBox="1"/>
      </xdr:nvSpPr>
      <xdr:spPr>
        <a:xfrm>
          <a:off x="6705111" y="605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40" name="テキスト ボックス 33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8" name="テキスト ボックス 34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4" name="直線コネクタ 353"/>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5" name="普通建設事業費最小値テキスト"/>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6" name="直線コネクタ 355"/>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7" name="普通建設事業費最大値テキスト"/>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8" name="直線コネクタ 357"/>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58237</xdr:rowOff>
    </xdr:from>
    <xdr:to>
      <xdr:col>55</xdr:col>
      <xdr:colOff>0</xdr:colOff>
      <xdr:row>57</xdr:row>
      <xdr:rowOff>64148</xdr:rowOff>
    </xdr:to>
    <xdr:cxnSp macro="">
      <xdr:nvCxnSpPr>
        <xdr:cNvPr id="359" name="直線コネクタ 358"/>
        <xdr:cNvCxnSpPr/>
      </xdr:nvCxnSpPr>
      <xdr:spPr>
        <a:xfrm flipV="1">
          <a:off x="9639300" y="9659437"/>
          <a:ext cx="838200" cy="17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60" name="普通建設事業費平均値テキスト"/>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61" name="フローチャート: 判断 360"/>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12843</xdr:rowOff>
    </xdr:from>
    <xdr:to>
      <xdr:col>50</xdr:col>
      <xdr:colOff>114300</xdr:colOff>
      <xdr:row>57</xdr:row>
      <xdr:rowOff>64148</xdr:rowOff>
    </xdr:to>
    <xdr:cxnSp macro="">
      <xdr:nvCxnSpPr>
        <xdr:cNvPr id="362" name="直線コネクタ 361"/>
        <xdr:cNvCxnSpPr/>
      </xdr:nvCxnSpPr>
      <xdr:spPr>
        <a:xfrm>
          <a:off x="8750300" y="9614043"/>
          <a:ext cx="889000" cy="22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63" name="フローチャート: 判断 362"/>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4" name="テキスト ボックス 363"/>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52260</xdr:rowOff>
    </xdr:from>
    <xdr:to>
      <xdr:col>45</xdr:col>
      <xdr:colOff>177800</xdr:colOff>
      <xdr:row>56</xdr:row>
      <xdr:rowOff>12843</xdr:rowOff>
    </xdr:to>
    <xdr:cxnSp macro="">
      <xdr:nvCxnSpPr>
        <xdr:cNvPr id="365" name="直線コネクタ 364"/>
        <xdr:cNvCxnSpPr/>
      </xdr:nvCxnSpPr>
      <xdr:spPr>
        <a:xfrm>
          <a:off x="7861300" y="8967660"/>
          <a:ext cx="889000" cy="6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6" name="フローチャート: 判断 365"/>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7" name="テキスト ボックス 366"/>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52260</xdr:rowOff>
    </xdr:from>
    <xdr:to>
      <xdr:col>41</xdr:col>
      <xdr:colOff>50800</xdr:colOff>
      <xdr:row>53</xdr:row>
      <xdr:rowOff>171132</xdr:rowOff>
    </xdr:to>
    <xdr:cxnSp macro="">
      <xdr:nvCxnSpPr>
        <xdr:cNvPr id="368" name="直線コネクタ 367"/>
        <xdr:cNvCxnSpPr/>
      </xdr:nvCxnSpPr>
      <xdr:spPr>
        <a:xfrm flipV="1">
          <a:off x="6972300" y="8967660"/>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9" name="フローチャート: 判断 368"/>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70" name="テキスト ボックス 369"/>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71" name="フローチャート: 判断 370"/>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72" name="テキスト ボックス 371"/>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7437</xdr:rowOff>
    </xdr:from>
    <xdr:to>
      <xdr:col>55</xdr:col>
      <xdr:colOff>50800</xdr:colOff>
      <xdr:row>56</xdr:row>
      <xdr:rowOff>109037</xdr:rowOff>
    </xdr:to>
    <xdr:sp macro="" textlink="">
      <xdr:nvSpPr>
        <xdr:cNvPr id="378" name="楕円 377"/>
        <xdr:cNvSpPr/>
      </xdr:nvSpPr>
      <xdr:spPr>
        <a:xfrm>
          <a:off x="10426700" y="96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30314</xdr:rowOff>
    </xdr:from>
    <xdr:ext cx="534377" cy="259045"/>
    <xdr:sp macro="" textlink="">
      <xdr:nvSpPr>
        <xdr:cNvPr id="379" name="普通建設事業費該当値テキスト"/>
        <xdr:cNvSpPr txBox="1"/>
      </xdr:nvSpPr>
      <xdr:spPr>
        <a:xfrm>
          <a:off x="10528300" y="946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13348</xdr:rowOff>
    </xdr:from>
    <xdr:to>
      <xdr:col>50</xdr:col>
      <xdr:colOff>165100</xdr:colOff>
      <xdr:row>57</xdr:row>
      <xdr:rowOff>114948</xdr:rowOff>
    </xdr:to>
    <xdr:sp macro="" textlink="">
      <xdr:nvSpPr>
        <xdr:cNvPr id="380" name="楕円 379"/>
        <xdr:cNvSpPr/>
      </xdr:nvSpPr>
      <xdr:spPr>
        <a:xfrm>
          <a:off x="9588500" y="97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106075</xdr:rowOff>
    </xdr:from>
    <xdr:ext cx="534377" cy="259045"/>
    <xdr:sp macro="" textlink="">
      <xdr:nvSpPr>
        <xdr:cNvPr id="381" name="テキスト ボックス 380"/>
        <xdr:cNvSpPr txBox="1"/>
      </xdr:nvSpPr>
      <xdr:spPr>
        <a:xfrm>
          <a:off x="9372111" y="98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133493</xdr:rowOff>
    </xdr:from>
    <xdr:to>
      <xdr:col>46</xdr:col>
      <xdr:colOff>38100</xdr:colOff>
      <xdr:row>56</xdr:row>
      <xdr:rowOff>63643</xdr:rowOff>
    </xdr:to>
    <xdr:sp macro="" textlink="">
      <xdr:nvSpPr>
        <xdr:cNvPr id="382" name="楕円 381"/>
        <xdr:cNvSpPr/>
      </xdr:nvSpPr>
      <xdr:spPr>
        <a:xfrm>
          <a:off x="8699500" y="956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80170</xdr:rowOff>
    </xdr:from>
    <xdr:ext cx="534377" cy="259045"/>
    <xdr:sp macro="" textlink="">
      <xdr:nvSpPr>
        <xdr:cNvPr id="383" name="テキスト ボックス 382"/>
        <xdr:cNvSpPr txBox="1"/>
      </xdr:nvSpPr>
      <xdr:spPr>
        <a:xfrm>
          <a:off x="8483111" y="933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1460</xdr:rowOff>
    </xdr:from>
    <xdr:to>
      <xdr:col>41</xdr:col>
      <xdr:colOff>101600</xdr:colOff>
      <xdr:row>52</xdr:row>
      <xdr:rowOff>103060</xdr:rowOff>
    </xdr:to>
    <xdr:sp macro="" textlink="">
      <xdr:nvSpPr>
        <xdr:cNvPr id="384" name="楕円 383"/>
        <xdr:cNvSpPr/>
      </xdr:nvSpPr>
      <xdr:spPr>
        <a:xfrm>
          <a:off x="7810500" y="89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119587</xdr:rowOff>
    </xdr:from>
    <xdr:ext cx="534377" cy="259045"/>
    <xdr:sp macro="" textlink="">
      <xdr:nvSpPr>
        <xdr:cNvPr id="385" name="テキスト ボックス 384"/>
        <xdr:cNvSpPr txBox="1"/>
      </xdr:nvSpPr>
      <xdr:spPr>
        <a:xfrm>
          <a:off x="7594111" y="86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120332</xdr:rowOff>
    </xdr:from>
    <xdr:to>
      <xdr:col>36</xdr:col>
      <xdr:colOff>165100</xdr:colOff>
      <xdr:row>54</xdr:row>
      <xdr:rowOff>50482</xdr:rowOff>
    </xdr:to>
    <xdr:sp macro="" textlink="">
      <xdr:nvSpPr>
        <xdr:cNvPr id="386" name="楕円 385"/>
        <xdr:cNvSpPr/>
      </xdr:nvSpPr>
      <xdr:spPr>
        <a:xfrm>
          <a:off x="6921500" y="92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67009</xdr:rowOff>
    </xdr:from>
    <xdr:ext cx="534377" cy="259045"/>
    <xdr:sp macro="" textlink="">
      <xdr:nvSpPr>
        <xdr:cNvPr id="387" name="テキスト ボックス 386"/>
        <xdr:cNvSpPr txBox="1"/>
      </xdr:nvSpPr>
      <xdr:spPr>
        <a:xfrm>
          <a:off x="6705111" y="898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9" name="直線コネクタ 408"/>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10" name="普通建設事業費 （ うち新規整備　）最小値テキスト"/>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11" name="直線コネクタ 410"/>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12" name="普通建設事業費 （ うち新規整備　）最大値テキスト"/>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13" name="直線コネクタ 412"/>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64376</xdr:rowOff>
    </xdr:from>
    <xdr:to>
      <xdr:col>55</xdr:col>
      <xdr:colOff>0</xdr:colOff>
      <xdr:row>77</xdr:row>
      <xdr:rowOff>124498</xdr:rowOff>
    </xdr:to>
    <xdr:cxnSp macro="">
      <xdr:nvCxnSpPr>
        <xdr:cNvPr id="414" name="直線コネクタ 413"/>
        <xdr:cNvCxnSpPr/>
      </xdr:nvCxnSpPr>
      <xdr:spPr>
        <a:xfrm flipV="1">
          <a:off x="9639300" y="13266026"/>
          <a:ext cx="8382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5" name="普通建設事業費 （ うち新規整備　）平均値テキスト"/>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6" name="フローチャート: 判断 415"/>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124498</xdr:rowOff>
    </xdr:from>
    <xdr:to>
      <xdr:col>50</xdr:col>
      <xdr:colOff>114300</xdr:colOff>
      <xdr:row>77</xdr:row>
      <xdr:rowOff>124840</xdr:rowOff>
    </xdr:to>
    <xdr:cxnSp macro="">
      <xdr:nvCxnSpPr>
        <xdr:cNvPr id="417" name="直線コネクタ 416"/>
        <xdr:cNvCxnSpPr/>
      </xdr:nvCxnSpPr>
      <xdr:spPr>
        <a:xfrm flipV="1">
          <a:off x="8750300" y="13326148"/>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8" name="フローチャート: 判断 417"/>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9" name="テキスト ボックス 418"/>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112588</xdr:rowOff>
    </xdr:from>
    <xdr:to>
      <xdr:col>45</xdr:col>
      <xdr:colOff>177800</xdr:colOff>
      <xdr:row>77</xdr:row>
      <xdr:rowOff>124840</xdr:rowOff>
    </xdr:to>
    <xdr:cxnSp macro="">
      <xdr:nvCxnSpPr>
        <xdr:cNvPr id="420" name="直線コネクタ 419"/>
        <xdr:cNvCxnSpPr/>
      </xdr:nvCxnSpPr>
      <xdr:spPr>
        <a:xfrm>
          <a:off x="7861300" y="12628438"/>
          <a:ext cx="889000" cy="69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21" name="フローチャート: 判断 420"/>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22" name="テキスト ボックス 421"/>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3363</xdr:rowOff>
    </xdr:from>
    <xdr:to>
      <xdr:col>41</xdr:col>
      <xdr:colOff>50800</xdr:colOff>
      <xdr:row>73</xdr:row>
      <xdr:rowOff>112588</xdr:rowOff>
    </xdr:to>
    <xdr:cxnSp macro="">
      <xdr:nvCxnSpPr>
        <xdr:cNvPr id="423" name="直線コネクタ 422"/>
        <xdr:cNvCxnSpPr/>
      </xdr:nvCxnSpPr>
      <xdr:spPr>
        <a:xfrm>
          <a:off x="6972300" y="12519213"/>
          <a:ext cx="889000" cy="10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4" name="フローチャート: 判断 423"/>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25" name="テキスト ボックス 424"/>
        <xdr:cNvSpPr txBox="1"/>
      </xdr:nvSpPr>
      <xdr:spPr>
        <a:xfrm>
          <a:off x="7594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6" name="フローチャート: 判断 425"/>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7" name="テキスト ボックス 426"/>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13576</xdr:rowOff>
    </xdr:from>
    <xdr:to>
      <xdr:col>55</xdr:col>
      <xdr:colOff>50800</xdr:colOff>
      <xdr:row>77</xdr:row>
      <xdr:rowOff>115176</xdr:rowOff>
    </xdr:to>
    <xdr:sp macro="" textlink="">
      <xdr:nvSpPr>
        <xdr:cNvPr id="433" name="楕円 432"/>
        <xdr:cNvSpPr/>
      </xdr:nvSpPr>
      <xdr:spPr>
        <a:xfrm>
          <a:off x="10426700" y="132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36453</xdr:rowOff>
    </xdr:from>
    <xdr:ext cx="534377" cy="259045"/>
    <xdr:sp macro="" textlink="">
      <xdr:nvSpPr>
        <xdr:cNvPr id="434" name="普通建設事業費 （ うち新規整備　）該当値テキスト"/>
        <xdr:cNvSpPr txBox="1"/>
      </xdr:nvSpPr>
      <xdr:spPr>
        <a:xfrm>
          <a:off x="10528300" y="130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73698</xdr:rowOff>
    </xdr:from>
    <xdr:to>
      <xdr:col>50</xdr:col>
      <xdr:colOff>165100</xdr:colOff>
      <xdr:row>78</xdr:row>
      <xdr:rowOff>3848</xdr:rowOff>
    </xdr:to>
    <xdr:sp macro="" textlink="">
      <xdr:nvSpPr>
        <xdr:cNvPr id="435" name="楕円 434"/>
        <xdr:cNvSpPr/>
      </xdr:nvSpPr>
      <xdr:spPr>
        <a:xfrm>
          <a:off x="9588500" y="132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166425</xdr:rowOff>
    </xdr:from>
    <xdr:ext cx="469744" cy="259045"/>
    <xdr:sp macro="" textlink="">
      <xdr:nvSpPr>
        <xdr:cNvPr id="436" name="テキスト ボックス 435"/>
        <xdr:cNvSpPr txBox="1"/>
      </xdr:nvSpPr>
      <xdr:spPr>
        <a:xfrm>
          <a:off x="9404428" y="1336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74040</xdr:rowOff>
    </xdr:from>
    <xdr:to>
      <xdr:col>46</xdr:col>
      <xdr:colOff>38100</xdr:colOff>
      <xdr:row>78</xdr:row>
      <xdr:rowOff>4190</xdr:rowOff>
    </xdr:to>
    <xdr:sp macro="" textlink="">
      <xdr:nvSpPr>
        <xdr:cNvPr id="437" name="楕円 436"/>
        <xdr:cNvSpPr/>
      </xdr:nvSpPr>
      <xdr:spPr>
        <a:xfrm>
          <a:off x="8699500" y="132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166767</xdr:rowOff>
    </xdr:from>
    <xdr:ext cx="469744" cy="259045"/>
    <xdr:sp macro="" textlink="">
      <xdr:nvSpPr>
        <xdr:cNvPr id="438" name="テキスト ボックス 437"/>
        <xdr:cNvSpPr txBox="1"/>
      </xdr:nvSpPr>
      <xdr:spPr>
        <a:xfrm>
          <a:off x="8515428" y="1336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61788</xdr:rowOff>
    </xdr:from>
    <xdr:to>
      <xdr:col>41</xdr:col>
      <xdr:colOff>101600</xdr:colOff>
      <xdr:row>73</xdr:row>
      <xdr:rowOff>163388</xdr:rowOff>
    </xdr:to>
    <xdr:sp macro="" textlink="">
      <xdr:nvSpPr>
        <xdr:cNvPr id="439" name="楕円 438"/>
        <xdr:cNvSpPr/>
      </xdr:nvSpPr>
      <xdr:spPr>
        <a:xfrm>
          <a:off x="7810500" y="1257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8465</xdr:rowOff>
    </xdr:from>
    <xdr:ext cx="534377" cy="259045"/>
    <xdr:sp macro="" textlink="">
      <xdr:nvSpPr>
        <xdr:cNvPr id="440" name="テキスト ボックス 439"/>
        <xdr:cNvSpPr txBox="1"/>
      </xdr:nvSpPr>
      <xdr:spPr>
        <a:xfrm>
          <a:off x="7594111" y="1235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124013</xdr:rowOff>
    </xdr:from>
    <xdr:to>
      <xdr:col>36</xdr:col>
      <xdr:colOff>165100</xdr:colOff>
      <xdr:row>73</xdr:row>
      <xdr:rowOff>54163</xdr:rowOff>
    </xdr:to>
    <xdr:sp macro="" textlink="">
      <xdr:nvSpPr>
        <xdr:cNvPr id="441" name="楕円 440"/>
        <xdr:cNvSpPr/>
      </xdr:nvSpPr>
      <xdr:spPr>
        <a:xfrm>
          <a:off x="6921500" y="124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70690</xdr:rowOff>
    </xdr:from>
    <xdr:ext cx="534377" cy="259045"/>
    <xdr:sp macro="" textlink="">
      <xdr:nvSpPr>
        <xdr:cNvPr id="442" name="テキスト ボックス 441"/>
        <xdr:cNvSpPr txBox="1"/>
      </xdr:nvSpPr>
      <xdr:spPr>
        <a:xfrm>
          <a:off x="6705111" y="1224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6" name="直線コネクタ 465"/>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7" name="普通建設事業費 （ うち更新整備　）最小値テキスト"/>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8" name="直線コネクタ 467"/>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9" name="普通建設事業費 （ うち更新整備　）最大値テキスト"/>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70" name="直線コネクタ 469"/>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132766</xdr:rowOff>
    </xdr:from>
    <xdr:to>
      <xdr:col>55</xdr:col>
      <xdr:colOff>0</xdr:colOff>
      <xdr:row>96</xdr:row>
      <xdr:rowOff>14446</xdr:rowOff>
    </xdr:to>
    <xdr:cxnSp macro="">
      <xdr:nvCxnSpPr>
        <xdr:cNvPr id="471" name="直線コネクタ 470"/>
        <xdr:cNvCxnSpPr/>
      </xdr:nvCxnSpPr>
      <xdr:spPr>
        <a:xfrm flipV="1">
          <a:off x="9639300" y="16420516"/>
          <a:ext cx="838200" cy="5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72" name="普通建設事業費 （ うち更新整備　）平均値テキスト"/>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73" name="フローチャート: 判断 472"/>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166255</xdr:rowOff>
    </xdr:from>
    <xdr:to>
      <xdr:col>50</xdr:col>
      <xdr:colOff>114300</xdr:colOff>
      <xdr:row>96</xdr:row>
      <xdr:rowOff>14446</xdr:rowOff>
    </xdr:to>
    <xdr:cxnSp macro="">
      <xdr:nvCxnSpPr>
        <xdr:cNvPr id="474" name="直線コネクタ 473"/>
        <xdr:cNvCxnSpPr/>
      </xdr:nvCxnSpPr>
      <xdr:spPr>
        <a:xfrm>
          <a:off x="8750300" y="16282555"/>
          <a:ext cx="889000" cy="19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5" name="フローチャート: 判断 474"/>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6" name="テキスト ボックス 475"/>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75958</xdr:rowOff>
    </xdr:from>
    <xdr:to>
      <xdr:col>45</xdr:col>
      <xdr:colOff>177800</xdr:colOff>
      <xdr:row>94</xdr:row>
      <xdr:rowOff>166255</xdr:rowOff>
    </xdr:to>
    <xdr:cxnSp macro="">
      <xdr:nvCxnSpPr>
        <xdr:cNvPr id="477" name="直線コネクタ 476"/>
        <xdr:cNvCxnSpPr/>
      </xdr:nvCxnSpPr>
      <xdr:spPr>
        <a:xfrm>
          <a:off x="7861300" y="16192258"/>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8" name="フローチャート: 判断 477"/>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9" name="テキスト ボックス 478"/>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75958</xdr:rowOff>
    </xdr:from>
    <xdr:to>
      <xdr:col>41</xdr:col>
      <xdr:colOff>50800</xdr:colOff>
      <xdr:row>96</xdr:row>
      <xdr:rowOff>19019</xdr:rowOff>
    </xdr:to>
    <xdr:cxnSp macro="">
      <xdr:nvCxnSpPr>
        <xdr:cNvPr id="480" name="直線コネクタ 479"/>
        <xdr:cNvCxnSpPr/>
      </xdr:nvCxnSpPr>
      <xdr:spPr>
        <a:xfrm flipV="1">
          <a:off x="6972300" y="16192258"/>
          <a:ext cx="889000" cy="28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81" name="フローチャート: 判断 480"/>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82" name="テキスト ボックス 481"/>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83" name="フローチャート: 判断 482"/>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4" name="テキスト ボックス 483"/>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81966</xdr:rowOff>
    </xdr:from>
    <xdr:to>
      <xdr:col>55</xdr:col>
      <xdr:colOff>50800</xdr:colOff>
      <xdr:row>96</xdr:row>
      <xdr:rowOff>12116</xdr:rowOff>
    </xdr:to>
    <xdr:sp macro="" textlink="">
      <xdr:nvSpPr>
        <xdr:cNvPr id="490" name="楕円 489"/>
        <xdr:cNvSpPr/>
      </xdr:nvSpPr>
      <xdr:spPr>
        <a:xfrm>
          <a:off x="10426700" y="163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104843</xdr:rowOff>
    </xdr:from>
    <xdr:ext cx="534377" cy="259045"/>
    <xdr:sp macro="" textlink="">
      <xdr:nvSpPr>
        <xdr:cNvPr id="491" name="普通建設事業費 （ うち更新整備　）該当値テキスト"/>
        <xdr:cNvSpPr txBox="1"/>
      </xdr:nvSpPr>
      <xdr:spPr>
        <a:xfrm>
          <a:off x="10528300" y="1622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135096</xdr:rowOff>
    </xdr:from>
    <xdr:to>
      <xdr:col>50</xdr:col>
      <xdr:colOff>165100</xdr:colOff>
      <xdr:row>96</xdr:row>
      <xdr:rowOff>65246</xdr:rowOff>
    </xdr:to>
    <xdr:sp macro="" textlink="">
      <xdr:nvSpPr>
        <xdr:cNvPr id="492" name="楕円 491"/>
        <xdr:cNvSpPr/>
      </xdr:nvSpPr>
      <xdr:spPr>
        <a:xfrm>
          <a:off x="9588500" y="164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81773</xdr:rowOff>
    </xdr:from>
    <xdr:ext cx="534377" cy="259045"/>
    <xdr:sp macro="" textlink="">
      <xdr:nvSpPr>
        <xdr:cNvPr id="493" name="テキスト ボックス 492"/>
        <xdr:cNvSpPr txBox="1"/>
      </xdr:nvSpPr>
      <xdr:spPr>
        <a:xfrm>
          <a:off x="9372111" y="161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115455</xdr:rowOff>
    </xdr:from>
    <xdr:to>
      <xdr:col>46</xdr:col>
      <xdr:colOff>38100</xdr:colOff>
      <xdr:row>95</xdr:row>
      <xdr:rowOff>45605</xdr:rowOff>
    </xdr:to>
    <xdr:sp macro="" textlink="">
      <xdr:nvSpPr>
        <xdr:cNvPr id="494" name="楕円 493"/>
        <xdr:cNvSpPr/>
      </xdr:nvSpPr>
      <xdr:spPr>
        <a:xfrm>
          <a:off x="8699500" y="16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62132</xdr:rowOff>
    </xdr:from>
    <xdr:ext cx="534377" cy="259045"/>
    <xdr:sp macro="" textlink="">
      <xdr:nvSpPr>
        <xdr:cNvPr id="495" name="テキスト ボックス 494"/>
        <xdr:cNvSpPr txBox="1"/>
      </xdr:nvSpPr>
      <xdr:spPr>
        <a:xfrm>
          <a:off x="8483111" y="160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25158</xdr:rowOff>
    </xdr:from>
    <xdr:to>
      <xdr:col>41</xdr:col>
      <xdr:colOff>101600</xdr:colOff>
      <xdr:row>94</xdr:row>
      <xdr:rowOff>126758</xdr:rowOff>
    </xdr:to>
    <xdr:sp macro="" textlink="">
      <xdr:nvSpPr>
        <xdr:cNvPr id="496" name="楕円 495"/>
        <xdr:cNvSpPr/>
      </xdr:nvSpPr>
      <xdr:spPr>
        <a:xfrm>
          <a:off x="7810500" y="1614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143285</xdr:rowOff>
    </xdr:from>
    <xdr:ext cx="534377" cy="259045"/>
    <xdr:sp macro="" textlink="">
      <xdr:nvSpPr>
        <xdr:cNvPr id="497" name="テキスト ボックス 496"/>
        <xdr:cNvSpPr txBox="1"/>
      </xdr:nvSpPr>
      <xdr:spPr>
        <a:xfrm>
          <a:off x="7594111" y="159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139669</xdr:rowOff>
    </xdr:from>
    <xdr:to>
      <xdr:col>36</xdr:col>
      <xdr:colOff>165100</xdr:colOff>
      <xdr:row>96</xdr:row>
      <xdr:rowOff>69819</xdr:rowOff>
    </xdr:to>
    <xdr:sp macro="" textlink="">
      <xdr:nvSpPr>
        <xdr:cNvPr id="498" name="楕円 497"/>
        <xdr:cNvSpPr/>
      </xdr:nvSpPr>
      <xdr:spPr>
        <a:xfrm>
          <a:off x="6921500" y="164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60946</xdr:rowOff>
    </xdr:from>
    <xdr:ext cx="534377" cy="259045"/>
    <xdr:sp macro="" textlink="">
      <xdr:nvSpPr>
        <xdr:cNvPr id="499" name="テキスト ボックス 498"/>
        <xdr:cNvSpPr txBox="1"/>
      </xdr:nvSpPr>
      <xdr:spPr>
        <a:xfrm>
          <a:off x="6705111" y="165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3" name="テキスト ボックス 51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23" name="直線コネクタ 522"/>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5" name="直線コネクタ 52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6" name="災害復旧事業費最大値テキスト"/>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7" name="直線コネクタ 526"/>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8" name="直線コネクタ 52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9" name="災害復旧事業費平均値テキスト"/>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30" name="フローチャート: 判断 529"/>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31" name="直線コネクタ 53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32" name="フローチャート: 判断 531"/>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33" name="テキスト ボックス 532"/>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26619</xdr:rowOff>
    </xdr:from>
    <xdr:to>
      <xdr:col>76</xdr:col>
      <xdr:colOff>114300</xdr:colOff>
      <xdr:row>39</xdr:row>
      <xdr:rowOff>44450</xdr:rowOff>
    </xdr:to>
    <xdr:cxnSp macro="">
      <xdr:nvCxnSpPr>
        <xdr:cNvPr id="534" name="直線コネクタ 533"/>
        <xdr:cNvCxnSpPr/>
      </xdr:nvCxnSpPr>
      <xdr:spPr>
        <a:xfrm>
          <a:off x="13703300" y="67131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5" name="フローチャート: 判断 534"/>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6" name="テキスト ボックス 535"/>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26619</xdr:rowOff>
    </xdr:from>
    <xdr:to>
      <xdr:col>71</xdr:col>
      <xdr:colOff>177800</xdr:colOff>
      <xdr:row>39</xdr:row>
      <xdr:rowOff>44450</xdr:rowOff>
    </xdr:to>
    <xdr:cxnSp macro="">
      <xdr:nvCxnSpPr>
        <xdr:cNvPr id="537" name="直線コネクタ 536"/>
        <xdr:cNvCxnSpPr/>
      </xdr:nvCxnSpPr>
      <xdr:spPr>
        <a:xfrm flipV="1">
          <a:off x="12814300" y="67131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8" name="フローチャート: 判断 537"/>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9" name="テキスト ボックス 538"/>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40" name="フローチャート: 判断 539"/>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41" name="テキスト ボックス 540"/>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7" name="楕円 54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9" name="楕円 54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50" name="テキスト ボックス 54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1" name="楕円 55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2" name="テキスト ボックス 55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147269</xdr:rowOff>
    </xdr:from>
    <xdr:to>
      <xdr:col>72</xdr:col>
      <xdr:colOff>38100</xdr:colOff>
      <xdr:row>39</xdr:row>
      <xdr:rowOff>77419</xdr:rowOff>
    </xdr:to>
    <xdr:sp macro="" textlink="">
      <xdr:nvSpPr>
        <xdr:cNvPr id="553" name="楕円 552"/>
        <xdr:cNvSpPr/>
      </xdr:nvSpPr>
      <xdr:spPr>
        <a:xfrm>
          <a:off x="13652500" y="66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68546</xdr:rowOff>
    </xdr:from>
    <xdr:ext cx="378565" cy="259045"/>
    <xdr:sp macro="" textlink="">
      <xdr:nvSpPr>
        <xdr:cNvPr id="554" name="テキスト ボックス 553"/>
        <xdr:cNvSpPr txBox="1"/>
      </xdr:nvSpPr>
      <xdr:spPr>
        <a:xfrm>
          <a:off x="13514017" y="675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5" name="楕円 55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6" name="テキスト ボックス 55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7" name="直線コネクタ 61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8" name="テキスト ボックス 617"/>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20" name="テキスト ボックス 61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21" name="直線コネクタ 62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2" name="テキスト ボックス 62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5" name="直線コネクタ 62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6" name="テキスト ボックス 62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7" name="直線コネクタ 62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8" name="テキスト ボックス 62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9" name="直線コネクタ 62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30" name="テキスト ボックス 629"/>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4" name="直線コネクタ 633"/>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5" name="公債費最小値テキスト"/>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6" name="直線コネクタ 635"/>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7" name="公債費最大値テキスト"/>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8" name="直線コネクタ 637"/>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167075</xdr:rowOff>
    </xdr:from>
    <xdr:to>
      <xdr:col>85</xdr:col>
      <xdr:colOff>127000</xdr:colOff>
      <xdr:row>74</xdr:row>
      <xdr:rowOff>4111</xdr:rowOff>
    </xdr:to>
    <xdr:cxnSp macro="">
      <xdr:nvCxnSpPr>
        <xdr:cNvPr id="639" name="直線コネクタ 638"/>
        <xdr:cNvCxnSpPr/>
      </xdr:nvCxnSpPr>
      <xdr:spPr>
        <a:xfrm flipV="1">
          <a:off x="15481300" y="12682925"/>
          <a:ext cx="838200" cy="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40" name="公債費平均値テキスト"/>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41" name="フローチャート: 判断 640"/>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4111</xdr:rowOff>
    </xdr:from>
    <xdr:to>
      <xdr:col>81</xdr:col>
      <xdr:colOff>50800</xdr:colOff>
      <xdr:row>74</xdr:row>
      <xdr:rowOff>26115</xdr:rowOff>
    </xdr:to>
    <xdr:cxnSp macro="">
      <xdr:nvCxnSpPr>
        <xdr:cNvPr id="642" name="直線コネクタ 641"/>
        <xdr:cNvCxnSpPr/>
      </xdr:nvCxnSpPr>
      <xdr:spPr>
        <a:xfrm flipV="1">
          <a:off x="14592300" y="12691411"/>
          <a:ext cx="889000" cy="2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43" name="フローチャート: 判断 642"/>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4" name="テキスト ボックス 643"/>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26115</xdr:rowOff>
    </xdr:from>
    <xdr:to>
      <xdr:col>76</xdr:col>
      <xdr:colOff>114300</xdr:colOff>
      <xdr:row>74</xdr:row>
      <xdr:rowOff>30772</xdr:rowOff>
    </xdr:to>
    <xdr:cxnSp macro="">
      <xdr:nvCxnSpPr>
        <xdr:cNvPr id="645" name="直線コネクタ 644"/>
        <xdr:cNvCxnSpPr/>
      </xdr:nvCxnSpPr>
      <xdr:spPr>
        <a:xfrm flipV="1">
          <a:off x="13703300" y="12713415"/>
          <a:ext cx="8890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6" name="フローチャート: 判断 645"/>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7" name="テキスト ボックス 646"/>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30772</xdr:rowOff>
    </xdr:from>
    <xdr:to>
      <xdr:col>71</xdr:col>
      <xdr:colOff>177800</xdr:colOff>
      <xdr:row>74</xdr:row>
      <xdr:rowOff>148930</xdr:rowOff>
    </xdr:to>
    <xdr:cxnSp macro="">
      <xdr:nvCxnSpPr>
        <xdr:cNvPr id="648" name="直線コネクタ 647"/>
        <xdr:cNvCxnSpPr/>
      </xdr:nvCxnSpPr>
      <xdr:spPr>
        <a:xfrm flipV="1">
          <a:off x="12814300" y="12718072"/>
          <a:ext cx="889000" cy="1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9" name="フローチャート: 判断 648"/>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50" name="テキスト ボックス 649"/>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51" name="フローチャート: 判断 650"/>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52" name="テキスト ボックス 651"/>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116275</xdr:rowOff>
    </xdr:from>
    <xdr:to>
      <xdr:col>85</xdr:col>
      <xdr:colOff>177800</xdr:colOff>
      <xdr:row>74</xdr:row>
      <xdr:rowOff>46425</xdr:rowOff>
    </xdr:to>
    <xdr:sp macro="" textlink="">
      <xdr:nvSpPr>
        <xdr:cNvPr id="658" name="楕円 657"/>
        <xdr:cNvSpPr/>
      </xdr:nvSpPr>
      <xdr:spPr>
        <a:xfrm>
          <a:off x="16268700" y="126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139152</xdr:rowOff>
    </xdr:from>
    <xdr:ext cx="534377" cy="259045"/>
    <xdr:sp macro="" textlink="">
      <xdr:nvSpPr>
        <xdr:cNvPr id="659" name="公債費該当値テキスト"/>
        <xdr:cNvSpPr txBox="1"/>
      </xdr:nvSpPr>
      <xdr:spPr>
        <a:xfrm>
          <a:off x="16370300" y="1248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124761</xdr:rowOff>
    </xdr:from>
    <xdr:to>
      <xdr:col>81</xdr:col>
      <xdr:colOff>101600</xdr:colOff>
      <xdr:row>74</xdr:row>
      <xdr:rowOff>54911</xdr:rowOff>
    </xdr:to>
    <xdr:sp macro="" textlink="">
      <xdr:nvSpPr>
        <xdr:cNvPr id="660" name="楕円 659"/>
        <xdr:cNvSpPr/>
      </xdr:nvSpPr>
      <xdr:spPr>
        <a:xfrm>
          <a:off x="15430500" y="1264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71438</xdr:rowOff>
    </xdr:from>
    <xdr:ext cx="534377" cy="259045"/>
    <xdr:sp macro="" textlink="">
      <xdr:nvSpPr>
        <xdr:cNvPr id="661" name="テキスト ボックス 660"/>
        <xdr:cNvSpPr txBox="1"/>
      </xdr:nvSpPr>
      <xdr:spPr>
        <a:xfrm>
          <a:off x="15214111" y="1241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146765</xdr:rowOff>
    </xdr:from>
    <xdr:to>
      <xdr:col>76</xdr:col>
      <xdr:colOff>165100</xdr:colOff>
      <xdr:row>74</xdr:row>
      <xdr:rowOff>76915</xdr:rowOff>
    </xdr:to>
    <xdr:sp macro="" textlink="">
      <xdr:nvSpPr>
        <xdr:cNvPr id="662" name="楕円 661"/>
        <xdr:cNvSpPr/>
      </xdr:nvSpPr>
      <xdr:spPr>
        <a:xfrm>
          <a:off x="14541500" y="126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93442</xdr:rowOff>
    </xdr:from>
    <xdr:ext cx="534377" cy="259045"/>
    <xdr:sp macro="" textlink="">
      <xdr:nvSpPr>
        <xdr:cNvPr id="663" name="テキスト ボックス 662"/>
        <xdr:cNvSpPr txBox="1"/>
      </xdr:nvSpPr>
      <xdr:spPr>
        <a:xfrm>
          <a:off x="14325111" y="1243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151422</xdr:rowOff>
    </xdr:from>
    <xdr:to>
      <xdr:col>72</xdr:col>
      <xdr:colOff>38100</xdr:colOff>
      <xdr:row>74</xdr:row>
      <xdr:rowOff>81572</xdr:rowOff>
    </xdr:to>
    <xdr:sp macro="" textlink="">
      <xdr:nvSpPr>
        <xdr:cNvPr id="664" name="楕円 663"/>
        <xdr:cNvSpPr/>
      </xdr:nvSpPr>
      <xdr:spPr>
        <a:xfrm>
          <a:off x="13652500" y="126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98099</xdr:rowOff>
    </xdr:from>
    <xdr:ext cx="534377" cy="259045"/>
    <xdr:sp macro="" textlink="">
      <xdr:nvSpPr>
        <xdr:cNvPr id="665" name="テキスト ボックス 664"/>
        <xdr:cNvSpPr txBox="1"/>
      </xdr:nvSpPr>
      <xdr:spPr>
        <a:xfrm>
          <a:off x="13436111" y="124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98130</xdr:rowOff>
    </xdr:from>
    <xdr:to>
      <xdr:col>67</xdr:col>
      <xdr:colOff>101600</xdr:colOff>
      <xdr:row>75</xdr:row>
      <xdr:rowOff>28280</xdr:rowOff>
    </xdr:to>
    <xdr:sp macro="" textlink="">
      <xdr:nvSpPr>
        <xdr:cNvPr id="666" name="楕円 665"/>
        <xdr:cNvSpPr/>
      </xdr:nvSpPr>
      <xdr:spPr>
        <a:xfrm>
          <a:off x="12763500" y="127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44807</xdr:rowOff>
    </xdr:from>
    <xdr:ext cx="534377" cy="259045"/>
    <xdr:sp macro="" textlink="">
      <xdr:nvSpPr>
        <xdr:cNvPr id="667" name="テキスト ボックス 666"/>
        <xdr:cNvSpPr txBox="1"/>
      </xdr:nvSpPr>
      <xdr:spPr>
        <a:xfrm>
          <a:off x="12547111" y="1256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93" name="直線コネクタ 692"/>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4" name="積立金最小値テキスト"/>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5" name="直線コネクタ 694"/>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6" name="積立金最大値テキスト"/>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7" name="直線コネクタ 696"/>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121314</xdr:rowOff>
    </xdr:from>
    <xdr:to>
      <xdr:col>85</xdr:col>
      <xdr:colOff>127000</xdr:colOff>
      <xdr:row>97</xdr:row>
      <xdr:rowOff>129969</xdr:rowOff>
    </xdr:to>
    <xdr:cxnSp macro="">
      <xdr:nvCxnSpPr>
        <xdr:cNvPr id="698" name="直線コネクタ 697"/>
        <xdr:cNvCxnSpPr/>
      </xdr:nvCxnSpPr>
      <xdr:spPr>
        <a:xfrm>
          <a:off x="15481300" y="16751964"/>
          <a:ext cx="8382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9" name="積立金平均値テキスト"/>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700" name="フローチャート: 判断 699"/>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16746</xdr:rowOff>
    </xdr:from>
    <xdr:to>
      <xdr:col>81</xdr:col>
      <xdr:colOff>50800</xdr:colOff>
      <xdr:row>97</xdr:row>
      <xdr:rowOff>121314</xdr:rowOff>
    </xdr:to>
    <xdr:cxnSp macro="">
      <xdr:nvCxnSpPr>
        <xdr:cNvPr id="701" name="直線コネクタ 700"/>
        <xdr:cNvCxnSpPr/>
      </xdr:nvCxnSpPr>
      <xdr:spPr>
        <a:xfrm>
          <a:off x="14592300" y="16304496"/>
          <a:ext cx="889000" cy="44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702" name="フローチャート: 判断 701"/>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703" name="テキスト ボックス 702"/>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16746</xdr:rowOff>
    </xdr:from>
    <xdr:to>
      <xdr:col>76</xdr:col>
      <xdr:colOff>114300</xdr:colOff>
      <xdr:row>98</xdr:row>
      <xdr:rowOff>74157</xdr:rowOff>
    </xdr:to>
    <xdr:cxnSp macro="">
      <xdr:nvCxnSpPr>
        <xdr:cNvPr id="704" name="直線コネクタ 703"/>
        <xdr:cNvCxnSpPr/>
      </xdr:nvCxnSpPr>
      <xdr:spPr>
        <a:xfrm flipV="1">
          <a:off x="13703300" y="16304496"/>
          <a:ext cx="889000" cy="57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5" name="フローチャート: 判断 704"/>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6" name="テキスト ボックス 705"/>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26870</xdr:rowOff>
    </xdr:from>
    <xdr:to>
      <xdr:col>71</xdr:col>
      <xdr:colOff>177800</xdr:colOff>
      <xdr:row>98</xdr:row>
      <xdr:rowOff>74157</xdr:rowOff>
    </xdr:to>
    <xdr:cxnSp macro="">
      <xdr:nvCxnSpPr>
        <xdr:cNvPr id="707" name="直線コネクタ 706"/>
        <xdr:cNvCxnSpPr/>
      </xdr:nvCxnSpPr>
      <xdr:spPr>
        <a:xfrm>
          <a:off x="12814300" y="16657520"/>
          <a:ext cx="889000" cy="2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8" name="フローチャート: 判断 707"/>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9" name="テキスト ボックス 708"/>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10" name="フローチャート: 判断 709"/>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11" name="テキスト ボックス 710"/>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79169</xdr:rowOff>
    </xdr:from>
    <xdr:to>
      <xdr:col>85</xdr:col>
      <xdr:colOff>177800</xdr:colOff>
      <xdr:row>98</xdr:row>
      <xdr:rowOff>9319</xdr:rowOff>
    </xdr:to>
    <xdr:sp macro="" textlink="">
      <xdr:nvSpPr>
        <xdr:cNvPr id="717" name="楕円 716"/>
        <xdr:cNvSpPr/>
      </xdr:nvSpPr>
      <xdr:spPr>
        <a:xfrm>
          <a:off x="16268700" y="167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57596</xdr:rowOff>
    </xdr:from>
    <xdr:ext cx="469744" cy="259045"/>
    <xdr:sp macro="" textlink="">
      <xdr:nvSpPr>
        <xdr:cNvPr id="718" name="積立金該当値テキスト"/>
        <xdr:cNvSpPr txBox="1"/>
      </xdr:nvSpPr>
      <xdr:spPr>
        <a:xfrm>
          <a:off x="16370300" y="1668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70514</xdr:rowOff>
    </xdr:from>
    <xdr:to>
      <xdr:col>81</xdr:col>
      <xdr:colOff>101600</xdr:colOff>
      <xdr:row>98</xdr:row>
      <xdr:rowOff>664</xdr:rowOff>
    </xdr:to>
    <xdr:sp macro="" textlink="">
      <xdr:nvSpPr>
        <xdr:cNvPr id="719" name="楕円 718"/>
        <xdr:cNvSpPr/>
      </xdr:nvSpPr>
      <xdr:spPr>
        <a:xfrm>
          <a:off x="15430500" y="1670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163241</xdr:rowOff>
    </xdr:from>
    <xdr:ext cx="469744" cy="259045"/>
    <xdr:sp macro="" textlink="">
      <xdr:nvSpPr>
        <xdr:cNvPr id="720" name="テキスト ボックス 719"/>
        <xdr:cNvSpPr txBox="1"/>
      </xdr:nvSpPr>
      <xdr:spPr>
        <a:xfrm>
          <a:off x="15246428" y="1679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137396</xdr:rowOff>
    </xdr:from>
    <xdr:to>
      <xdr:col>76</xdr:col>
      <xdr:colOff>165100</xdr:colOff>
      <xdr:row>95</xdr:row>
      <xdr:rowOff>67546</xdr:rowOff>
    </xdr:to>
    <xdr:sp macro="" textlink="">
      <xdr:nvSpPr>
        <xdr:cNvPr id="721" name="楕円 720"/>
        <xdr:cNvSpPr/>
      </xdr:nvSpPr>
      <xdr:spPr>
        <a:xfrm>
          <a:off x="14541500" y="162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84073</xdr:rowOff>
    </xdr:from>
    <xdr:ext cx="534377" cy="259045"/>
    <xdr:sp macro="" textlink="">
      <xdr:nvSpPr>
        <xdr:cNvPr id="722" name="テキスト ボックス 721"/>
        <xdr:cNvSpPr txBox="1"/>
      </xdr:nvSpPr>
      <xdr:spPr>
        <a:xfrm>
          <a:off x="14325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23357</xdr:rowOff>
    </xdr:from>
    <xdr:to>
      <xdr:col>72</xdr:col>
      <xdr:colOff>38100</xdr:colOff>
      <xdr:row>98</xdr:row>
      <xdr:rowOff>124957</xdr:rowOff>
    </xdr:to>
    <xdr:sp macro="" textlink="">
      <xdr:nvSpPr>
        <xdr:cNvPr id="723" name="楕円 722"/>
        <xdr:cNvSpPr/>
      </xdr:nvSpPr>
      <xdr:spPr>
        <a:xfrm>
          <a:off x="13652500" y="1682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116084</xdr:rowOff>
    </xdr:from>
    <xdr:ext cx="469744" cy="259045"/>
    <xdr:sp macro="" textlink="">
      <xdr:nvSpPr>
        <xdr:cNvPr id="724" name="テキスト ボックス 723"/>
        <xdr:cNvSpPr txBox="1"/>
      </xdr:nvSpPr>
      <xdr:spPr>
        <a:xfrm>
          <a:off x="13468428" y="1691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147520</xdr:rowOff>
    </xdr:from>
    <xdr:to>
      <xdr:col>67</xdr:col>
      <xdr:colOff>101600</xdr:colOff>
      <xdr:row>97</xdr:row>
      <xdr:rowOff>77670</xdr:rowOff>
    </xdr:to>
    <xdr:sp macro="" textlink="">
      <xdr:nvSpPr>
        <xdr:cNvPr id="725" name="楕円 724"/>
        <xdr:cNvSpPr/>
      </xdr:nvSpPr>
      <xdr:spPr>
        <a:xfrm>
          <a:off x="12763500" y="166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94197</xdr:rowOff>
    </xdr:from>
    <xdr:ext cx="534377" cy="259045"/>
    <xdr:sp macro="" textlink="">
      <xdr:nvSpPr>
        <xdr:cNvPr id="726" name="テキスト ボックス 725"/>
        <xdr:cNvSpPr txBox="1"/>
      </xdr:nvSpPr>
      <xdr:spPr>
        <a:xfrm>
          <a:off x="12547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50" name="直線コネクタ 749"/>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53" name="投資及び出資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4" name="直線コネクタ 753"/>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49974</xdr:rowOff>
    </xdr:from>
    <xdr:to>
      <xdr:col>116</xdr:col>
      <xdr:colOff>63500</xdr:colOff>
      <xdr:row>34</xdr:row>
      <xdr:rowOff>158750</xdr:rowOff>
    </xdr:to>
    <xdr:cxnSp macro="">
      <xdr:nvCxnSpPr>
        <xdr:cNvPr id="755" name="直線コネクタ 754"/>
        <xdr:cNvCxnSpPr/>
      </xdr:nvCxnSpPr>
      <xdr:spPr>
        <a:xfrm>
          <a:off x="21323300" y="5707824"/>
          <a:ext cx="838200" cy="28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6" name="投資及び出資金平均値テキスト"/>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7" name="フローチャート: 判断 756"/>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49974</xdr:rowOff>
    </xdr:from>
    <xdr:to>
      <xdr:col>111</xdr:col>
      <xdr:colOff>177800</xdr:colOff>
      <xdr:row>33</xdr:row>
      <xdr:rowOff>55118</xdr:rowOff>
    </xdr:to>
    <xdr:cxnSp macro="">
      <xdr:nvCxnSpPr>
        <xdr:cNvPr id="758" name="直線コネクタ 757"/>
        <xdr:cNvCxnSpPr/>
      </xdr:nvCxnSpPr>
      <xdr:spPr>
        <a:xfrm flipV="1">
          <a:off x="20434300" y="570782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9" name="フローチャート: 判断 758"/>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60" name="テキスト ボックス 759"/>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55118</xdr:rowOff>
    </xdr:from>
    <xdr:to>
      <xdr:col>107</xdr:col>
      <xdr:colOff>50800</xdr:colOff>
      <xdr:row>34</xdr:row>
      <xdr:rowOff>1778</xdr:rowOff>
    </xdr:to>
    <xdr:cxnSp macro="">
      <xdr:nvCxnSpPr>
        <xdr:cNvPr id="761" name="直線コネクタ 760"/>
        <xdr:cNvCxnSpPr/>
      </xdr:nvCxnSpPr>
      <xdr:spPr>
        <a:xfrm flipV="1">
          <a:off x="19545300" y="5712968"/>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62" name="フローチャート: 判断 761"/>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63" name="テキスト ボックス 762"/>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1778</xdr:rowOff>
    </xdr:from>
    <xdr:to>
      <xdr:col>102</xdr:col>
      <xdr:colOff>114300</xdr:colOff>
      <xdr:row>36</xdr:row>
      <xdr:rowOff>74168</xdr:rowOff>
    </xdr:to>
    <xdr:cxnSp macro="">
      <xdr:nvCxnSpPr>
        <xdr:cNvPr id="764" name="直線コネクタ 763"/>
        <xdr:cNvCxnSpPr/>
      </xdr:nvCxnSpPr>
      <xdr:spPr>
        <a:xfrm flipV="1">
          <a:off x="18656300" y="5831078"/>
          <a:ext cx="889000" cy="4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5" name="フローチャート: 判断 764"/>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6" name="テキスト ボックス 765"/>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7" name="フローチャート: 判断 766"/>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8" name="テキスト ボックス 767"/>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107950</xdr:rowOff>
    </xdr:from>
    <xdr:to>
      <xdr:col>116</xdr:col>
      <xdr:colOff>114300</xdr:colOff>
      <xdr:row>35</xdr:row>
      <xdr:rowOff>38100</xdr:rowOff>
    </xdr:to>
    <xdr:sp macro="" textlink="">
      <xdr:nvSpPr>
        <xdr:cNvPr id="774" name="楕円 773"/>
        <xdr:cNvSpPr/>
      </xdr:nvSpPr>
      <xdr:spPr>
        <a:xfrm>
          <a:off x="221107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130827</xdr:rowOff>
    </xdr:from>
    <xdr:ext cx="469744" cy="259045"/>
    <xdr:sp macro="" textlink="">
      <xdr:nvSpPr>
        <xdr:cNvPr id="775" name="投資及び出資金該当値テキスト"/>
        <xdr:cNvSpPr txBox="1"/>
      </xdr:nvSpPr>
      <xdr:spPr>
        <a:xfrm>
          <a:off x="22212300"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170624</xdr:rowOff>
    </xdr:from>
    <xdr:to>
      <xdr:col>112</xdr:col>
      <xdr:colOff>38100</xdr:colOff>
      <xdr:row>33</xdr:row>
      <xdr:rowOff>100774</xdr:rowOff>
    </xdr:to>
    <xdr:sp macro="" textlink="">
      <xdr:nvSpPr>
        <xdr:cNvPr id="776" name="楕円 775"/>
        <xdr:cNvSpPr/>
      </xdr:nvSpPr>
      <xdr:spPr>
        <a:xfrm>
          <a:off x="21272500" y="56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117301</xdr:rowOff>
    </xdr:from>
    <xdr:ext cx="469744" cy="259045"/>
    <xdr:sp macro="" textlink="">
      <xdr:nvSpPr>
        <xdr:cNvPr id="777" name="テキスト ボックス 776"/>
        <xdr:cNvSpPr txBox="1"/>
      </xdr:nvSpPr>
      <xdr:spPr>
        <a:xfrm>
          <a:off x="21088428" y="543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4318</xdr:rowOff>
    </xdr:from>
    <xdr:to>
      <xdr:col>107</xdr:col>
      <xdr:colOff>101600</xdr:colOff>
      <xdr:row>33</xdr:row>
      <xdr:rowOff>105918</xdr:rowOff>
    </xdr:to>
    <xdr:sp macro="" textlink="">
      <xdr:nvSpPr>
        <xdr:cNvPr id="778" name="楕円 777"/>
        <xdr:cNvSpPr/>
      </xdr:nvSpPr>
      <xdr:spPr>
        <a:xfrm>
          <a:off x="20383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122445</xdr:rowOff>
    </xdr:from>
    <xdr:ext cx="469744" cy="259045"/>
    <xdr:sp macro="" textlink="">
      <xdr:nvSpPr>
        <xdr:cNvPr id="779" name="テキスト ボックス 778"/>
        <xdr:cNvSpPr txBox="1"/>
      </xdr:nvSpPr>
      <xdr:spPr>
        <a:xfrm>
          <a:off x="20199428" y="54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122428</xdr:rowOff>
    </xdr:from>
    <xdr:to>
      <xdr:col>102</xdr:col>
      <xdr:colOff>165100</xdr:colOff>
      <xdr:row>34</xdr:row>
      <xdr:rowOff>52578</xdr:rowOff>
    </xdr:to>
    <xdr:sp macro="" textlink="">
      <xdr:nvSpPr>
        <xdr:cNvPr id="780" name="楕円 779"/>
        <xdr:cNvSpPr/>
      </xdr:nvSpPr>
      <xdr:spPr>
        <a:xfrm>
          <a:off x="19494500" y="57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69105</xdr:rowOff>
    </xdr:from>
    <xdr:ext cx="469744" cy="259045"/>
    <xdr:sp macro="" textlink="">
      <xdr:nvSpPr>
        <xdr:cNvPr id="781" name="テキスト ボックス 780"/>
        <xdr:cNvSpPr txBox="1"/>
      </xdr:nvSpPr>
      <xdr:spPr>
        <a:xfrm>
          <a:off x="19310428" y="55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23368</xdr:rowOff>
    </xdr:from>
    <xdr:to>
      <xdr:col>98</xdr:col>
      <xdr:colOff>38100</xdr:colOff>
      <xdr:row>36</xdr:row>
      <xdr:rowOff>124968</xdr:rowOff>
    </xdr:to>
    <xdr:sp macro="" textlink="">
      <xdr:nvSpPr>
        <xdr:cNvPr id="782" name="楕円 781"/>
        <xdr:cNvSpPr/>
      </xdr:nvSpPr>
      <xdr:spPr>
        <a:xfrm>
          <a:off x="18605500" y="61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141495</xdr:rowOff>
    </xdr:from>
    <xdr:ext cx="469744" cy="259045"/>
    <xdr:sp macro="" textlink="">
      <xdr:nvSpPr>
        <xdr:cNvPr id="783" name="テキスト ボックス 782"/>
        <xdr:cNvSpPr txBox="1"/>
      </xdr:nvSpPr>
      <xdr:spPr>
        <a:xfrm>
          <a:off x="18421428" y="597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7" name="テキスト ボックス 79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9" name="テキスト ボックス 79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1" name="テキスト ボックス 80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3" name="テキスト ボックス 80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5" name="テキスト ボックス 80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7" name="直線コネクタ 806"/>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8" name="貸付金最小値テキスト"/>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9" name="直線コネクタ 808"/>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10" name="貸付金最大値テキスト"/>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11" name="直線コネクタ 810"/>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124402</xdr:rowOff>
    </xdr:from>
    <xdr:to>
      <xdr:col>116</xdr:col>
      <xdr:colOff>63500</xdr:colOff>
      <xdr:row>58</xdr:row>
      <xdr:rowOff>125222</xdr:rowOff>
    </xdr:to>
    <xdr:cxnSp macro="">
      <xdr:nvCxnSpPr>
        <xdr:cNvPr id="812" name="直線コネクタ 811"/>
        <xdr:cNvCxnSpPr/>
      </xdr:nvCxnSpPr>
      <xdr:spPr>
        <a:xfrm flipV="1">
          <a:off x="21323300" y="10068502"/>
          <a:ext cx="8382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13" name="貸付金平均値テキスト"/>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4" name="フローチャート: 判断 813"/>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125222</xdr:rowOff>
    </xdr:from>
    <xdr:to>
      <xdr:col>111</xdr:col>
      <xdr:colOff>177800</xdr:colOff>
      <xdr:row>58</xdr:row>
      <xdr:rowOff>126384</xdr:rowOff>
    </xdr:to>
    <xdr:cxnSp macro="">
      <xdr:nvCxnSpPr>
        <xdr:cNvPr id="815" name="直線コネクタ 814"/>
        <xdr:cNvCxnSpPr/>
      </xdr:nvCxnSpPr>
      <xdr:spPr>
        <a:xfrm flipV="1">
          <a:off x="20434300" y="10069322"/>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6" name="フローチャート: 判断 815"/>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7" name="テキスト ボックス 816"/>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126384</xdr:rowOff>
    </xdr:from>
    <xdr:to>
      <xdr:col>107</xdr:col>
      <xdr:colOff>50800</xdr:colOff>
      <xdr:row>58</xdr:row>
      <xdr:rowOff>127051</xdr:rowOff>
    </xdr:to>
    <xdr:cxnSp macro="">
      <xdr:nvCxnSpPr>
        <xdr:cNvPr id="818" name="直線コネクタ 817"/>
        <xdr:cNvCxnSpPr/>
      </xdr:nvCxnSpPr>
      <xdr:spPr>
        <a:xfrm flipV="1">
          <a:off x="19545300" y="10070484"/>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9" name="フローチャート: 判断 818"/>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20" name="テキスト ボックス 819"/>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120002</xdr:rowOff>
    </xdr:from>
    <xdr:to>
      <xdr:col>102</xdr:col>
      <xdr:colOff>114300</xdr:colOff>
      <xdr:row>58</xdr:row>
      <xdr:rowOff>127051</xdr:rowOff>
    </xdr:to>
    <xdr:cxnSp macro="">
      <xdr:nvCxnSpPr>
        <xdr:cNvPr id="821" name="直線コネクタ 820"/>
        <xdr:cNvCxnSpPr/>
      </xdr:nvCxnSpPr>
      <xdr:spPr>
        <a:xfrm>
          <a:off x="18656300" y="10064102"/>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22" name="フローチャート: 判断 821"/>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23" name="テキスト ボックス 822"/>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4" name="フローチャート: 判断 823"/>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5" name="テキスト ボックス 824"/>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73602</xdr:rowOff>
    </xdr:from>
    <xdr:to>
      <xdr:col>116</xdr:col>
      <xdr:colOff>114300</xdr:colOff>
      <xdr:row>59</xdr:row>
      <xdr:rowOff>3752</xdr:rowOff>
    </xdr:to>
    <xdr:sp macro="" textlink="">
      <xdr:nvSpPr>
        <xdr:cNvPr id="831" name="楕円 830"/>
        <xdr:cNvSpPr/>
      </xdr:nvSpPr>
      <xdr:spPr>
        <a:xfrm>
          <a:off x="22110700" y="100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746</xdr:rowOff>
    </xdr:from>
    <xdr:ext cx="469744" cy="259045"/>
    <xdr:sp macro="" textlink="">
      <xdr:nvSpPr>
        <xdr:cNvPr id="832" name="貸付金該当値テキスト"/>
        <xdr:cNvSpPr txBox="1"/>
      </xdr:nvSpPr>
      <xdr:spPr>
        <a:xfrm>
          <a:off x="22212300" y="994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74422</xdr:rowOff>
    </xdr:from>
    <xdr:to>
      <xdr:col>112</xdr:col>
      <xdr:colOff>38100</xdr:colOff>
      <xdr:row>59</xdr:row>
      <xdr:rowOff>4572</xdr:rowOff>
    </xdr:to>
    <xdr:sp macro="" textlink="">
      <xdr:nvSpPr>
        <xdr:cNvPr id="833" name="楕円 832"/>
        <xdr:cNvSpPr/>
      </xdr:nvSpPr>
      <xdr:spPr>
        <a:xfrm>
          <a:off x="21272500" y="100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167149</xdr:rowOff>
    </xdr:from>
    <xdr:ext cx="469744" cy="259045"/>
    <xdr:sp macro="" textlink="">
      <xdr:nvSpPr>
        <xdr:cNvPr id="834" name="テキスト ボックス 833"/>
        <xdr:cNvSpPr txBox="1"/>
      </xdr:nvSpPr>
      <xdr:spPr>
        <a:xfrm>
          <a:off x="21088428" y="1011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75584</xdr:rowOff>
    </xdr:from>
    <xdr:to>
      <xdr:col>107</xdr:col>
      <xdr:colOff>101600</xdr:colOff>
      <xdr:row>59</xdr:row>
      <xdr:rowOff>5734</xdr:rowOff>
    </xdr:to>
    <xdr:sp macro="" textlink="">
      <xdr:nvSpPr>
        <xdr:cNvPr id="835" name="楕円 834"/>
        <xdr:cNvSpPr/>
      </xdr:nvSpPr>
      <xdr:spPr>
        <a:xfrm>
          <a:off x="20383500" y="10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168311</xdr:rowOff>
    </xdr:from>
    <xdr:ext cx="469744" cy="259045"/>
    <xdr:sp macro="" textlink="">
      <xdr:nvSpPr>
        <xdr:cNvPr id="836" name="テキスト ボックス 835"/>
        <xdr:cNvSpPr txBox="1"/>
      </xdr:nvSpPr>
      <xdr:spPr>
        <a:xfrm>
          <a:off x="20199428" y="1011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76251</xdr:rowOff>
    </xdr:from>
    <xdr:to>
      <xdr:col>102</xdr:col>
      <xdr:colOff>165100</xdr:colOff>
      <xdr:row>59</xdr:row>
      <xdr:rowOff>6401</xdr:rowOff>
    </xdr:to>
    <xdr:sp macro="" textlink="">
      <xdr:nvSpPr>
        <xdr:cNvPr id="837" name="楕円 836"/>
        <xdr:cNvSpPr/>
      </xdr:nvSpPr>
      <xdr:spPr>
        <a:xfrm>
          <a:off x="19494500" y="100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168978</xdr:rowOff>
    </xdr:from>
    <xdr:ext cx="469744" cy="259045"/>
    <xdr:sp macro="" textlink="">
      <xdr:nvSpPr>
        <xdr:cNvPr id="838" name="テキスト ボックス 837"/>
        <xdr:cNvSpPr txBox="1"/>
      </xdr:nvSpPr>
      <xdr:spPr>
        <a:xfrm>
          <a:off x="19310428" y="1011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69202</xdr:rowOff>
    </xdr:from>
    <xdr:to>
      <xdr:col>98</xdr:col>
      <xdr:colOff>38100</xdr:colOff>
      <xdr:row>58</xdr:row>
      <xdr:rowOff>170802</xdr:rowOff>
    </xdr:to>
    <xdr:sp macro="" textlink="">
      <xdr:nvSpPr>
        <xdr:cNvPr id="839" name="楕円 838"/>
        <xdr:cNvSpPr/>
      </xdr:nvSpPr>
      <xdr:spPr>
        <a:xfrm>
          <a:off x="18605500" y="100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161929</xdr:rowOff>
    </xdr:from>
    <xdr:ext cx="469744" cy="259045"/>
    <xdr:sp macro="" textlink="">
      <xdr:nvSpPr>
        <xdr:cNvPr id="840" name="テキスト ボックス 839"/>
        <xdr:cNvSpPr txBox="1"/>
      </xdr:nvSpPr>
      <xdr:spPr>
        <a:xfrm>
          <a:off x="18421428" y="1010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2" name="直線コネクタ 85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3" name="テキスト ボックス 85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4" name="直線コネクタ 85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5" name="テキスト ボックス 85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6" name="直線コネクタ 85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7" name="テキスト ボックス 85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8" name="直線コネクタ 85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9" name="テキスト ボックス 85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0" name="直線コネクタ 85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1" name="テキスト ボックス 86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5" name="直線コネクタ 864"/>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6" name="繰出金最小値テキスト"/>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7" name="直線コネクタ 866"/>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8" name="繰出金最大値テキスト"/>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9" name="直線コネクタ 868"/>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82703</xdr:rowOff>
    </xdr:from>
    <xdr:to>
      <xdr:col>116</xdr:col>
      <xdr:colOff>63500</xdr:colOff>
      <xdr:row>74</xdr:row>
      <xdr:rowOff>105676</xdr:rowOff>
    </xdr:to>
    <xdr:cxnSp macro="">
      <xdr:nvCxnSpPr>
        <xdr:cNvPr id="870" name="直線コネクタ 869"/>
        <xdr:cNvCxnSpPr/>
      </xdr:nvCxnSpPr>
      <xdr:spPr>
        <a:xfrm flipV="1">
          <a:off x="21323300" y="12770003"/>
          <a:ext cx="838200" cy="2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71" name="繰出金平均値テキスト"/>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72" name="フローチャート: 判断 871"/>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105676</xdr:rowOff>
    </xdr:from>
    <xdr:to>
      <xdr:col>111</xdr:col>
      <xdr:colOff>177800</xdr:colOff>
      <xdr:row>74</xdr:row>
      <xdr:rowOff>151244</xdr:rowOff>
    </xdr:to>
    <xdr:cxnSp macro="">
      <xdr:nvCxnSpPr>
        <xdr:cNvPr id="873" name="直線コネクタ 872"/>
        <xdr:cNvCxnSpPr/>
      </xdr:nvCxnSpPr>
      <xdr:spPr>
        <a:xfrm flipV="1">
          <a:off x="20434300" y="12792976"/>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4" name="フローチャート: 判断 873"/>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5" name="テキスト ボックス 874"/>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151244</xdr:rowOff>
    </xdr:from>
    <xdr:to>
      <xdr:col>107</xdr:col>
      <xdr:colOff>50800</xdr:colOff>
      <xdr:row>75</xdr:row>
      <xdr:rowOff>18961</xdr:rowOff>
    </xdr:to>
    <xdr:cxnSp macro="">
      <xdr:nvCxnSpPr>
        <xdr:cNvPr id="876" name="直線コネクタ 875"/>
        <xdr:cNvCxnSpPr/>
      </xdr:nvCxnSpPr>
      <xdr:spPr>
        <a:xfrm flipV="1">
          <a:off x="19545300" y="12838544"/>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7" name="フローチャート: 判断 876"/>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8" name="テキスト ボックス 877"/>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20524</xdr:rowOff>
    </xdr:from>
    <xdr:to>
      <xdr:col>102</xdr:col>
      <xdr:colOff>114300</xdr:colOff>
      <xdr:row>75</xdr:row>
      <xdr:rowOff>18961</xdr:rowOff>
    </xdr:to>
    <xdr:cxnSp macro="">
      <xdr:nvCxnSpPr>
        <xdr:cNvPr id="879" name="直線コネクタ 878"/>
        <xdr:cNvCxnSpPr/>
      </xdr:nvCxnSpPr>
      <xdr:spPr>
        <a:xfrm>
          <a:off x="18656300" y="12364924"/>
          <a:ext cx="889000" cy="51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80" name="フローチャート: 判断 879"/>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81" name="テキスト ボックス 880"/>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82" name="フローチャート: 判断 881"/>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83" name="テキスト ボックス 882"/>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31903</xdr:rowOff>
    </xdr:from>
    <xdr:to>
      <xdr:col>116</xdr:col>
      <xdr:colOff>114300</xdr:colOff>
      <xdr:row>74</xdr:row>
      <xdr:rowOff>133503</xdr:rowOff>
    </xdr:to>
    <xdr:sp macro="" textlink="">
      <xdr:nvSpPr>
        <xdr:cNvPr id="889" name="楕円 888"/>
        <xdr:cNvSpPr/>
      </xdr:nvSpPr>
      <xdr:spPr>
        <a:xfrm>
          <a:off x="22110700" y="127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54780</xdr:rowOff>
    </xdr:from>
    <xdr:ext cx="534377" cy="259045"/>
    <xdr:sp macro="" textlink="">
      <xdr:nvSpPr>
        <xdr:cNvPr id="890" name="繰出金該当値テキスト"/>
        <xdr:cNvSpPr txBox="1"/>
      </xdr:nvSpPr>
      <xdr:spPr>
        <a:xfrm>
          <a:off x="22212300" y="125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54876</xdr:rowOff>
    </xdr:from>
    <xdr:to>
      <xdr:col>112</xdr:col>
      <xdr:colOff>38100</xdr:colOff>
      <xdr:row>74</xdr:row>
      <xdr:rowOff>156476</xdr:rowOff>
    </xdr:to>
    <xdr:sp macro="" textlink="">
      <xdr:nvSpPr>
        <xdr:cNvPr id="891" name="楕円 890"/>
        <xdr:cNvSpPr/>
      </xdr:nvSpPr>
      <xdr:spPr>
        <a:xfrm>
          <a:off x="21272500" y="12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1553</xdr:rowOff>
    </xdr:from>
    <xdr:ext cx="534377" cy="259045"/>
    <xdr:sp macro="" textlink="">
      <xdr:nvSpPr>
        <xdr:cNvPr id="892" name="テキスト ボックス 891"/>
        <xdr:cNvSpPr txBox="1"/>
      </xdr:nvSpPr>
      <xdr:spPr>
        <a:xfrm>
          <a:off x="21056111" y="125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100444</xdr:rowOff>
    </xdr:from>
    <xdr:to>
      <xdr:col>107</xdr:col>
      <xdr:colOff>101600</xdr:colOff>
      <xdr:row>75</xdr:row>
      <xdr:rowOff>30594</xdr:rowOff>
    </xdr:to>
    <xdr:sp macro="" textlink="">
      <xdr:nvSpPr>
        <xdr:cNvPr id="893" name="楕円 892"/>
        <xdr:cNvSpPr/>
      </xdr:nvSpPr>
      <xdr:spPr>
        <a:xfrm>
          <a:off x="20383500" y="127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47121</xdr:rowOff>
    </xdr:from>
    <xdr:ext cx="534377" cy="259045"/>
    <xdr:sp macro="" textlink="">
      <xdr:nvSpPr>
        <xdr:cNvPr id="894" name="テキスト ボックス 893"/>
        <xdr:cNvSpPr txBox="1"/>
      </xdr:nvSpPr>
      <xdr:spPr>
        <a:xfrm>
          <a:off x="20167111" y="125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139611</xdr:rowOff>
    </xdr:from>
    <xdr:to>
      <xdr:col>102</xdr:col>
      <xdr:colOff>165100</xdr:colOff>
      <xdr:row>75</xdr:row>
      <xdr:rowOff>69761</xdr:rowOff>
    </xdr:to>
    <xdr:sp macro="" textlink="">
      <xdr:nvSpPr>
        <xdr:cNvPr id="895" name="楕円 894"/>
        <xdr:cNvSpPr/>
      </xdr:nvSpPr>
      <xdr:spPr>
        <a:xfrm>
          <a:off x="19494500" y="128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86288</xdr:rowOff>
    </xdr:from>
    <xdr:ext cx="534377" cy="259045"/>
    <xdr:sp macro="" textlink="">
      <xdr:nvSpPr>
        <xdr:cNvPr id="896" name="テキスト ボックス 895"/>
        <xdr:cNvSpPr txBox="1"/>
      </xdr:nvSpPr>
      <xdr:spPr>
        <a:xfrm>
          <a:off x="19278111" y="126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141174</xdr:rowOff>
    </xdr:from>
    <xdr:to>
      <xdr:col>98</xdr:col>
      <xdr:colOff>38100</xdr:colOff>
      <xdr:row>72</xdr:row>
      <xdr:rowOff>71324</xdr:rowOff>
    </xdr:to>
    <xdr:sp macro="" textlink="">
      <xdr:nvSpPr>
        <xdr:cNvPr id="897" name="楕円 896"/>
        <xdr:cNvSpPr/>
      </xdr:nvSpPr>
      <xdr:spPr>
        <a:xfrm>
          <a:off x="18605500" y="1231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87851</xdr:rowOff>
    </xdr:from>
    <xdr:ext cx="534377" cy="259045"/>
    <xdr:sp macro="" textlink="">
      <xdr:nvSpPr>
        <xdr:cNvPr id="898" name="テキスト ボックス 897"/>
        <xdr:cNvSpPr txBox="1"/>
      </xdr:nvSpPr>
      <xdr:spPr>
        <a:xfrm>
          <a:off x="18389111" y="120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・歳出決算総額は、住民一人当たり約</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万円で、前年度（約</a:t>
          </a:r>
          <a:r>
            <a:rPr kumimoji="1" lang="en-US" altLang="ja-JP" sz="1100">
              <a:solidFill>
                <a:sysClr val="windowText" lastClr="000000"/>
              </a:solidFill>
              <a:effectLst/>
              <a:latin typeface="+mn-lt"/>
              <a:ea typeface="+mn-ea"/>
              <a:cs typeface="+mn-cs"/>
            </a:rPr>
            <a:t>48</a:t>
          </a:r>
          <a:r>
            <a:rPr kumimoji="1" lang="ja-JP" altLang="ja-JP" sz="1100">
              <a:solidFill>
                <a:sysClr val="windowText" lastClr="000000"/>
              </a:solidFill>
              <a:effectLst/>
              <a:latin typeface="+mn-lt"/>
              <a:ea typeface="+mn-ea"/>
              <a:cs typeface="+mn-cs"/>
            </a:rPr>
            <a:t>万円）より約</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万円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・主に、投資的経費の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十三日町・十六日町地区再整備支援事業</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新大橋整備事業</a:t>
          </a:r>
          <a:r>
            <a:rPr kumimoji="1" lang="ja-JP" altLang="ja-JP" sz="1100">
              <a:solidFill>
                <a:sysClr val="windowText" lastClr="000000"/>
              </a:solidFill>
              <a:effectLst/>
              <a:latin typeface="+mn-lt"/>
              <a:ea typeface="+mn-ea"/>
              <a:cs typeface="+mn-cs"/>
            </a:rPr>
            <a:t>等）や</a:t>
          </a:r>
          <a:r>
            <a:rPr kumimoji="1" lang="ja-JP" altLang="en-US" sz="1100">
              <a:solidFill>
                <a:sysClr val="windowText" lastClr="000000"/>
              </a:solidFill>
              <a:effectLst/>
              <a:latin typeface="+mn-lt"/>
              <a:ea typeface="+mn-ea"/>
              <a:cs typeface="+mn-cs"/>
            </a:rPr>
            <a:t>扶助費</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自立支援給付事業や障害児通所等給付事業</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が要因である。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218,182
216,487
305.56
112,551,650
108,767,060
3,037,042
54,521,540
120,216,750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62738</xdr:rowOff>
    </xdr:from>
    <xdr:to>
      <xdr:col>24</xdr:col>
      <xdr:colOff>63500</xdr:colOff>
      <xdr:row>32</xdr:row>
      <xdr:rowOff>90932</xdr:rowOff>
    </xdr:to>
    <xdr:cxnSp macro="">
      <xdr:nvCxnSpPr>
        <xdr:cNvPr id="61" name="直線コネクタ 60"/>
        <xdr:cNvCxnSpPr/>
      </xdr:nvCxnSpPr>
      <xdr:spPr>
        <a:xfrm flipV="1">
          <a:off x="3797300" y="5549138"/>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90932</xdr:rowOff>
    </xdr:from>
    <xdr:to>
      <xdr:col>19</xdr:col>
      <xdr:colOff>177800</xdr:colOff>
      <xdr:row>33</xdr:row>
      <xdr:rowOff>40640</xdr:rowOff>
    </xdr:to>
    <xdr:cxnSp macro="">
      <xdr:nvCxnSpPr>
        <xdr:cNvPr id="64" name="直線コネクタ 63"/>
        <xdr:cNvCxnSpPr/>
      </xdr:nvCxnSpPr>
      <xdr:spPr>
        <a:xfrm flipV="1">
          <a:off x="2908300" y="5577332"/>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125222</xdr:rowOff>
    </xdr:from>
    <xdr:to>
      <xdr:col>15</xdr:col>
      <xdr:colOff>50800</xdr:colOff>
      <xdr:row>33</xdr:row>
      <xdr:rowOff>40640</xdr:rowOff>
    </xdr:to>
    <xdr:cxnSp macro="">
      <xdr:nvCxnSpPr>
        <xdr:cNvPr id="67" name="直線コネクタ 66"/>
        <xdr:cNvCxnSpPr/>
      </xdr:nvCxnSpPr>
      <xdr:spPr>
        <a:xfrm>
          <a:off x="2019300" y="561162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97790</xdr:rowOff>
    </xdr:from>
    <xdr:to>
      <xdr:col>10</xdr:col>
      <xdr:colOff>114300</xdr:colOff>
      <xdr:row>32</xdr:row>
      <xdr:rowOff>125222</xdr:rowOff>
    </xdr:to>
    <xdr:cxnSp macro="">
      <xdr:nvCxnSpPr>
        <xdr:cNvPr id="70" name="直線コネクタ 69"/>
        <xdr:cNvCxnSpPr/>
      </xdr:nvCxnSpPr>
      <xdr:spPr>
        <a:xfrm>
          <a:off x="1130300" y="55841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11938</xdr:rowOff>
    </xdr:from>
    <xdr:to>
      <xdr:col>24</xdr:col>
      <xdr:colOff>114300</xdr:colOff>
      <xdr:row>32</xdr:row>
      <xdr:rowOff>113538</xdr:rowOff>
    </xdr:to>
    <xdr:sp macro="" textlink="">
      <xdr:nvSpPr>
        <xdr:cNvPr id="80" name="楕円 79"/>
        <xdr:cNvSpPr/>
      </xdr:nvSpPr>
      <xdr:spPr>
        <a:xfrm>
          <a:off x="4584700" y="54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34815</xdr:rowOff>
    </xdr:from>
    <xdr:ext cx="469744" cy="259045"/>
    <xdr:sp macro="" textlink="">
      <xdr:nvSpPr>
        <xdr:cNvPr id="81" name="議会費該当値テキスト"/>
        <xdr:cNvSpPr txBox="1"/>
      </xdr:nvSpPr>
      <xdr:spPr>
        <a:xfrm>
          <a:off x="4686300" y="53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40132</xdr:rowOff>
    </xdr:from>
    <xdr:to>
      <xdr:col>20</xdr:col>
      <xdr:colOff>38100</xdr:colOff>
      <xdr:row>32</xdr:row>
      <xdr:rowOff>141732</xdr:rowOff>
    </xdr:to>
    <xdr:sp macro="" textlink="">
      <xdr:nvSpPr>
        <xdr:cNvPr id="82" name="楕円 81"/>
        <xdr:cNvSpPr/>
      </xdr:nvSpPr>
      <xdr:spPr>
        <a:xfrm>
          <a:off x="37465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158259</xdr:rowOff>
    </xdr:from>
    <xdr:ext cx="469744" cy="259045"/>
    <xdr:sp macro="" textlink="">
      <xdr:nvSpPr>
        <xdr:cNvPr id="83" name="テキスト ボックス 82"/>
        <xdr:cNvSpPr txBox="1"/>
      </xdr:nvSpPr>
      <xdr:spPr>
        <a:xfrm>
          <a:off x="3562428" y="53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161290</xdr:rowOff>
    </xdr:from>
    <xdr:to>
      <xdr:col>15</xdr:col>
      <xdr:colOff>101600</xdr:colOff>
      <xdr:row>33</xdr:row>
      <xdr:rowOff>91440</xdr:rowOff>
    </xdr:to>
    <xdr:sp macro="" textlink="">
      <xdr:nvSpPr>
        <xdr:cNvPr id="84" name="楕円 83"/>
        <xdr:cNvSpPr/>
      </xdr:nvSpPr>
      <xdr:spPr>
        <a:xfrm>
          <a:off x="28575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107967</xdr:rowOff>
    </xdr:from>
    <xdr:ext cx="469744" cy="259045"/>
    <xdr:sp macro="" textlink="">
      <xdr:nvSpPr>
        <xdr:cNvPr id="85" name="テキスト ボックス 84"/>
        <xdr:cNvSpPr txBox="1"/>
      </xdr:nvSpPr>
      <xdr:spPr>
        <a:xfrm>
          <a:off x="2673428" y="54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74422</xdr:rowOff>
    </xdr:from>
    <xdr:to>
      <xdr:col>10</xdr:col>
      <xdr:colOff>165100</xdr:colOff>
      <xdr:row>33</xdr:row>
      <xdr:rowOff>4572</xdr:rowOff>
    </xdr:to>
    <xdr:sp macro="" textlink="">
      <xdr:nvSpPr>
        <xdr:cNvPr id="86" name="楕円 85"/>
        <xdr:cNvSpPr/>
      </xdr:nvSpPr>
      <xdr:spPr>
        <a:xfrm>
          <a:off x="1968500" y="55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21099</xdr:rowOff>
    </xdr:from>
    <xdr:ext cx="469744" cy="259045"/>
    <xdr:sp macro="" textlink="">
      <xdr:nvSpPr>
        <xdr:cNvPr id="87" name="テキスト ボックス 86"/>
        <xdr:cNvSpPr txBox="1"/>
      </xdr:nvSpPr>
      <xdr:spPr>
        <a:xfrm>
          <a:off x="1784428" y="53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46990</xdr:rowOff>
    </xdr:from>
    <xdr:to>
      <xdr:col>6</xdr:col>
      <xdr:colOff>38100</xdr:colOff>
      <xdr:row>32</xdr:row>
      <xdr:rowOff>148590</xdr:rowOff>
    </xdr:to>
    <xdr:sp macro="" textlink="">
      <xdr:nvSpPr>
        <xdr:cNvPr id="88" name="楕円 87"/>
        <xdr:cNvSpPr/>
      </xdr:nvSpPr>
      <xdr:spPr>
        <a:xfrm>
          <a:off x="1079500" y="55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165117</xdr:rowOff>
    </xdr:from>
    <xdr:ext cx="469744" cy="259045"/>
    <xdr:sp macro="" textlink="">
      <xdr:nvSpPr>
        <xdr:cNvPr id="89" name="テキスト ボックス 88"/>
        <xdr:cNvSpPr txBox="1"/>
      </xdr:nvSpPr>
      <xdr:spPr>
        <a:xfrm>
          <a:off x="895428" y="530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153086</xdr:rowOff>
    </xdr:from>
    <xdr:to>
      <xdr:col>24</xdr:col>
      <xdr:colOff>63500</xdr:colOff>
      <xdr:row>59</xdr:row>
      <xdr:rowOff>12853</xdr:rowOff>
    </xdr:to>
    <xdr:cxnSp macro="">
      <xdr:nvCxnSpPr>
        <xdr:cNvPr id="119" name="直線コネクタ 118"/>
        <xdr:cNvCxnSpPr/>
      </xdr:nvCxnSpPr>
      <xdr:spPr>
        <a:xfrm flipV="1">
          <a:off x="3797300" y="10097186"/>
          <a:ext cx="838200" cy="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166763</xdr:rowOff>
    </xdr:from>
    <xdr:to>
      <xdr:col>19</xdr:col>
      <xdr:colOff>177800</xdr:colOff>
      <xdr:row>59</xdr:row>
      <xdr:rowOff>12853</xdr:rowOff>
    </xdr:to>
    <xdr:cxnSp macro="">
      <xdr:nvCxnSpPr>
        <xdr:cNvPr id="122" name="直線コネクタ 121"/>
        <xdr:cNvCxnSpPr/>
      </xdr:nvCxnSpPr>
      <xdr:spPr>
        <a:xfrm>
          <a:off x="2908300" y="9939413"/>
          <a:ext cx="889000" cy="18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51257</xdr:rowOff>
    </xdr:from>
    <xdr:to>
      <xdr:col>15</xdr:col>
      <xdr:colOff>50800</xdr:colOff>
      <xdr:row>57</xdr:row>
      <xdr:rowOff>166763</xdr:rowOff>
    </xdr:to>
    <xdr:cxnSp macro="">
      <xdr:nvCxnSpPr>
        <xdr:cNvPr id="125" name="直線コネクタ 124"/>
        <xdr:cNvCxnSpPr/>
      </xdr:nvCxnSpPr>
      <xdr:spPr>
        <a:xfrm>
          <a:off x="2019300" y="8795207"/>
          <a:ext cx="889000" cy="114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51257</xdr:rowOff>
    </xdr:from>
    <xdr:to>
      <xdr:col>10</xdr:col>
      <xdr:colOff>114300</xdr:colOff>
      <xdr:row>58</xdr:row>
      <xdr:rowOff>151536</xdr:rowOff>
    </xdr:to>
    <xdr:cxnSp macro="">
      <xdr:nvCxnSpPr>
        <xdr:cNvPr id="128" name="直線コネクタ 127"/>
        <xdr:cNvCxnSpPr/>
      </xdr:nvCxnSpPr>
      <xdr:spPr>
        <a:xfrm flipV="1">
          <a:off x="1130300" y="8795207"/>
          <a:ext cx="889000" cy="130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102286</xdr:rowOff>
    </xdr:from>
    <xdr:to>
      <xdr:col>24</xdr:col>
      <xdr:colOff>114300</xdr:colOff>
      <xdr:row>59</xdr:row>
      <xdr:rowOff>32436</xdr:rowOff>
    </xdr:to>
    <xdr:sp macro="" textlink="">
      <xdr:nvSpPr>
        <xdr:cNvPr id="138" name="楕円 137"/>
        <xdr:cNvSpPr/>
      </xdr:nvSpPr>
      <xdr:spPr>
        <a:xfrm>
          <a:off x="4584700" y="1004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80713</xdr:rowOff>
    </xdr:from>
    <xdr:ext cx="534377" cy="259045"/>
    <xdr:sp macro="" textlink="">
      <xdr:nvSpPr>
        <xdr:cNvPr id="139" name="総務費該当値テキスト"/>
        <xdr:cNvSpPr txBox="1"/>
      </xdr:nvSpPr>
      <xdr:spPr>
        <a:xfrm>
          <a:off x="4686300" y="1002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133503</xdr:rowOff>
    </xdr:from>
    <xdr:to>
      <xdr:col>20</xdr:col>
      <xdr:colOff>38100</xdr:colOff>
      <xdr:row>59</xdr:row>
      <xdr:rowOff>63653</xdr:rowOff>
    </xdr:to>
    <xdr:sp macro="" textlink="">
      <xdr:nvSpPr>
        <xdr:cNvPr id="140" name="楕円 139"/>
        <xdr:cNvSpPr/>
      </xdr:nvSpPr>
      <xdr:spPr>
        <a:xfrm>
          <a:off x="3746500" y="1007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54780</xdr:rowOff>
    </xdr:from>
    <xdr:ext cx="534377" cy="259045"/>
    <xdr:sp macro="" textlink="">
      <xdr:nvSpPr>
        <xdr:cNvPr id="141" name="テキスト ボックス 140"/>
        <xdr:cNvSpPr txBox="1"/>
      </xdr:nvSpPr>
      <xdr:spPr>
        <a:xfrm>
          <a:off x="3530111" y="101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115963</xdr:rowOff>
    </xdr:from>
    <xdr:to>
      <xdr:col>15</xdr:col>
      <xdr:colOff>101600</xdr:colOff>
      <xdr:row>58</xdr:row>
      <xdr:rowOff>46113</xdr:rowOff>
    </xdr:to>
    <xdr:sp macro="" textlink="">
      <xdr:nvSpPr>
        <xdr:cNvPr id="142" name="楕円 141"/>
        <xdr:cNvSpPr/>
      </xdr:nvSpPr>
      <xdr:spPr>
        <a:xfrm>
          <a:off x="2857500" y="98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62640</xdr:rowOff>
    </xdr:from>
    <xdr:ext cx="534377" cy="259045"/>
    <xdr:sp macro="" textlink="">
      <xdr:nvSpPr>
        <xdr:cNvPr id="143" name="テキスト ボックス 142"/>
        <xdr:cNvSpPr txBox="1"/>
      </xdr:nvSpPr>
      <xdr:spPr>
        <a:xfrm>
          <a:off x="2641111" y="9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457</xdr:rowOff>
    </xdr:from>
    <xdr:to>
      <xdr:col>10</xdr:col>
      <xdr:colOff>165100</xdr:colOff>
      <xdr:row>51</xdr:row>
      <xdr:rowOff>102057</xdr:rowOff>
    </xdr:to>
    <xdr:sp macro="" textlink="">
      <xdr:nvSpPr>
        <xdr:cNvPr id="144" name="楕円 143"/>
        <xdr:cNvSpPr/>
      </xdr:nvSpPr>
      <xdr:spPr>
        <a:xfrm>
          <a:off x="1968500" y="874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93184</xdr:rowOff>
    </xdr:from>
    <xdr:ext cx="599010" cy="259045"/>
    <xdr:sp macro="" textlink="">
      <xdr:nvSpPr>
        <xdr:cNvPr id="145" name="テキスト ボックス 144"/>
        <xdr:cNvSpPr txBox="1"/>
      </xdr:nvSpPr>
      <xdr:spPr>
        <a:xfrm>
          <a:off x="1719795" y="883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100736</xdr:rowOff>
    </xdr:from>
    <xdr:to>
      <xdr:col>6</xdr:col>
      <xdr:colOff>38100</xdr:colOff>
      <xdr:row>59</xdr:row>
      <xdr:rowOff>30886</xdr:rowOff>
    </xdr:to>
    <xdr:sp macro="" textlink="">
      <xdr:nvSpPr>
        <xdr:cNvPr id="146" name="楕円 145"/>
        <xdr:cNvSpPr/>
      </xdr:nvSpPr>
      <xdr:spPr>
        <a:xfrm>
          <a:off x="1079500" y="1004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22013</xdr:rowOff>
    </xdr:from>
    <xdr:ext cx="534377" cy="259045"/>
    <xdr:sp macro="" textlink="">
      <xdr:nvSpPr>
        <xdr:cNvPr id="147" name="テキスト ボックス 146"/>
        <xdr:cNvSpPr txBox="1"/>
      </xdr:nvSpPr>
      <xdr:spPr>
        <a:xfrm>
          <a:off x="863111" y="101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140953</xdr:rowOff>
    </xdr:from>
    <xdr:to>
      <xdr:col>24</xdr:col>
      <xdr:colOff>63500</xdr:colOff>
      <xdr:row>76</xdr:row>
      <xdr:rowOff>80155</xdr:rowOff>
    </xdr:to>
    <xdr:cxnSp macro="">
      <xdr:nvCxnSpPr>
        <xdr:cNvPr id="175" name="直線コネクタ 174"/>
        <xdr:cNvCxnSpPr/>
      </xdr:nvCxnSpPr>
      <xdr:spPr>
        <a:xfrm flipV="1">
          <a:off x="3797300" y="12999703"/>
          <a:ext cx="838200" cy="1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10020</xdr:rowOff>
    </xdr:from>
    <xdr:to>
      <xdr:col>19</xdr:col>
      <xdr:colOff>177800</xdr:colOff>
      <xdr:row>76</xdr:row>
      <xdr:rowOff>80155</xdr:rowOff>
    </xdr:to>
    <xdr:cxnSp macro="">
      <xdr:nvCxnSpPr>
        <xdr:cNvPr id="178" name="直線コネクタ 177"/>
        <xdr:cNvCxnSpPr/>
      </xdr:nvCxnSpPr>
      <xdr:spPr>
        <a:xfrm>
          <a:off x="2908300" y="13040220"/>
          <a:ext cx="8890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10020</xdr:rowOff>
    </xdr:from>
    <xdr:to>
      <xdr:col>15</xdr:col>
      <xdr:colOff>50800</xdr:colOff>
      <xdr:row>77</xdr:row>
      <xdr:rowOff>67170</xdr:rowOff>
    </xdr:to>
    <xdr:cxnSp macro="">
      <xdr:nvCxnSpPr>
        <xdr:cNvPr id="181" name="直線コネクタ 180"/>
        <xdr:cNvCxnSpPr/>
      </xdr:nvCxnSpPr>
      <xdr:spPr>
        <a:xfrm flipV="1">
          <a:off x="2019300" y="130402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67170</xdr:rowOff>
    </xdr:from>
    <xdr:to>
      <xdr:col>10</xdr:col>
      <xdr:colOff>114300</xdr:colOff>
      <xdr:row>77</xdr:row>
      <xdr:rowOff>141511</xdr:rowOff>
    </xdr:to>
    <xdr:cxnSp macro="">
      <xdr:nvCxnSpPr>
        <xdr:cNvPr id="184" name="直線コネクタ 183"/>
        <xdr:cNvCxnSpPr/>
      </xdr:nvCxnSpPr>
      <xdr:spPr>
        <a:xfrm flipV="1">
          <a:off x="1130300" y="13268820"/>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90153</xdr:rowOff>
    </xdr:from>
    <xdr:to>
      <xdr:col>24</xdr:col>
      <xdr:colOff>114300</xdr:colOff>
      <xdr:row>76</xdr:row>
      <xdr:rowOff>20303</xdr:rowOff>
    </xdr:to>
    <xdr:sp macro="" textlink="">
      <xdr:nvSpPr>
        <xdr:cNvPr id="194" name="楕円 193"/>
        <xdr:cNvSpPr/>
      </xdr:nvSpPr>
      <xdr:spPr>
        <a:xfrm>
          <a:off x="4584700" y="1294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113030</xdr:rowOff>
    </xdr:from>
    <xdr:ext cx="599010" cy="259045"/>
    <xdr:sp macro="" textlink="">
      <xdr:nvSpPr>
        <xdr:cNvPr id="195" name="民生費該当値テキスト"/>
        <xdr:cNvSpPr txBox="1"/>
      </xdr:nvSpPr>
      <xdr:spPr>
        <a:xfrm>
          <a:off x="4686300" y="1280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29355</xdr:rowOff>
    </xdr:from>
    <xdr:to>
      <xdr:col>20</xdr:col>
      <xdr:colOff>38100</xdr:colOff>
      <xdr:row>76</xdr:row>
      <xdr:rowOff>130955</xdr:rowOff>
    </xdr:to>
    <xdr:sp macro="" textlink="">
      <xdr:nvSpPr>
        <xdr:cNvPr id="196" name="楕円 195"/>
        <xdr:cNvSpPr/>
      </xdr:nvSpPr>
      <xdr:spPr>
        <a:xfrm>
          <a:off x="3746500" y="130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147481</xdr:rowOff>
    </xdr:from>
    <xdr:ext cx="599010" cy="259045"/>
    <xdr:sp macro="" textlink="">
      <xdr:nvSpPr>
        <xdr:cNvPr id="197" name="テキスト ボックス 196"/>
        <xdr:cNvSpPr txBox="1"/>
      </xdr:nvSpPr>
      <xdr:spPr>
        <a:xfrm>
          <a:off x="3497795" y="1283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130670</xdr:rowOff>
    </xdr:from>
    <xdr:to>
      <xdr:col>15</xdr:col>
      <xdr:colOff>101600</xdr:colOff>
      <xdr:row>76</xdr:row>
      <xdr:rowOff>60820</xdr:rowOff>
    </xdr:to>
    <xdr:sp macro="" textlink="">
      <xdr:nvSpPr>
        <xdr:cNvPr id="198" name="楕円 197"/>
        <xdr:cNvSpPr/>
      </xdr:nvSpPr>
      <xdr:spPr>
        <a:xfrm>
          <a:off x="2857500" y="129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77347</xdr:rowOff>
    </xdr:from>
    <xdr:ext cx="599010" cy="259045"/>
    <xdr:sp macro="" textlink="">
      <xdr:nvSpPr>
        <xdr:cNvPr id="199" name="テキスト ボックス 198"/>
        <xdr:cNvSpPr txBox="1"/>
      </xdr:nvSpPr>
      <xdr:spPr>
        <a:xfrm>
          <a:off x="2608795" y="1276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16370</xdr:rowOff>
    </xdr:from>
    <xdr:to>
      <xdr:col>10</xdr:col>
      <xdr:colOff>165100</xdr:colOff>
      <xdr:row>77</xdr:row>
      <xdr:rowOff>117970</xdr:rowOff>
    </xdr:to>
    <xdr:sp macro="" textlink="">
      <xdr:nvSpPr>
        <xdr:cNvPr id="200" name="楕円 199"/>
        <xdr:cNvSpPr/>
      </xdr:nvSpPr>
      <xdr:spPr>
        <a:xfrm>
          <a:off x="1968500" y="132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134497</xdr:rowOff>
    </xdr:from>
    <xdr:ext cx="599010" cy="259045"/>
    <xdr:sp macro="" textlink="">
      <xdr:nvSpPr>
        <xdr:cNvPr id="201" name="テキスト ボックス 200"/>
        <xdr:cNvSpPr txBox="1"/>
      </xdr:nvSpPr>
      <xdr:spPr>
        <a:xfrm>
          <a:off x="1719795" y="129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90711</xdr:rowOff>
    </xdr:from>
    <xdr:to>
      <xdr:col>6</xdr:col>
      <xdr:colOff>38100</xdr:colOff>
      <xdr:row>78</xdr:row>
      <xdr:rowOff>20861</xdr:rowOff>
    </xdr:to>
    <xdr:sp macro="" textlink="">
      <xdr:nvSpPr>
        <xdr:cNvPr id="202" name="楕円 201"/>
        <xdr:cNvSpPr/>
      </xdr:nvSpPr>
      <xdr:spPr>
        <a:xfrm>
          <a:off x="1079500" y="132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11988</xdr:rowOff>
    </xdr:from>
    <xdr:ext cx="599010" cy="259045"/>
    <xdr:sp macro="" textlink="">
      <xdr:nvSpPr>
        <xdr:cNvPr id="203" name="テキスト ボックス 202"/>
        <xdr:cNvSpPr txBox="1"/>
      </xdr:nvSpPr>
      <xdr:spPr>
        <a:xfrm>
          <a:off x="830795" y="1338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85827</xdr:rowOff>
    </xdr:from>
    <xdr:to>
      <xdr:col>24</xdr:col>
      <xdr:colOff>63500</xdr:colOff>
      <xdr:row>96</xdr:row>
      <xdr:rowOff>69214</xdr:rowOff>
    </xdr:to>
    <xdr:cxnSp macro="">
      <xdr:nvCxnSpPr>
        <xdr:cNvPr id="233" name="直線コネクタ 232"/>
        <xdr:cNvCxnSpPr/>
      </xdr:nvCxnSpPr>
      <xdr:spPr>
        <a:xfrm>
          <a:off x="3797300" y="16373577"/>
          <a:ext cx="838200" cy="15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4" name="衛生費平均値テキスト"/>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70949</xdr:rowOff>
    </xdr:from>
    <xdr:to>
      <xdr:col>19</xdr:col>
      <xdr:colOff>177800</xdr:colOff>
      <xdr:row>95</xdr:row>
      <xdr:rowOff>85827</xdr:rowOff>
    </xdr:to>
    <xdr:cxnSp macro="">
      <xdr:nvCxnSpPr>
        <xdr:cNvPr id="236" name="直線コネクタ 235"/>
        <xdr:cNvCxnSpPr/>
      </xdr:nvCxnSpPr>
      <xdr:spPr>
        <a:xfrm>
          <a:off x="2908300" y="16358699"/>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70949</xdr:rowOff>
    </xdr:from>
    <xdr:to>
      <xdr:col>15</xdr:col>
      <xdr:colOff>50800</xdr:colOff>
      <xdr:row>95</xdr:row>
      <xdr:rowOff>131775</xdr:rowOff>
    </xdr:to>
    <xdr:cxnSp macro="">
      <xdr:nvCxnSpPr>
        <xdr:cNvPr id="239" name="直線コネクタ 238"/>
        <xdr:cNvCxnSpPr/>
      </xdr:nvCxnSpPr>
      <xdr:spPr>
        <a:xfrm flipV="1">
          <a:off x="2019300" y="16358699"/>
          <a:ext cx="889000" cy="6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131775</xdr:rowOff>
    </xdr:from>
    <xdr:to>
      <xdr:col>10</xdr:col>
      <xdr:colOff>114300</xdr:colOff>
      <xdr:row>95</xdr:row>
      <xdr:rowOff>149930</xdr:rowOff>
    </xdr:to>
    <xdr:cxnSp macro="">
      <xdr:nvCxnSpPr>
        <xdr:cNvPr id="242" name="直線コネクタ 241"/>
        <xdr:cNvCxnSpPr/>
      </xdr:nvCxnSpPr>
      <xdr:spPr>
        <a:xfrm flipV="1">
          <a:off x="1130300" y="16419525"/>
          <a:ext cx="8890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4" name="テキスト ボックス 243"/>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6" name="テキスト ボックス 245"/>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18414</xdr:rowOff>
    </xdr:from>
    <xdr:to>
      <xdr:col>24</xdr:col>
      <xdr:colOff>114300</xdr:colOff>
      <xdr:row>96</xdr:row>
      <xdr:rowOff>120014</xdr:rowOff>
    </xdr:to>
    <xdr:sp macro="" textlink="">
      <xdr:nvSpPr>
        <xdr:cNvPr id="252" name="楕円 251"/>
        <xdr:cNvSpPr/>
      </xdr:nvSpPr>
      <xdr:spPr>
        <a:xfrm>
          <a:off x="4584700" y="164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41291</xdr:rowOff>
    </xdr:from>
    <xdr:ext cx="534377" cy="259045"/>
    <xdr:sp macro="" textlink="">
      <xdr:nvSpPr>
        <xdr:cNvPr id="253" name="衛生費該当値テキスト"/>
        <xdr:cNvSpPr txBox="1"/>
      </xdr:nvSpPr>
      <xdr:spPr>
        <a:xfrm>
          <a:off x="4686300" y="1632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35027</xdr:rowOff>
    </xdr:from>
    <xdr:to>
      <xdr:col>20</xdr:col>
      <xdr:colOff>38100</xdr:colOff>
      <xdr:row>95</xdr:row>
      <xdr:rowOff>136627</xdr:rowOff>
    </xdr:to>
    <xdr:sp macro="" textlink="">
      <xdr:nvSpPr>
        <xdr:cNvPr id="254" name="楕円 253"/>
        <xdr:cNvSpPr/>
      </xdr:nvSpPr>
      <xdr:spPr>
        <a:xfrm>
          <a:off x="3746500" y="163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153154</xdr:rowOff>
    </xdr:from>
    <xdr:ext cx="534377" cy="259045"/>
    <xdr:sp macro="" textlink="">
      <xdr:nvSpPr>
        <xdr:cNvPr id="255" name="テキスト ボックス 254"/>
        <xdr:cNvSpPr txBox="1"/>
      </xdr:nvSpPr>
      <xdr:spPr>
        <a:xfrm>
          <a:off x="3530111" y="1609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20149</xdr:rowOff>
    </xdr:from>
    <xdr:to>
      <xdr:col>15</xdr:col>
      <xdr:colOff>101600</xdr:colOff>
      <xdr:row>95</xdr:row>
      <xdr:rowOff>121749</xdr:rowOff>
    </xdr:to>
    <xdr:sp macro="" textlink="">
      <xdr:nvSpPr>
        <xdr:cNvPr id="256" name="楕円 255"/>
        <xdr:cNvSpPr/>
      </xdr:nvSpPr>
      <xdr:spPr>
        <a:xfrm>
          <a:off x="2857500" y="163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138276</xdr:rowOff>
    </xdr:from>
    <xdr:ext cx="534377" cy="259045"/>
    <xdr:sp macro="" textlink="">
      <xdr:nvSpPr>
        <xdr:cNvPr id="257" name="テキスト ボックス 256"/>
        <xdr:cNvSpPr txBox="1"/>
      </xdr:nvSpPr>
      <xdr:spPr>
        <a:xfrm>
          <a:off x="2641111" y="1608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80975</xdr:rowOff>
    </xdr:from>
    <xdr:to>
      <xdr:col>10</xdr:col>
      <xdr:colOff>165100</xdr:colOff>
      <xdr:row>96</xdr:row>
      <xdr:rowOff>11125</xdr:rowOff>
    </xdr:to>
    <xdr:sp macro="" textlink="">
      <xdr:nvSpPr>
        <xdr:cNvPr id="258" name="楕円 257"/>
        <xdr:cNvSpPr/>
      </xdr:nvSpPr>
      <xdr:spPr>
        <a:xfrm>
          <a:off x="1968500" y="163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27652</xdr:rowOff>
    </xdr:from>
    <xdr:ext cx="534377" cy="259045"/>
    <xdr:sp macro="" textlink="">
      <xdr:nvSpPr>
        <xdr:cNvPr id="259" name="テキスト ボックス 258"/>
        <xdr:cNvSpPr txBox="1"/>
      </xdr:nvSpPr>
      <xdr:spPr>
        <a:xfrm>
          <a:off x="1752111" y="1614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99130</xdr:rowOff>
    </xdr:from>
    <xdr:to>
      <xdr:col>6</xdr:col>
      <xdr:colOff>38100</xdr:colOff>
      <xdr:row>96</xdr:row>
      <xdr:rowOff>29280</xdr:rowOff>
    </xdr:to>
    <xdr:sp macro="" textlink="">
      <xdr:nvSpPr>
        <xdr:cNvPr id="260" name="楕円 259"/>
        <xdr:cNvSpPr/>
      </xdr:nvSpPr>
      <xdr:spPr>
        <a:xfrm>
          <a:off x="1079500" y="163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45807</xdr:rowOff>
    </xdr:from>
    <xdr:ext cx="534377" cy="259045"/>
    <xdr:sp macro="" textlink="">
      <xdr:nvSpPr>
        <xdr:cNvPr id="261" name="テキスト ボックス 260"/>
        <xdr:cNvSpPr txBox="1"/>
      </xdr:nvSpPr>
      <xdr:spPr>
        <a:xfrm>
          <a:off x="863111" y="1616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105791</xdr:rowOff>
    </xdr:from>
    <xdr:to>
      <xdr:col>55</xdr:col>
      <xdr:colOff>0</xdr:colOff>
      <xdr:row>37</xdr:row>
      <xdr:rowOff>151892</xdr:rowOff>
    </xdr:to>
    <xdr:cxnSp macro="">
      <xdr:nvCxnSpPr>
        <xdr:cNvPr id="290" name="直線コネクタ 289"/>
        <xdr:cNvCxnSpPr/>
      </xdr:nvCxnSpPr>
      <xdr:spPr>
        <a:xfrm flipV="1">
          <a:off x="9639300" y="6449441"/>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148082</xdr:rowOff>
    </xdr:from>
    <xdr:to>
      <xdr:col>50</xdr:col>
      <xdr:colOff>114300</xdr:colOff>
      <xdr:row>37</xdr:row>
      <xdr:rowOff>151892</xdr:rowOff>
    </xdr:to>
    <xdr:cxnSp macro="">
      <xdr:nvCxnSpPr>
        <xdr:cNvPr id="293" name="直線コネクタ 292"/>
        <xdr:cNvCxnSpPr/>
      </xdr:nvCxnSpPr>
      <xdr:spPr>
        <a:xfrm>
          <a:off x="8750300" y="649173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109601</xdr:rowOff>
    </xdr:from>
    <xdr:to>
      <xdr:col>45</xdr:col>
      <xdr:colOff>177800</xdr:colOff>
      <xdr:row>37</xdr:row>
      <xdr:rowOff>148082</xdr:rowOff>
    </xdr:to>
    <xdr:cxnSp macro="">
      <xdr:nvCxnSpPr>
        <xdr:cNvPr id="296" name="直線コネクタ 295"/>
        <xdr:cNvCxnSpPr/>
      </xdr:nvCxnSpPr>
      <xdr:spPr>
        <a:xfrm>
          <a:off x="7861300" y="6453251"/>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109601</xdr:rowOff>
    </xdr:from>
    <xdr:to>
      <xdr:col>41</xdr:col>
      <xdr:colOff>50800</xdr:colOff>
      <xdr:row>37</xdr:row>
      <xdr:rowOff>165608</xdr:rowOff>
    </xdr:to>
    <xdr:cxnSp macro="">
      <xdr:nvCxnSpPr>
        <xdr:cNvPr id="299" name="直線コネクタ 298"/>
        <xdr:cNvCxnSpPr/>
      </xdr:nvCxnSpPr>
      <xdr:spPr>
        <a:xfrm flipV="1">
          <a:off x="6972300" y="6453251"/>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309" name="楕円 308"/>
        <xdr:cNvSpPr/>
      </xdr:nvSpPr>
      <xdr:spPr>
        <a:xfrm>
          <a:off x="104267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77868</xdr:rowOff>
    </xdr:from>
    <xdr:ext cx="378565" cy="259045"/>
    <xdr:sp macro="" textlink="">
      <xdr:nvSpPr>
        <xdr:cNvPr id="310" name="労働費該当値テキスト"/>
        <xdr:cNvSpPr txBox="1"/>
      </xdr:nvSpPr>
      <xdr:spPr>
        <a:xfrm>
          <a:off x="10528300" y="625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101092</xdr:rowOff>
    </xdr:from>
    <xdr:to>
      <xdr:col>50</xdr:col>
      <xdr:colOff>165100</xdr:colOff>
      <xdr:row>38</xdr:row>
      <xdr:rowOff>31242</xdr:rowOff>
    </xdr:to>
    <xdr:sp macro="" textlink="">
      <xdr:nvSpPr>
        <xdr:cNvPr id="311" name="楕円 310"/>
        <xdr:cNvSpPr/>
      </xdr:nvSpPr>
      <xdr:spPr>
        <a:xfrm>
          <a:off x="95885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22369</xdr:rowOff>
    </xdr:from>
    <xdr:ext cx="378565" cy="259045"/>
    <xdr:sp macro="" textlink="">
      <xdr:nvSpPr>
        <xdr:cNvPr id="312" name="テキスト ボックス 311"/>
        <xdr:cNvSpPr txBox="1"/>
      </xdr:nvSpPr>
      <xdr:spPr>
        <a:xfrm>
          <a:off x="9450017" y="653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97282</xdr:rowOff>
    </xdr:from>
    <xdr:to>
      <xdr:col>46</xdr:col>
      <xdr:colOff>38100</xdr:colOff>
      <xdr:row>38</xdr:row>
      <xdr:rowOff>27432</xdr:rowOff>
    </xdr:to>
    <xdr:sp macro="" textlink="">
      <xdr:nvSpPr>
        <xdr:cNvPr id="313" name="楕円 312"/>
        <xdr:cNvSpPr/>
      </xdr:nvSpPr>
      <xdr:spPr>
        <a:xfrm>
          <a:off x="8699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18559</xdr:rowOff>
    </xdr:from>
    <xdr:ext cx="378565" cy="259045"/>
    <xdr:sp macro="" textlink="">
      <xdr:nvSpPr>
        <xdr:cNvPr id="314" name="テキスト ボックス 313"/>
        <xdr:cNvSpPr txBox="1"/>
      </xdr:nvSpPr>
      <xdr:spPr>
        <a:xfrm>
          <a:off x="8561017" y="653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58801</xdr:rowOff>
    </xdr:from>
    <xdr:to>
      <xdr:col>41</xdr:col>
      <xdr:colOff>101600</xdr:colOff>
      <xdr:row>37</xdr:row>
      <xdr:rowOff>160401</xdr:rowOff>
    </xdr:to>
    <xdr:sp macro="" textlink="">
      <xdr:nvSpPr>
        <xdr:cNvPr id="315" name="楕円 314"/>
        <xdr:cNvSpPr/>
      </xdr:nvSpPr>
      <xdr:spPr>
        <a:xfrm>
          <a:off x="7810500" y="6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16" name="テキスト ボックス 315"/>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114808</xdr:rowOff>
    </xdr:from>
    <xdr:to>
      <xdr:col>36</xdr:col>
      <xdr:colOff>165100</xdr:colOff>
      <xdr:row>38</xdr:row>
      <xdr:rowOff>44958</xdr:rowOff>
    </xdr:to>
    <xdr:sp macro="" textlink="">
      <xdr:nvSpPr>
        <xdr:cNvPr id="317" name="楕円 316"/>
        <xdr:cNvSpPr/>
      </xdr:nvSpPr>
      <xdr:spPr>
        <a:xfrm>
          <a:off x="6921500" y="64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36085</xdr:rowOff>
    </xdr:from>
    <xdr:ext cx="378565" cy="259045"/>
    <xdr:sp macro="" textlink="">
      <xdr:nvSpPr>
        <xdr:cNvPr id="318" name="テキスト ボックス 317"/>
        <xdr:cNvSpPr txBox="1"/>
      </xdr:nvSpPr>
      <xdr:spPr>
        <a:xfrm>
          <a:off x="6783017" y="6551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133985</xdr:rowOff>
    </xdr:from>
    <xdr:to>
      <xdr:col>55</xdr:col>
      <xdr:colOff>0</xdr:colOff>
      <xdr:row>56</xdr:row>
      <xdr:rowOff>47955</xdr:rowOff>
    </xdr:to>
    <xdr:cxnSp macro="">
      <xdr:nvCxnSpPr>
        <xdr:cNvPr id="347" name="直線コネクタ 346"/>
        <xdr:cNvCxnSpPr/>
      </xdr:nvCxnSpPr>
      <xdr:spPr>
        <a:xfrm flipV="1">
          <a:off x="9639300" y="9563735"/>
          <a:ext cx="838200" cy="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47727</xdr:rowOff>
    </xdr:from>
    <xdr:to>
      <xdr:col>50</xdr:col>
      <xdr:colOff>114300</xdr:colOff>
      <xdr:row>56</xdr:row>
      <xdr:rowOff>47955</xdr:rowOff>
    </xdr:to>
    <xdr:cxnSp macro="">
      <xdr:nvCxnSpPr>
        <xdr:cNvPr id="350" name="直線コネクタ 349"/>
        <xdr:cNvCxnSpPr/>
      </xdr:nvCxnSpPr>
      <xdr:spPr>
        <a:xfrm>
          <a:off x="8750300" y="964892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27839</xdr:rowOff>
    </xdr:from>
    <xdr:to>
      <xdr:col>45</xdr:col>
      <xdr:colOff>177800</xdr:colOff>
      <xdr:row>56</xdr:row>
      <xdr:rowOff>47727</xdr:rowOff>
    </xdr:to>
    <xdr:cxnSp macro="">
      <xdr:nvCxnSpPr>
        <xdr:cNvPr id="353" name="直線コネクタ 352"/>
        <xdr:cNvCxnSpPr/>
      </xdr:nvCxnSpPr>
      <xdr:spPr>
        <a:xfrm>
          <a:off x="7861300" y="9114689"/>
          <a:ext cx="889000" cy="5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27839</xdr:rowOff>
    </xdr:from>
    <xdr:to>
      <xdr:col>41</xdr:col>
      <xdr:colOff>50800</xdr:colOff>
      <xdr:row>54</xdr:row>
      <xdr:rowOff>21513</xdr:rowOff>
    </xdr:to>
    <xdr:cxnSp macro="">
      <xdr:nvCxnSpPr>
        <xdr:cNvPr id="356" name="直線コネクタ 355"/>
        <xdr:cNvCxnSpPr/>
      </xdr:nvCxnSpPr>
      <xdr:spPr>
        <a:xfrm flipV="1">
          <a:off x="6972300" y="9114689"/>
          <a:ext cx="889000" cy="16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83185</xdr:rowOff>
    </xdr:from>
    <xdr:to>
      <xdr:col>55</xdr:col>
      <xdr:colOff>50800</xdr:colOff>
      <xdr:row>56</xdr:row>
      <xdr:rowOff>13335</xdr:rowOff>
    </xdr:to>
    <xdr:sp macro="" textlink="">
      <xdr:nvSpPr>
        <xdr:cNvPr id="366" name="楕円 365"/>
        <xdr:cNvSpPr/>
      </xdr:nvSpPr>
      <xdr:spPr>
        <a:xfrm>
          <a:off x="10426700" y="95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106062</xdr:rowOff>
    </xdr:from>
    <xdr:ext cx="469744" cy="259045"/>
    <xdr:sp macro="" textlink="">
      <xdr:nvSpPr>
        <xdr:cNvPr id="367" name="農林水産業費該当値テキスト"/>
        <xdr:cNvSpPr txBox="1"/>
      </xdr:nvSpPr>
      <xdr:spPr>
        <a:xfrm>
          <a:off x="10528300" y="936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168605</xdr:rowOff>
    </xdr:from>
    <xdr:to>
      <xdr:col>50</xdr:col>
      <xdr:colOff>165100</xdr:colOff>
      <xdr:row>56</xdr:row>
      <xdr:rowOff>98755</xdr:rowOff>
    </xdr:to>
    <xdr:sp macro="" textlink="">
      <xdr:nvSpPr>
        <xdr:cNvPr id="368" name="楕円 367"/>
        <xdr:cNvSpPr/>
      </xdr:nvSpPr>
      <xdr:spPr>
        <a:xfrm>
          <a:off x="9588500" y="95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115282</xdr:rowOff>
    </xdr:from>
    <xdr:ext cx="469744" cy="259045"/>
    <xdr:sp macro="" textlink="">
      <xdr:nvSpPr>
        <xdr:cNvPr id="369" name="テキスト ボックス 368"/>
        <xdr:cNvSpPr txBox="1"/>
      </xdr:nvSpPr>
      <xdr:spPr>
        <a:xfrm>
          <a:off x="9404428" y="937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168377</xdr:rowOff>
    </xdr:from>
    <xdr:to>
      <xdr:col>46</xdr:col>
      <xdr:colOff>38100</xdr:colOff>
      <xdr:row>56</xdr:row>
      <xdr:rowOff>98527</xdr:rowOff>
    </xdr:to>
    <xdr:sp macro="" textlink="">
      <xdr:nvSpPr>
        <xdr:cNvPr id="370" name="楕円 369"/>
        <xdr:cNvSpPr/>
      </xdr:nvSpPr>
      <xdr:spPr>
        <a:xfrm>
          <a:off x="8699500" y="95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115054</xdr:rowOff>
    </xdr:from>
    <xdr:ext cx="469744" cy="259045"/>
    <xdr:sp macro="" textlink="">
      <xdr:nvSpPr>
        <xdr:cNvPr id="371" name="テキスト ボックス 370"/>
        <xdr:cNvSpPr txBox="1"/>
      </xdr:nvSpPr>
      <xdr:spPr>
        <a:xfrm>
          <a:off x="8515428" y="937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148489</xdr:rowOff>
    </xdr:from>
    <xdr:to>
      <xdr:col>41</xdr:col>
      <xdr:colOff>101600</xdr:colOff>
      <xdr:row>53</xdr:row>
      <xdr:rowOff>78639</xdr:rowOff>
    </xdr:to>
    <xdr:sp macro="" textlink="">
      <xdr:nvSpPr>
        <xdr:cNvPr id="372" name="楕円 371"/>
        <xdr:cNvSpPr/>
      </xdr:nvSpPr>
      <xdr:spPr>
        <a:xfrm>
          <a:off x="7810500" y="906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95166</xdr:rowOff>
    </xdr:from>
    <xdr:ext cx="534377" cy="259045"/>
    <xdr:sp macro="" textlink="">
      <xdr:nvSpPr>
        <xdr:cNvPr id="373" name="テキスト ボックス 372"/>
        <xdr:cNvSpPr txBox="1"/>
      </xdr:nvSpPr>
      <xdr:spPr>
        <a:xfrm>
          <a:off x="7594111" y="883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142163</xdr:rowOff>
    </xdr:from>
    <xdr:to>
      <xdr:col>36</xdr:col>
      <xdr:colOff>165100</xdr:colOff>
      <xdr:row>54</xdr:row>
      <xdr:rowOff>72313</xdr:rowOff>
    </xdr:to>
    <xdr:sp macro="" textlink="">
      <xdr:nvSpPr>
        <xdr:cNvPr id="374" name="楕円 373"/>
        <xdr:cNvSpPr/>
      </xdr:nvSpPr>
      <xdr:spPr>
        <a:xfrm>
          <a:off x="6921500" y="922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88840</xdr:rowOff>
    </xdr:from>
    <xdr:ext cx="534377" cy="259045"/>
    <xdr:sp macro="" textlink="">
      <xdr:nvSpPr>
        <xdr:cNvPr id="375" name="テキスト ボックス 374"/>
        <xdr:cNvSpPr txBox="1"/>
      </xdr:nvSpPr>
      <xdr:spPr>
        <a:xfrm>
          <a:off x="6705111" y="90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84248</xdr:rowOff>
    </xdr:from>
    <xdr:to>
      <xdr:col>55</xdr:col>
      <xdr:colOff>0</xdr:colOff>
      <xdr:row>77</xdr:row>
      <xdr:rowOff>150721</xdr:rowOff>
    </xdr:to>
    <xdr:cxnSp macro="">
      <xdr:nvCxnSpPr>
        <xdr:cNvPr id="406" name="直線コネクタ 405"/>
        <xdr:cNvCxnSpPr/>
      </xdr:nvCxnSpPr>
      <xdr:spPr>
        <a:xfrm>
          <a:off x="9639300" y="13285898"/>
          <a:ext cx="838200" cy="6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7" name="商工費平均値テキスト"/>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68132</xdr:rowOff>
    </xdr:from>
    <xdr:to>
      <xdr:col>50</xdr:col>
      <xdr:colOff>114300</xdr:colOff>
      <xdr:row>77</xdr:row>
      <xdr:rowOff>84248</xdr:rowOff>
    </xdr:to>
    <xdr:cxnSp macro="">
      <xdr:nvCxnSpPr>
        <xdr:cNvPr id="409" name="直線コネクタ 408"/>
        <xdr:cNvCxnSpPr/>
      </xdr:nvCxnSpPr>
      <xdr:spPr>
        <a:xfrm>
          <a:off x="8750300" y="13269782"/>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68132</xdr:rowOff>
    </xdr:from>
    <xdr:to>
      <xdr:col>45</xdr:col>
      <xdr:colOff>177800</xdr:colOff>
      <xdr:row>77</xdr:row>
      <xdr:rowOff>147896</xdr:rowOff>
    </xdr:to>
    <xdr:cxnSp macro="">
      <xdr:nvCxnSpPr>
        <xdr:cNvPr id="412" name="直線コネクタ 411"/>
        <xdr:cNvCxnSpPr/>
      </xdr:nvCxnSpPr>
      <xdr:spPr>
        <a:xfrm flipV="1">
          <a:off x="7861300" y="13269782"/>
          <a:ext cx="889000" cy="7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4" name="テキスト ボックス 413"/>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147896</xdr:rowOff>
    </xdr:from>
    <xdr:to>
      <xdr:col>41</xdr:col>
      <xdr:colOff>50800</xdr:colOff>
      <xdr:row>78</xdr:row>
      <xdr:rowOff>63691</xdr:rowOff>
    </xdr:to>
    <xdr:cxnSp macro="">
      <xdr:nvCxnSpPr>
        <xdr:cNvPr id="415" name="直線コネクタ 414"/>
        <xdr:cNvCxnSpPr/>
      </xdr:nvCxnSpPr>
      <xdr:spPr>
        <a:xfrm flipV="1">
          <a:off x="6972300" y="13349546"/>
          <a:ext cx="889000" cy="8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19" name="テキスト ボックス 418"/>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99921</xdr:rowOff>
    </xdr:from>
    <xdr:to>
      <xdr:col>55</xdr:col>
      <xdr:colOff>50800</xdr:colOff>
      <xdr:row>78</xdr:row>
      <xdr:rowOff>30071</xdr:rowOff>
    </xdr:to>
    <xdr:sp macro="" textlink="">
      <xdr:nvSpPr>
        <xdr:cNvPr id="425" name="楕円 424"/>
        <xdr:cNvSpPr/>
      </xdr:nvSpPr>
      <xdr:spPr>
        <a:xfrm>
          <a:off x="10426700" y="133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122798</xdr:rowOff>
    </xdr:from>
    <xdr:ext cx="534377" cy="259045"/>
    <xdr:sp macro="" textlink="">
      <xdr:nvSpPr>
        <xdr:cNvPr id="426" name="商工費該当値テキスト"/>
        <xdr:cNvSpPr txBox="1"/>
      </xdr:nvSpPr>
      <xdr:spPr>
        <a:xfrm>
          <a:off x="10528300" y="131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33448</xdr:rowOff>
    </xdr:from>
    <xdr:to>
      <xdr:col>50</xdr:col>
      <xdr:colOff>165100</xdr:colOff>
      <xdr:row>77</xdr:row>
      <xdr:rowOff>135048</xdr:rowOff>
    </xdr:to>
    <xdr:sp macro="" textlink="">
      <xdr:nvSpPr>
        <xdr:cNvPr id="427" name="楕円 426"/>
        <xdr:cNvSpPr/>
      </xdr:nvSpPr>
      <xdr:spPr>
        <a:xfrm>
          <a:off x="9588500" y="1323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151575</xdr:rowOff>
    </xdr:from>
    <xdr:ext cx="534377" cy="259045"/>
    <xdr:sp macro="" textlink="">
      <xdr:nvSpPr>
        <xdr:cNvPr id="428" name="テキスト ボックス 427"/>
        <xdr:cNvSpPr txBox="1"/>
      </xdr:nvSpPr>
      <xdr:spPr>
        <a:xfrm>
          <a:off x="9372111" y="1301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17332</xdr:rowOff>
    </xdr:from>
    <xdr:to>
      <xdr:col>46</xdr:col>
      <xdr:colOff>38100</xdr:colOff>
      <xdr:row>77</xdr:row>
      <xdr:rowOff>118932</xdr:rowOff>
    </xdr:to>
    <xdr:sp macro="" textlink="">
      <xdr:nvSpPr>
        <xdr:cNvPr id="429" name="楕円 428"/>
        <xdr:cNvSpPr/>
      </xdr:nvSpPr>
      <xdr:spPr>
        <a:xfrm>
          <a:off x="8699500" y="1321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135459</xdr:rowOff>
    </xdr:from>
    <xdr:ext cx="534377" cy="259045"/>
    <xdr:sp macro="" textlink="">
      <xdr:nvSpPr>
        <xdr:cNvPr id="430" name="テキスト ボックス 429"/>
        <xdr:cNvSpPr txBox="1"/>
      </xdr:nvSpPr>
      <xdr:spPr>
        <a:xfrm>
          <a:off x="8483111" y="1299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97096</xdr:rowOff>
    </xdr:from>
    <xdr:to>
      <xdr:col>41</xdr:col>
      <xdr:colOff>101600</xdr:colOff>
      <xdr:row>78</xdr:row>
      <xdr:rowOff>27246</xdr:rowOff>
    </xdr:to>
    <xdr:sp macro="" textlink="">
      <xdr:nvSpPr>
        <xdr:cNvPr id="431" name="楕円 430"/>
        <xdr:cNvSpPr/>
      </xdr:nvSpPr>
      <xdr:spPr>
        <a:xfrm>
          <a:off x="7810500" y="1329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18373</xdr:rowOff>
    </xdr:from>
    <xdr:ext cx="534377" cy="259045"/>
    <xdr:sp macro="" textlink="">
      <xdr:nvSpPr>
        <xdr:cNvPr id="432" name="テキスト ボックス 431"/>
        <xdr:cNvSpPr txBox="1"/>
      </xdr:nvSpPr>
      <xdr:spPr>
        <a:xfrm>
          <a:off x="7594111" y="1339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12891</xdr:rowOff>
    </xdr:from>
    <xdr:to>
      <xdr:col>36</xdr:col>
      <xdr:colOff>165100</xdr:colOff>
      <xdr:row>78</xdr:row>
      <xdr:rowOff>114491</xdr:rowOff>
    </xdr:to>
    <xdr:sp macro="" textlink="">
      <xdr:nvSpPr>
        <xdr:cNvPr id="433" name="楕円 432"/>
        <xdr:cNvSpPr/>
      </xdr:nvSpPr>
      <xdr:spPr>
        <a:xfrm>
          <a:off x="6921500" y="133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131018</xdr:rowOff>
    </xdr:from>
    <xdr:ext cx="534377" cy="259045"/>
    <xdr:sp macro="" textlink="">
      <xdr:nvSpPr>
        <xdr:cNvPr id="434" name="テキスト ボックス 433"/>
        <xdr:cNvSpPr txBox="1"/>
      </xdr:nvSpPr>
      <xdr:spPr>
        <a:xfrm>
          <a:off x="6705111" y="131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12255</xdr:rowOff>
    </xdr:from>
    <xdr:to>
      <xdr:col>55</xdr:col>
      <xdr:colOff>0</xdr:colOff>
      <xdr:row>94</xdr:row>
      <xdr:rowOff>15136</xdr:rowOff>
    </xdr:to>
    <xdr:cxnSp macro="">
      <xdr:nvCxnSpPr>
        <xdr:cNvPr id="462" name="直線コネクタ 461"/>
        <xdr:cNvCxnSpPr/>
      </xdr:nvCxnSpPr>
      <xdr:spPr>
        <a:xfrm flipV="1">
          <a:off x="9639300" y="15957105"/>
          <a:ext cx="838200" cy="1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66799</xdr:rowOff>
    </xdr:from>
    <xdr:to>
      <xdr:col>50</xdr:col>
      <xdr:colOff>114300</xdr:colOff>
      <xdr:row>94</xdr:row>
      <xdr:rowOff>15136</xdr:rowOff>
    </xdr:to>
    <xdr:cxnSp macro="">
      <xdr:nvCxnSpPr>
        <xdr:cNvPr id="465" name="直線コネクタ 464"/>
        <xdr:cNvCxnSpPr/>
      </xdr:nvCxnSpPr>
      <xdr:spPr>
        <a:xfrm>
          <a:off x="8750300" y="16011649"/>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126510</xdr:rowOff>
    </xdr:from>
    <xdr:to>
      <xdr:col>45</xdr:col>
      <xdr:colOff>177800</xdr:colOff>
      <xdr:row>93</xdr:row>
      <xdr:rowOff>66799</xdr:rowOff>
    </xdr:to>
    <xdr:cxnSp macro="">
      <xdr:nvCxnSpPr>
        <xdr:cNvPr id="468" name="直線コネクタ 467"/>
        <xdr:cNvCxnSpPr/>
      </xdr:nvCxnSpPr>
      <xdr:spPr>
        <a:xfrm>
          <a:off x="7861300" y="15899910"/>
          <a:ext cx="889000" cy="11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0" name="テキスト ボックス 469"/>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105524</xdr:rowOff>
    </xdr:from>
    <xdr:to>
      <xdr:col>41</xdr:col>
      <xdr:colOff>50800</xdr:colOff>
      <xdr:row>92</xdr:row>
      <xdr:rowOff>126510</xdr:rowOff>
    </xdr:to>
    <xdr:cxnSp macro="">
      <xdr:nvCxnSpPr>
        <xdr:cNvPr id="471" name="直線コネクタ 470"/>
        <xdr:cNvCxnSpPr/>
      </xdr:nvCxnSpPr>
      <xdr:spPr>
        <a:xfrm>
          <a:off x="6972300" y="15536024"/>
          <a:ext cx="889000" cy="36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3" name="テキスト ボックス 472"/>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132905</xdr:rowOff>
    </xdr:from>
    <xdr:to>
      <xdr:col>55</xdr:col>
      <xdr:colOff>50800</xdr:colOff>
      <xdr:row>93</xdr:row>
      <xdr:rowOff>63055</xdr:rowOff>
    </xdr:to>
    <xdr:sp macro="" textlink="">
      <xdr:nvSpPr>
        <xdr:cNvPr id="481" name="楕円 480"/>
        <xdr:cNvSpPr/>
      </xdr:nvSpPr>
      <xdr:spPr>
        <a:xfrm>
          <a:off x="10426700" y="159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155782</xdr:rowOff>
    </xdr:from>
    <xdr:ext cx="534377" cy="259045"/>
    <xdr:sp macro="" textlink="">
      <xdr:nvSpPr>
        <xdr:cNvPr id="482" name="土木費該当値テキスト"/>
        <xdr:cNvSpPr txBox="1"/>
      </xdr:nvSpPr>
      <xdr:spPr>
        <a:xfrm>
          <a:off x="10528300" y="1575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135786</xdr:rowOff>
    </xdr:from>
    <xdr:to>
      <xdr:col>50</xdr:col>
      <xdr:colOff>165100</xdr:colOff>
      <xdr:row>94</xdr:row>
      <xdr:rowOff>65936</xdr:rowOff>
    </xdr:to>
    <xdr:sp macro="" textlink="">
      <xdr:nvSpPr>
        <xdr:cNvPr id="483" name="楕円 482"/>
        <xdr:cNvSpPr/>
      </xdr:nvSpPr>
      <xdr:spPr>
        <a:xfrm>
          <a:off x="9588500" y="1608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82463</xdr:rowOff>
    </xdr:from>
    <xdr:ext cx="534377" cy="259045"/>
    <xdr:sp macro="" textlink="">
      <xdr:nvSpPr>
        <xdr:cNvPr id="484" name="テキスト ボックス 483"/>
        <xdr:cNvSpPr txBox="1"/>
      </xdr:nvSpPr>
      <xdr:spPr>
        <a:xfrm>
          <a:off x="9372111" y="1585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15999</xdr:rowOff>
    </xdr:from>
    <xdr:to>
      <xdr:col>46</xdr:col>
      <xdr:colOff>38100</xdr:colOff>
      <xdr:row>93</xdr:row>
      <xdr:rowOff>117599</xdr:rowOff>
    </xdr:to>
    <xdr:sp macro="" textlink="">
      <xdr:nvSpPr>
        <xdr:cNvPr id="485" name="楕円 484"/>
        <xdr:cNvSpPr/>
      </xdr:nvSpPr>
      <xdr:spPr>
        <a:xfrm>
          <a:off x="8699500" y="1596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134126</xdr:rowOff>
    </xdr:from>
    <xdr:ext cx="534377" cy="259045"/>
    <xdr:sp macro="" textlink="">
      <xdr:nvSpPr>
        <xdr:cNvPr id="486" name="テキスト ボックス 485"/>
        <xdr:cNvSpPr txBox="1"/>
      </xdr:nvSpPr>
      <xdr:spPr>
        <a:xfrm>
          <a:off x="8483111" y="157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75710</xdr:rowOff>
    </xdr:from>
    <xdr:to>
      <xdr:col>41</xdr:col>
      <xdr:colOff>101600</xdr:colOff>
      <xdr:row>93</xdr:row>
      <xdr:rowOff>5860</xdr:rowOff>
    </xdr:to>
    <xdr:sp macro="" textlink="">
      <xdr:nvSpPr>
        <xdr:cNvPr id="487" name="楕円 486"/>
        <xdr:cNvSpPr/>
      </xdr:nvSpPr>
      <xdr:spPr>
        <a:xfrm>
          <a:off x="7810500" y="15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22387</xdr:rowOff>
    </xdr:from>
    <xdr:ext cx="534377" cy="259045"/>
    <xdr:sp macro="" textlink="">
      <xdr:nvSpPr>
        <xdr:cNvPr id="488" name="テキスト ボックス 487"/>
        <xdr:cNvSpPr txBox="1"/>
      </xdr:nvSpPr>
      <xdr:spPr>
        <a:xfrm>
          <a:off x="7594111" y="1562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54724</xdr:rowOff>
    </xdr:from>
    <xdr:to>
      <xdr:col>36</xdr:col>
      <xdr:colOff>165100</xdr:colOff>
      <xdr:row>90</xdr:row>
      <xdr:rowOff>156324</xdr:rowOff>
    </xdr:to>
    <xdr:sp macro="" textlink="">
      <xdr:nvSpPr>
        <xdr:cNvPr id="489" name="楕円 488"/>
        <xdr:cNvSpPr/>
      </xdr:nvSpPr>
      <xdr:spPr>
        <a:xfrm>
          <a:off x="6921500" y="1548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1401</xdr:rowOff>
    </xdr:from>
    <xdr:ext cx="534377" cy="259045"/>
    <xdr:sp macro="" textlink="">
      <xdr:nvSpPr>
        <xdr:cNvPr id="490" name="テキスト ボックス 489"/>
        <xdr:cNvSpPr txBox="1"/>
      </xdr:nvSpPr>
      <xdr:spPr>
        <a:xfrm>
          <a:off x="6705111" y="1526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14623</xdr:rowOff>
    </xdr:from>
    <xdr:to>
      <xdr:col>85</xdr:col>
      <xdr:colOff>127000</xdr:colOff>
      <xdr:row>36</xdr:row>
      <xdr:rowOff>76672</xdr:rowOff>
    </xdr:to>
    <xdr:cxnSp macro="">
      <xdr:nvCxnSpPr>
        <xdr:cNvPr id="522" name="直線コネクタ 521"/>
        <xdr:cNvCxnSpPr/>
      </xdr:nvCxnSpPr>
      <xdr:spPr>
        <a:xfrm flipV="1">
          <a:off x="15481300" y="618682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76672</xdr:rowOff>
    </xdr:from>
    <xdr:to>
      <xdr:col>81</xdr:col>
      <xdr:colOff>50800</xdr:colOff>
      <xdr:row>36</xdr:row>
      <xdr:rowOff>153743</xdr:rowOff>
    </xdr:to>
    <xdr:cxnSp macro="">
      <xdr:nvCxnSpPr>
        <xdr:cNvPr id="525" name="直線コネクタ 524"/>
        <xdr:cNvCxnSpPr/>
      </xdr:nvCxnSpPr>
      <xdr:spPr>
        <a:xfrm flipV="1">
          <a:off x="14592300" y="6248872"/>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54029</xdr:rowOff>
    </xdr:from>
    <xdr:to>
      <xdr:col>76</xdr:col>
      <xdr:colOff>114300</xdr:colOff>
      <xdr:row>36</xdr:row>
      <xdr:rowOff>153743</xdr:rowOff>
    </xdr:to>
    <xdr:cxnSp macro="">
      <xdr:nvCxnSpPr>
        <xdr:cNvPr id="528" name="直線コネクタ 527"/>
        <xdr:cNvCxnSpPr/>
      </xdr:nvCxnSpPr>
      <xdr:spPr>
        <a:xfrm>
          <a:off x="13703300" y="6226229"/>
          <a:ext cx="889000" cy="9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54029</xdr:rowOff>
    </xdr:from>
    <xdr:to>
      <xdr:col>71</xdr:col>
      <xdr:colOff>177800</xdr:colOff>
      <xdr:row>36</xdr:row>
      <xdr:rowOff>145143</xdr:rowOff>
    </xdr:to>
    <xdr:cxnSp macro="">
      <xdr:nvCxnSpPr>
        <xdr:cNvPr id="531" name="直線コネクタ 530"/>
        <xdr:cNvCxnSpPr/>
      </xdr:nvCxnSpPr>
      <xdr:spPr>
        <a:xfrm flipV="1">
          <a:off x="12814300" y="6226229"/>
          <a:ext cx="889000" cy="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3" name="テキスト ボックス 532"/>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135273</xdr:rowOff>
    </xdr:from>
    <xdr:to>
      <xdr:col>85</xdr:col>
      <xdr:colOff>177800</xdr:colOff>
      <xdr:row>36</xdr:row>
      <xdr:rowOff>65423</xdr:rowOff>
    </xdr:to>
    <xdr:sp macro="" textlink="">
      <xdr:nvSpPr>
        <xdr:cNvPr id="541" name="楕円 540"/>
        <xdr:cNvSpPr/>
      </xdr:nvSpPr>
      <xdr:spPr>
        <a:xfrm>
          <a:off x="16268700" y="61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158150</xdr:rowOff>
    </xdr:from>
    <xdr:ext cx="534377" cy="259045"/>
    <xdr:sp macro="" textlink="">
      <xdr:nvSpPr>
        <xdr:cNvPr id="542" name="消防費該当値テキスト"/>
        <xdr:cNvSpPr txBox="1"/>
      </xdr:nvSpPr>
      <xdr:spPr>
        <a:xfrm>
          <a:off x="16370300" y="598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25872</xdr:rowOff>
    </xdr:from>
    <xdr:to>
      <xdr:col>81</xdr:col>
      <xdr:colOff>101600</xdr:colOff>
      <xdr:row>36</xdr:row>
      <xdr:rowOff>127472</xdr:rowOff>
    </xdr:to>
    <xdr:sp macro="" textlink="">
      <xdr:nvSpPr>
        <xdr:cNvPr id="543" name="楕円 542"/>
        <xdr:cNvSpPr/>
      </xdr:nvSpPr>
      <xdr:spPr>
        <a:xfrm>
          <a:off x="15430500" y="61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143999</xdr:rowOff>
    </xdr:from>
    <xdr:ext cx="534377" cy="259045"/>
    <xdr:sp macro="" textlink="">
      <xdr:nvSpPr>
        <xdr:cNvPr id="544" name="テキスト ボックス 543"/>
        <xdr:cNvSpPr txBox="1"/>
      </xdr:nvSpPr>
      <xdr:spPr>
        <a:xfrm>
          <a:off x="15214111" y="597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102943</xdr:rowOff>
    </xdr:from>
    <xdr:to>
      <xdr:col>76</xdr:col>
      <xdr:colOff>165100</xdr:colOff>
      <xdr:row>37</xdr:row>
      <xdr:rowOff>33093</xdr:rowOff>
    </xdr:to>
    <xdr:sp macro="" textlink="">
      <xdr:nvSpPr>
        <xdr:cNvPr id="545" name="楕円 544"/>
        <xdr:cNvSpPr/>
      </xdr:nvSpPr>
      <xdr:spPr>
        <a:xfrm>
          <a:off x="14541500" y="62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49620</xdr:rowOff>
    </xdr:from>
    <xdr:ext cx="534377" cy="259045"/>
    <xdr:sp macro="" textlink="">
      <xdr:nvSpPr>
        <xdr:cNvPr id="546" name="テキスト ボックス 545"/>
        <xdr:cNvSpPr txBox="1"/>
      </xdr:nvSpPr>
      <xdr:spPr>
        <a:xfrm>
          <a:off x="14325111" y="605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3229</xdr:rowOff>
    </xdr:from>
    <xdr:to>
      <xdr:col>72</xdr:col>
      <xdr:colOff>38100</xdr:colOff>
      <xdr:row>36</xdr:row>
      <xdr:rowOff>104829</xdr:rowOff>
    </xdr:to>
    <xdr:sp macro="" textlink="">
      <xdr:nvSpPr>
        <xdr:cNvPr id="547" name="楕円 546"/>
        <xdr:cNvSpPr/>
      </xdr:nvSpPr>
      <xdr:spPr>
        <a:xfrm>
          <a:off x="13652500" y="61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121356</xdr:rowOff>
    </xdr:from>
    <xdr:ext cx="534377" cy="259045"/>
    <xdr:sp macro="" textlink="">
      <xdr:nvSpPr>
        <xdr:cNvPr id="548" name="テキスト ボックス 547"/>
        <xdr:cNvSpPr txBox="1"/>
      </xdr:nvSpPr>
      <xdr:spPr>
        <a:xfrm>
          <a:off x="13436111" y="5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94343</xdr:rowOff>
    </xdr:from>
    <xdr:to>
      <xdr:col>67</xdr:col>
      <xdr:colOff>101600</xdr:colOff>
      <xdr:row>37</xdr:row>
      <xdr:rowOff>24493</xdr:rowOff>
    </xdr:to>
    <xdr:sp macro="" textlink="">
      <xdr:nvSpPr>
        <xdr:cNvPr id="549" name="楕円 548"/>
        <xdr:cNvSpPr/>
      </xdr:nvSpPr>
      <xdr:spPr>
        <a:xfrm>
          <a:off x="12763500" y="62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41020</xdr:rowOff>
    </xdr:from>
    <xdr:ext cx="534377" cy="259045"/>
    <xdr:sp macro="" textlink="">
      <xdr:nvSpPr>
        <xdr:cNvPr id="550" name="テキスト ボックス 549"/>
        <xdr:cNvSpPr txBox="1"/>
      </xdr:nvSpPr>
      <xdr:spPr>
        <a:xfrm>
          <a:off x="12547111" y="604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148067</xdr:rowOff>
    </xdr:from>
    <xdr:to>
      <xdr:col>85</xdr:col>
      <xdr:colOff>127000</xdr:colOff>
      <xdr:row>54</xdr:row>
      <xdr:rowOff>49952</xdr:rowOff>
    </xdr:to>
    <xdr:cxnSp macro="">
      <xdr:nvCxnSpPr>
        <xdr:cNvPr id="578" name="直線コネクタ 577"/>
        <xdr:cNvCxnSpPr/>
      </xdr:nvCxnSpPr>
      <xdr:spPr>
        <a:xfrm flipV="1">
          <a:off x="15481300" y="9234917"/>
          <a:ext cx="838200" cy="7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21423</xdr:rowOff>
    </xdr:from>
    <xdr:to>
      <xdr:col>81</xdr:col>
      <xdr:colOff>50800</xdr:colOff>
      <xdr:row>54</xdr:row>
      <xdr:rowOff>49952</xdr:rowOff>
    </xdr:to>
    <xdr:cxnSp macro="">
      <xdr:nvCxnSpPr>
        <xdr:cNvPr id="581" name="直線コネクタ 580"/>
        <xdr:cNvCxnSpPr/>
      </xdr:nvCxnSpPr>
      <xdr:spPr>
        <a:xfrm>
          <a:off x="14592300" y="9279723"/>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1580</xdr:rowOff>
    </xdr:from>
    <xdr:to>
      <xdr:col>76</xdr:col>
      <xdr:colOff>114300</xdr:colOff>
      <xdr:row>54</xdr:row>
      <xdr:rowOff>21423</xdr:rowOff>
    </xdr:to>
    <xdr:cxnSp macro="">
      <xdr:nvCxnSpPr>
        <xdr:cNvPr id="584" name="直線コネクタ 583"/>
        <xdr:cNvCxnSpPr/>
      </xdr:nvCxnSpPr>
      <xdr:spPr>
        <a:xfrm>
          <a:off x="13703300" y="8916980"/>
          <a:ext cx="889000" cy="36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6" name="テキスト ボックス 585"/>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1580</xdr:rowOff>
    </xdr:from>
    <xdr:to>
      <xdr:col>71</xdr:col>
      <xdr:colOff>177800</xdr:colOff>
      <xdr:row>54</xdr:row>
      <xdr:rowOff>115422</xdr:rowOff>
    </xdr:to>
    <xdr:cxnSp macro="">
      <xdr:nvCxnSpPr>
        <xdr:cNvPr id="587" name="直線コネクタ 586"/>
        <xdr:cNvCxnSpPr/>
      </xdr:nvCxnSpPr>
      <xdr:spPr>
        <a:xfrm flipV="1">
          <a:off x="12814300" y="8916980"/>
          <a:ext cx="889000" cy="45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1" name="テキスト ボックス 590"/>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97267</xdr:rowOff>
    </xdr:from>
    <xdr:to>
      <xdr:col>85</xdr:col>
      <xdr:colOff>177800</xdr:colOff>
      <xdr:row>54</xdr:row>
      <xdr:rowOff>27417</xdr:rowOff>
    </xdr:to>
    <xdr:sp macro="" textlink="">
      <xdr:nvSpPr>
        <xdr:cNvPr id="597" name="楕円 596"/>
        <xdr:cNvSpPr/>
      </xdr:nvSpPr>
      <xdr:spPr>
        <a:xfrm>
          <a:off x="16268700" y="91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120144</xdr:rowOff>
    </xdr:from>
    <xdr:ext cx="534377" cy="259045"/>
    <xdr:sp macro="" textlink="">
      <xdr:nvSpPr>
        <xdr:cNvPr id="598" name="教育費該当値テキスト"/>
        <xdr:cNvSpPr txBox="1"/>
      </xdr:nvSpPr>
      <xdr:spPr>
        <a:xfrm>
          <a:off x="16370300" y="903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170602</xdr:rowOff>
    </xdr:from>
    <xdr:to>
      <xdr:col>81</xdr:col>
      <xdr:colOff>101600</xdr:colOff>
      <xdr:row>54</xdr:row>
      <xdr:rowOff>100752</xdr:rowOff>
    </xdr:to>
    <xdr:sp macro="" textlink="">
      <xdr:nvSpPr>
        <xdr:cNvPr id="599" name="楕円 598"/>
        <xdr:cNvSpPr/>
      </xdr:nvSpPr>
      <xdr:spPr>
        <a:xfrm>
          <a:off x="15430500" y="925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117279</xdr:rowOff>
    </xdr:from>
    <xdr:ext cx="534377" cy="259045"/>
    <xdr:sp macro="" textlink="">
      <xdr:nvSpPr>
        <xdr:cNvPr id="600" name="テキスト ボックス 599"/>
        <xdr:cNvSpPr txBox="1"/>
      </xdr:nvSpPr>
      <xdr:spPr>
        <a:xfrm>
          <a:off x="15214111" y="903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142073</xdr:rowOff>
    </xdr:from>
    <xdr:to>
      <xdr:col>76</xdr:col>
      <xdr:colOff>165100</xdr:colOff>
      <xdr:row>54</xdr:row>
      <xdr:rowOff>72223</xdr:rowOff>
    </xdr:to>
    <xdr:sp macro="" textlink="">
      <xdr:nvSpPr>
        <xdr:cNvPr id="601" name="楕円 600"/>
        <xdr:cNvSpPr/>
      </xdr:nvSpPr>
      <xdr:spPr>
        <a:xfrm>
          <a:off x="14541500" y="92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88750</xdr:rowOff>
    </xdr:from>
    <xdr:ext cx="534377" cy="259045"/>
    <xdr:sp macro="" textlink="">
      <xdr:nvSpPr>
        <xdr:cNvPr id="602" name="テキスト ボックス 601"/>
        <xdr:cNvSpPr txBox="1"/>
      </xdr:nvSpPr>
      <xdr:spPr>
        <a:xfrm>
          <a:off x="14325111" y="900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122230</xdr:rowOff>
    </xdr:from>
    <xdr:to>
      <xdr:col>72</xdr:col>
      <xdr:colOff>38100</xdr:colOff>
      <xdr:row>52</xdr:row>
      <xdr:rowOff>52380</xdr:rowOff>
    </xdr:to>
    <xdr:sp macro="" textlink="">
      <xdr:nvSpPr>
        <xdr:cNvPr id="603" name="楕円 602"/>
        <xdr:cNvSpPr/>
      </xdr:nvSpPr>
      <xdr:spPr>
        <a:xfrm>
          <a:off x="13652500" y="88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68907</xdr:rowOff>
    </xdr:from>
    <xdr:ext cx="534377" cy="259045"/>
    <xdr:sp macro="" textlink="">
      <xdr:nvSpPr>
        <xdr:cNvPr id="604" name="テキスト ボックス 603"/>
        <xdr:cNvSpPr txBox="1"/>
      </xdr:nvSpPr>
      <xdr:spPr>
        <a:xfrm>
          <a:off x="13436111" y="864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64622</xdr:rowOff>
    </xdr:from>
    <xdr:to>
      <xdr:col>67</xdr:col>
      <xdr:colOff>101600</xdr:colOff>
      <xdr:row>54</xdr:row>
      <xdr:rowOff>166222</xdr:rowOff>
    </xdr:to>
    <xdr:sp macro="" textlink="">
      <xdr:nvSpPr>
        <xdr:cNvPr id="605" name="楕円 604"/>
        <xdr:cNvSpPr/>
      </xdr:nvSpPr>
      <xdr:spPr>
        <a:xfrm>
          <a:off x="12763500" y="93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11299</xdr:rowOff>
    </xdr:from>
    <xdr:ext cx="534377" cy="259045"/>
    <xdr:sp macro="" textlink="">
      <xdr:nvSpPr>
        <xdr:cNvPr id="606" name="テキスト ボックス 605"/>
        <xdr:cNvSpPr txBox="1"/>
      </xdr:nvSpPr>
      <xdr:spPr>
        <a:xfrm>
          <a:off x="12547111" y="909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26619</xdr:rowOff>
    </xdr:from>
    <xdr:to>
      <xdr:col>76</xdr:col>
      <xdr:colOff>114300</xdr:colOff>
      <xdr:row>79</xdr:row>
      <xdr:rowOff>44450</xdr:rowOff>
    </xdr:to>
    <xdr:cxnSp macro="">
      <xdr:nvCxnSpPr>
        <xdr:cNvPr id="641" name="直線コネクタ 640"/>
        <xdr:cNvCxnSpPr/>
      </xdr:nvCxnSpPr>
      <xdr:spPr>
        <a:xfrm>
          <a:off x="13703300" y="135711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26619</xdr:rowOff>
    </xdr:from>
    <xdr:to>
      <xdr:col>71</xdr:col>
      <xdr:colOff>177800</xdr:colOff>
      <xdr:row>79</xdr:row>
      <xdr:rowOff>44450</xdr:rowOff>
    </xdr:to>
    <xdr:cxnSp macro="">
      <xdr:nvCxnSpPr>
        <xdr:cNvPr id="644" name="直線コネクタ 643"/>
        <xdr:cNvCxnSpPr/>
      </xdr:nvCxnSpPr>
      <xdr:spPr>
        <a:xfrm flipV="1">
          <a:off x="12814300" y="135711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147269</xdr:rowOff>
    </xdr:from>
    <xdr:to>
      <xdr:col>72</xdr:col>
      <xdr:colOff>38100</xdr:colOff>
      <xdr:row>79</xdr:row>
      <xdr:rowOff>77419</xdr:rowOff>
    </xdr:to>
    <xdr:sp macro="" textlink="">
      <xdr:nvSpPr>
        <xdr:cNvPr id="660" name="楕円 659"/>
        <xdr:cNvSpPr/>
      </xdr:nvSpPr>
      <xdr:spPr>
        <a:xfrm>
          <a:off x="13652500" y="1352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68546</xdr:rowOff>
    </xdr:from>
    <xdr:ext cx="378565" cy="259045"/>
    <xdr:sp macro="" textlink="">
      <xdr:nvSpPr>
        <xdr:cNvPr id="661" name="テキスト ボックス 660"/>
        <xdr:cNvSpPr txBox="1"/>
      </xdr:nvSpPr>
      <xdr:spPr>
        <a:xfrm>
          <a:off x="13514017" y="13613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167075</xdr:rowOff>
    </xdr:from>
    <xdr:to>
      <xdr:col>85</xdr:col>
      <xdr:colOff>127000</xdr:colOff>
      <xdr:row>94</xdr:row>
      <xdr:rowOff>4111</xdr:rowOff>
    </xdr:to>
    <xdr:cxnSp macro="">
      <xdr:nvCxnSpPr>
        <xdr:cNvPr id="697" name="直線コネクタ 696"/>
        <xdr:cNvCxnSpPr/>
      </xdr:nvCxnSpPr>
      <xdr:spPr>
        <a:xfrm flipV="1">
          <a:off x="15481300" y="16111925"/>
          <a:ext cx="838200" cy="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4111</xdr:rowOff>
    </xdr:from>
    <xdr:to>
      <xdr:col>81</xdr:col>
      <xdr:colOff>50800</xdr:colOff>
      <xdr:row>94</xdr:row>
      <xdr:rowOff>26115</xdr:rowOff>
    </xdr:to>
    <xdr:cxnSp macro="">
      <xdr:nvCxnSpPr>
        <xdr:cNvPr id="700" name="直線コネクタ 699"/>
        <xdr:cNvCxnSpPr/>
      </xdr:nvCxnSpPr>
      <xdr:spPr>
        <a:xfrm flipV="1">
          <a:off x="14592300" y="16120411"/>
          <a:ext cx="889000" cy="2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26115</xdr:rowOff>
    </xdr:from>
    <xdr:to>
      <xdr:col>76</xdr:col>
      <xdr:colOff>114300</xdr:colOff>
      <xdr:row>94</xdr:row>
      <xdr:rowOff>30772</xdr:rowOff>
    </xdr:to>
    <xdr:cxnSp macro="">
      <xdr:nvCxnSpPr>
        <xdr:cNvPr id="703" name="直線コネクタ 702"/>
        <xdr:cNvCxnSpPr/>
      </xdr:nvCxnSpPr>
      <xdr:spPr>
        <a:xfrm flipV="1">
          <a:off x="13703300" y="16142415"/>
          <a:ext cx="8890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30772</xdr:rowOff>
    </xdr:from>
    <xdr:to>
      <xdr:col>71</xdr:col>
      <xdr:colOff>177800</xdr:colOff>
      <xdr:row>94</xdr:row>
      <xdr:rowOff>148930</xdr:rowOff>
    </xdr:to>
    <xdr:cxnSp macro="">
      <xdr:nvCxnSpPr>
        <xdr:cNvPr id="706" name="直線コネクタ 705"/>
        <xdr:cNvCxnSpPr/>
      </xdr:nvCxnSpPr>
      <xdr:spPr>
        <a:xfrm flipV="1">
          <a:off x="12814300" y="16147072"/>
          <a:ext cx="889000" cy="1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116275</xdr:rowOff>
    </xdr:from>
    <xdr:to>
      <xdr:col>85</xdr:col>
      <xdr:colOff>177800</xdr:colOff>
      <xdr:row>94</xdr:row>
      <xdr:rowOff>46425</xdr:rowOff>
    </xdr:to>
    <xdr:sp macro="" textlink="">
      <xdr:nvSpPr>
        <xdr:cNvPr id="716" name="楕円 715"/>
        <xdr:cNvSpPr/>
      </xdr:nvSpPr>
      <xdr:spPr>
        <a:xfrm>
          <a:off x="16268700" y="160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139152</xdr:rowOff>
    </xdr:from>
    <xdr:ext cx="534377" cy="259045"/>
    <xdr:sp macro="" textlink="">
      <xdr:nvSpPr>
        <xdr:cNvPr id="717" name="公債費該当値テキスト"/>
        <xdr:cNvSpPr txBox="1"/>
      </xdr:nvSpPr>
      <xdr:spPr>
        <a:xfrm>
          <a:off x="16370300" y="1591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124761</xdr:rowOff>
    </xdr:from>
    <xdr:to>
      <xdr:col>81</xdr:col>
      <xdr:colOff>101600</xdr:colOff>
      <xdr:row>94</xdr:row>
      <xdr:rowOff>54911</xdr:rowOff>
    </xdr:to>
    <xdr:sp macro="" textlink="">
      <xdr:nvSpPr>
        <xdr:cNvPr id="718" name="楕円 717"/>
        <xdr:cNvSpPr/>
      </xdr:nvSpPr>
      <xdr:spPr>
        <a:xfrm>
          <a:off x="15430500" y="160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71438</xdr:rowOff>
    </xdr:from>
    <xdr:ext cx="534377" cy="259045"/>
    <xdr:sp macro="" textlink="">
      <xdr:nvSpPr>
        <xdr:cNvPr id="719" name="テキスト ボックス 718"/>
        <xdr:cNvSpPr txBox="1"/>
      </xdr:nvSpPr>
      <xdr:spPr>
        <a:xfrm>
          <a:off x="15214111" y="158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146765</xdr:rowOff>
    </xdr:from>
    <xdr:to>
      <xdr:col>76</xdr:col>
      <xdr:colOff>165100</xdr:colOff>
      <xdr:row>94</xdr:row>
      <xdr:rowOff>76915</xdr:rowOff>
    </xdr:to>
    <xdr:sp macro="" textlink="">
      <xdr:nvSpPr>
        <xdr:cNvPr id="720" name="楕円 719"/>
        <xdr:cNvSpPr/>
      </xdr:nvSpPr>
      <xdr:spPr>
        <a:xfrm>
          <a:off x="14541500" y="160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93442</xdr:rowOff>
    </xdr:from>
    <xdr:ext cx="534377" cy="259045"/>
    <xdr:sp macro="" textlink="">
      <xdr:nvSpPr>
        <xdr:cNvPr id="721" name="テキスト ボックス 720"/>
        <xdr:cNvSpPr txBox="1"/>
      </xdr:nvSpPr>
      <xdr:spPr>
        <a:xfrm>
          <a:off x="14325111" y="1586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151422</xdr:rowOff>
    </xdr:from>
    <xdr:to>
      <xdr:col>72</xdr:col>
      <xdr:colOff>38100</xdr:colOff>
      <xdr:row>94</xdr:row>
      <xdr:rowOff>81572</xdr:rowOff>
    </xdr:to>
    <xdr:sp macro="" textlink="">
      <xdr:nvSpPr>
        <xdr:cNvPr id="722" name="楕円 721"/>
        <xdr:cNvSpPr/>
      </xdr:nvSpPr>
      <xdr:spPr>
        <a:xfrm>
          <a:off x="13652500" y="160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98099</xdr:rowOff>
    </xdr:from>
    <xdr:ext cx="534377" cy="259045"/>
    <xdr:sp macro="" textlink="">
      <xdr:nvSpPr>
        <xdr:cNvPr id="723" name="テキスト ボックス 722"/>
        <xdr:cNvSpPr txBox="1"/>
      </xdr:nvSpPr>
      <xdr:spPr>
        <a:xfrm>
          <a:off x="13436111" y="158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98130</xdr:rowOff>
    </xdr:from>
    <xdr:to>
      <xdr:col>67</xdr:col>
      <xdr:colOff>101600</xdr:colOff>
      <xdr:row>95</xdr:row>
      <xdr:rowOff>28280</xdr:rowOff>
    </xdr:to>
    <xdr:sp macro="" textlink="">
      <xdr:nvSpPr>
        <xdr:cNvPr id="724" name="楕円 723"/>
        <xdr:cNvSpPr/>
      </xdr:nvSpPr>
      <xdr:spPr>
        <a:xfrm>
          <a:off x="12763500" y="1621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44807</xdr:rowOff>
    </xdr:from>
    <xdr:ext cx="534377" cy="259045"/>
    <xdr:sp macro="" textlink="">
      <xdr:nvSpPr>
        <xdr:cNvPr id="725" name="テキスト ボックス 724"/>
        <xdr:cNvSpPr txBox="1"/>
      </xdr:nvSpPr>
      <xdr:spPr>
        <a:xfrm>
          <a:off x="12547111" y="1598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76073</xdr:rowOff>
    </xdr:from>
    <xdr:to>
      <xdr:col>116</xdr:col>
      <xdr:colOff>63500</xdr:colOff>
      <xdr:row>33</xdr:row>
      <xdr:rowOff>124460</xdr:rowOff>
    </xdr:to>
    <xdr:cxnSp macro="">
      <xdr:nvCxnSpPr>
        <xdr:cNvPr id="754" name="直線コネクタ 753"/>
        <xdr:cNvCxnSpPr/>
      </xdr:nvCxnSpPr>
      <xdr:spPr>
        <a:xfrm flipV="1">
          <a:off x="21323300" y="5562473"/>
          <a:ext cx="838200" cy="2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46753</xdr:rowOff>
    </xdr:from>
    <xdr:ext cx="378565" cy="259045"/>
    <xdr:sp macro="" textlink="">
      <xdr:nvSpPr>
        <xdr:cNvPr id="755" name="諸支出金平均値テキスト"/>
        <xdr:cNvSpPr txBox="1"/>
      </xdr:nvSpPr>
      <xdr:spPr>
        <a:xfrm>
          <a:off x="22212300" y="6561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124460</xdr:rowOff>
    </xdr:from>
    <xdr:to>
      <xdr:col>111</xdr:col>
      <xdr:colOff>177800</xdr:colOff>
      <xdr:row>34</xdr:row>
      <xdr:rowOff>65024</xdr:rowOff>
    </xdr:to>
    <xdr:cxnSp macro="">
      <xdr:nvCxnSpPr>
        <xdr:cNvPr id="757" name="直線コネクタ 756"/>
        <xdr:cNvCxnSpPr/>
      </xdr:nvCxnSpPr>
      <xdr:spPr>
        <a:xfrm flipV="1">
          <a:off x="20434300" y="5782310"/>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43324</xdr:rowOff>
    </xdr:from>
    <xdr:ext cx="469744" cy="259045"/>
    <xdr:sp macro="" textlink="">
      <xdr:nvSpPr>
        <xdr:cNvPr id="759" name="テキスト ボックス 758"/>
        <xdr:cNvSpPr txBox="1"/>
      </xdr:nvSpPr>
      <xdr:spPr>
        <a:xfrm>
          <a:off x="21088428" y="63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65024</xdr:rowOff>
    </xdr:from>
    <xdr:to>
      <xdr:col>107</xdr:col>
      <xdr:colOff>50800</xdr:colOff>
      <xdr:row>34</xdr:row>
      <xdr:rowOff>137795</xdr:rowOff>
    </xdr:to>
    <xdr:cxnSp macro="">
      <xdr:nvCxnSpPr>
        <xdr:cNvPr id="760" name="直線コネクタ 759"/>
        <xdr:cNvCxnSpPr/>
      </xdr:nvCxnSpPr>
      <xdr:spPr>
        <a:xfrm flipV="1">
          <a:off x="19545300" y="5894324"/>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147718</xdr:rowOff>
    </xdr:from>
    <xdr:ext cx="378565" cy="259045"/>
    <xdr:sp macro="" textlink="">
      <xdr:nvSpPr>
        <xdr:cNvPr id="762" name="テキスト ボックス 761"/>
        <xdr:cNvSpPr txBox="1"/>
      </xdr:nvSpPr>
      <xdr:spPr>
        <a:xfrm>
          <a:off x="20245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137795</xdr:rowOff>
    </xdr:from>
    <xdr:to>
      <xdr:col>102</xdr:col>
      <xdr:colOff>114300</xdr:colOff>
      <xdr:row>34</xdr:row>
      <xdr:rowOff>164084</xdr:rowOff>
    </xdr:to>
    <xdr:cxnSp macro="">
      <xdr:nvCxnSpPr>
        <xdr:cNvPr id="763" name="直線コネクタ 762"/>
        <xdr:cNvCxnSpPr/>
      </xdr:nvCxnSpPr>
      <xdr:spPr>
        <a:xfrm flipV="1">
          <a:off x="18656300" y="5967095"/>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150385</xdr:rowOff>
    </xdr:from>
    <xdr:ext cx="378565" cy="259045"/>
    <xdr:sp macro="" textlink="">
      <xdr:nvSpPr>
        <xdr:cNvPr id="765" name="テキスト ボックス 764"/>
        <xdr:cNvSpPr txBox="1"/>
      </xdr:nvSpPr>
      <xdr:spPr>
        <a:xfrm>
          <a:off x="19356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2938</xdr:rowOff>
    </xdr:from>
    <xdr:ext cx="378565" cy="259045"/>
    <xdr:sp macro="" textlink="">
      <xdr:nvSpPr>
        <xdr:cNvPr id="767" name="テキスト ボックス 766"/>
        <xdr:cNvSpPr txBox="1"/>
      </xdr:nvSpPr>
      <xdr:spPr>
        <a:xfrm>
          <a:off x="18467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25273</xdr:rowOff>
    </xdr:from>
    <xdr:to>
      <xdr:col>116</xdr:col>
      <xdr:colOff>114300</xdr:colOff>
      <xdr:row>32</xdr:row>
      <xdr:rowOff>126873</xdr:rowOff>
    </xdr:to>
    <xdr:sp macro="" textlink="">
      <xdr:nvSpPr>
        <xdr:cNvPr id="773" name="楕円 772"/>
        <xdr:cNvSpPr/>
      </xdr:nvSpPr>
      <xdr:spPr>
        <a:xfrm>
          <a:off x="22110700" y="551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111650</xdr:rowOff>
    </xdr:from>
    <xdr:ext cx="469744" cy="259045"/>
    <xdr:sp macro="" textlink="">
      <xdr:nvSpPr>
        <xdr:cNvPr id="774" name="諸支出金該当値テキスト"/>
        <xdr:cNvSpPr txBox="1"/>
      </xdr:nvSpPr>
      <xdr:spPr>
        <a:xfrm>
          <a:off x="22212300" y="542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73660</xdr:rowOff>
    </xdr:from>
    <xdr:to>
      <xdr:col>112</xdr:col>
      <xdr:colOff>38100</xdr:colOff>
      <xdr:row>34</xdr:row>
      <xdr:rowOff>3810</xdr:rowOff>
    </xdr:to>
    <xdr:sp macro="" textlink="">
      <xdr:nvSpPr>
        <xdr:cNvPr id="775" name="楕円 774"/>
        <xdr:cNvSpPr/>
      </xdr:nvSpPr>
      <xdr:spPr>
        <a:xfrm>
          <a:off x="212725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20337</xdr:rowOff>
    </xdr:from>
    <xdr:ext cx="469744" cy="259045"/>
    <xdr:sp macro="" textlink="">
      <xdr:nvSpPr>
        <xdr:cNvPr id="776" name="テキスト ボックス 775"/>
        <xdr:cNvSpPr txBox="1"/>
      </xdr:nvSpPr>
      <xdr:spPr>
        <a:xfrm>
          <a:off x="21088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14224</xdr:rowOff>
    </xdr:from>
    <xdr:to>
      <xdr:col>107</xdr:col>
      <xdr:colOff>101600</xdr:colOff>
      <xdr:row>34</xdr:row>
      <xdr:rowOff>115824</xdr:rowOff>
    </xdr:to>
    <xdr:sp macro="" textlink="">
      <xdr:nvSpPr>
        <xdr:cNvPr id="777" name="楕円 776"/>
        <xdr:cNvSpPr/>
      </xdr:nvSpPr>
      <xdr:spPr>
        <a:xfrm>
          <a:off x="20383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132351</xdr:rowOff>
    </xdr:from>
    <xdr:ext cx="469744" cy="259045"/>
    <xdr:sp macro="" textlink="">
      <xdr:nvSpPr>
        <xdr:cNvPr id="778" name="テキスト ボックス 777"/>
        <xdr:cNvSpPr txBox="1"/>
      </xdr:nvSpPr>
      <xdr:spPr>
        <a:xfrm>
          <a:off x="20199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86995</xdr:rowOff>
    </xdr:from>
    <xdr:to>
      <xdr:col>102</xdr:col>
      <xdr:colOff>165100</xdr:colOff>
      <xdr:row>35</xdr:row>
      <xdr:rowOff>17145</xdr:rowOff>
    </xdr:to>
    <xdr:sp macro="" textlink="">
      <xdr:nvSpPr>
        <xdr:cNvPr id="779" name="楕円 778"/>
        <xdr:cNvSpPr/>
      </xdr:nvSpPr>
      <xdr:spPr>
        <a:xfrm>
          <a:off x="19494500" y="59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33672</xdr:rowOff>
    </xdr:from>
    <xdr:ext cx="469744" cy="259045"/>
    <xdr:sp macro="" textlink="">
      <xdr:nvSpPr>
        <xdr:cNvPr id="780" name="テキスト ボックス 779"/>
        <xdr:cNvSpPr txBox="1"/>
      </xdr:nvSpPr>
      <xdr:spPr>
        <a:xfrm>
          <a:off x="19310428" y="569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113284</xdr:rowOff>
    </xdr:from>
    <xdr:to>
      <xdr:col>98</xdr:col>
      <xdr:colOff>38100</xdr:colOff>
      <xdr:row>35</xdr:row>
      <xdr:rowOff>43434</xdr:rowOff>
    </xdr:to>
    <xdr:sp macro="" textlink="">
      <xdr:nvSpPr>
        <xdr:cNvPr id="781" name="楕円 780"/>
        <xdr:cNvSpPr/>
      </xdr:nvSpPr>
      <xdr:spPr>
        <a:xfrm>
          <a:off x="186055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59961</xdr:rowOff>
    </xdr:from>
    <xdr:ext cx="469744" cy="259045"/>
    <xdr:sp macro="" textlink="">
      <xdr:nvSpPr>
        <xdr:cNvPr id="782" name="テキスト ボックス 781"/>
        <xdr:cNvSpPr txBox="1"/>
      </xdr:nvSpPr>
      <xdr:spPr>
        <a:xfrm>
          <a:off x="18421428" y="571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・民生費が、住民一人当たり</a:t>
          </a:r>
          <a:r>
            <a:rPr kumimoji="1" lang="en-US" altLang="ja-JP" sz="1100">
              <a:solidFill>
                <a:sysClr val="windowText" lastClr="000000"/>
              </a:solidFill>
              <a:effectLst/>
              <a:latin typeface="+mn-lt"/>
              <a:ea typeface="+mn-ea"/>
              <a:cs typeface="+mn-cs"/>
            </a:rPr>
            <a:t>206,113</a:t>
          </a:r>
          <a:r>
            <a:rPr kumimoji="1" lang="ja-JP" altLang="ja-JP" sz="1100">
              <a:solidFill>
                <a:sysClr val="windowText" lastClr="000000"/>
              </a:solidFill>
              <a:effectLst/>
              <a:latin typeface="+mn-lt"/>
              <a:ea typeface="+mn-ea"/>
              <a:cs typeface="+mn-cs"/>
            </a:rPr>
            <a:t>円と</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したのは、主に非課税世帯</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臨時特別給付金や子育て世帯臨時特別給付金の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等によるものである。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・衛生費が、住民一人当たり</a:t>
          </a:r>
          <a:r>
            <a:rPr kumimoji="1" lang="en-US" altLang="ja-JP" sz="1100">
              <a:solidFill>
                <a:sysClr val="windowText" lastClr="000000"/>
              </a:solidFill>
              <a:effectLst/>
              <a:latin typeface="+mn-lt"/>
              <a:ea typeface="+mn-ea"/>
              <a:cs typeface="+mn-cs"/>
            </a:rPr>
            <a:t>45,700</a:t>
          </a:r>
          <a:r>
            <a:rPr kumimoji="1" lang="ja-JP" altLang="en-US" sz="1100">
              <a:solidFill>
                <a:sysClr val="windowText" lastClr="000000"/>
              </a:solidFill>
              <a:effectLst/>
              <a:latin typeface="+mn-lt"/>
              <a:ea typeface="+mn-ea"/>
              <a:cs typeface="+mn-cs"/>
            </a:rPr>
            <a:t>円と減少したのは、主に</a:t>
          </a:r>
          <a:r>
            <a:rPr kumimoji="1" lang="ja-JP" altLang="ja-JP" sz="1100">
              <a:solidFill>
                <a:schemeClr val="dk1"/>
              </a:solidFill>
              <a:effectLst/>
              <a:latin typeface="+mn-lt"/>
              <a:ea typeface="+mn-ea"/>
              <a:cs typeface="+mn-cs"/>
            </a:rPr>
            <a:t>ワクチン接種や</a:t>
          </a:r>
          <a:r>
            <a:rPr kumimoji="1" lang="en-US" altLang="ja-JP" sz="1100">
              <a:solidFill>
                <a:schemeClr val="dk1"/>
              </a:solidFill>
              <a:effectLst/>
              <a:latin typeface="+mn-lt"/>
              <a:ea typeface="+mn-ea"/>
              <a:cs typeface="+mn-cs"/>
            </a:rPr>
            <a:t>PCR</a:t>
          </a:r>
          <a:r>
            <a:rPr kumimoji="1" lang="ja-JP" altLang="ja-JP" sz="1100">
              <a:solidFill>
                <a:schemeClr val="dk1"/>
              </a:solidFill>
              <a:effectLst/>
              <a:latin typeface="+mn-lt"/>
              <a:ea typeface="+mn-ea"/>
              <a:cs typeface="+mn-cs"/>
            </a:rPr>
            <a:t>検査等、新型コロナウイルス感染症対策</a:t>
          </a:r>
          <a:r>
            <a:rPr kumimoji="1" lang="ja-JP" altLang="en-US" sz="1100">
              <a:solidFill>
                <a:schemeClr val="dk1"/>
              </a:solidFill>
              <a:effectLst/>
              <a:latin typeface="+mn-lt"/>
              <a:ea typeface="+mn-ea"/>
              <a:cs typeface="+mn-cs"/>
            </a:rPr>
            <a:t>経費の減等によるものである。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が、住民一人当たり</a:t>
          </a:r>
          <a:r>
            <a:rPr kumimoji="1" lang="en-US" altLang="ja-JP" sz="1100">
              <a:solidFill>
                <a:schemeClr val="dk1"/>
              </a:solidFill>
              <a:effectLst/>
              <a:latin typeface="+mn-lt"/>
              <a:ea typeface="+mn-ea"/>
              <a:cs typeface="+mn-cs"/>
            </a:rPr>
            <a:t>17,825</a:t>
          </a:r>
          <a:r>
            <a:rPr kumimoji="1" lang="ja-JP" altLang="ja-JP" sz="1100">
              <a:solidFill>
                <a:schemeClr val="dk1"/>
              </a:solidFill>
              <a:effectLst/>
              <a:latin typeface="+mn-lt"/>
              <a:ea typeface="+mn-ea"/>
              <a:cs typeface="+mn-cs"/>
            </a:rPr>
            <a:t>円と減少したのは、主に</a:t>
          </a:r>
          <a:r>
            <a:rPr kumimoji="1" lang="ja-JP" altLang="en-US" sz="1100">
              <a:solidFill>
                <a:schemeClr val="dk1"/>
              </a:solidFill>
              <a:effectLst/>
              <a:latin typeface="+mn-lt"/>
              <a:ea typeface="+mn-ea"/>
              <a:cs typeface="+mn-cs"/>
            </a:rPr>
            <a:t>プレミアム商品券事業等、地域経済対策事業費</a:t>
          </a:r>
          <a:r>
            <a:rPr kumimoji="1" lang="ja-JP" altLang="ja-JP" sz="1100">
              <a:solidFill>
                <a:schemeClr val="dk1"/>
              </a:solidFill>
              <a:effectLst/>
              <a:latin typeface="+mn-lt"/>
              <a:ea typeface="+mn-ea"/>
              <a:cs typeface="+mn-cs"/>
            </a:rPr>
            <a:t>の減等によるものである。</a:t>
          </a:r>
          <a:endParaRPr kumimoji="1" lang="en-US" altLang="ja-JP" sz="1100">
            <a:solidFill>
              <a:schemeClr val="dk1"/>
            </a:solidFill>
            <a:effectLst/>
            <a:latin typeface="+mn-lt"/>
            <a:ea typeface="+mn-ea"/>
            <a:cs typeface="+mn-cs"/>
          </a:endParaRPr>
        </a:p>
        <a:p>
          <a:r>
            <a:rPr kumimoji="1" lang="ja-JP" altLang="ja-JP" sz="1100">
              <a:solidFill>
                <a:sysClr val="windowText" lastClr="000000"/>
              </a:solidFill>
              <a:effectLst/>
              <a:latin typeface="+mn-lt"/>
              <a:ea typeface="+mn-ea"/>
              <a:cs typeface="+mn-cs"/>
            </a:rPr>
            <a:t>・土木費が、住民一人当たり</a:t>
          </a:r>
          <a:r>
            <a:rPr kumimoji="1" lang="en-US" altLang="ja-JP" sz="1100">
              <a:solidFill>
                <a:sysClr val="windowText" lastClr="000000"/>
              </a:solidFill>
              <a:effectLst/>
              <a:latin typeface="+mn-lt"/>
              <a:ea typeface="+mn-ea"/>
              <a:cs typeface="+mn-cs"/>
            </a:rPr>
            <a:t>63,075</a:t>
          </a:r>
          <a:r>
            <a:rPr kumimoji="1" lang="ja-JP" altLang="ja-JP" sz="1100">
              <a:solidFill>
                <a:sysClr val="windowText" lastClr="000000"/>
              </a:solidFill>
              <a:effectLst/>
              <a:latin typeface="+mn-lt"/>
              <a:ea typeface="+mn-ea"/>
              <a:cs typeface="+mn-cs"/>
            </a:rPr>
            <a:t>円と</a:t>
          </a:r>
          <a:r>
            <a:rPr kumimoji="1" lang="ja-JP" altLang="en-US" sz="1100">
              <a:solidFill>
                <a:sysClr val="windowText" lastClr="000000"/>
              </a:solidFill>
              <a:effectLst/>
              <a:latin typeface="+mn-lt"/>
              <a:ea typeface="+mn-ea"/>
              <a:cs typeface="+mn-cs"/>
            </a:rPr>
            <a:t>増加し</a:t>
          </a:r>
          <a:r>
            <a:rPr kumimoji="1" lang="ja-JP" altLang="ja-JP" sz="1100">
              <a:solidFill>
                <a:sysClr val="windowText" lastClr="000000"/>
              </a:solidFill>
              <a:effectLst/>
              <a:latin typeface="+mn-lt"/>
              <a:ea typeface="+mn-ea"/>
              <a:cs typeface="+mn-cs"/>
            </a:rPr>
            <a:t>たのは、主に</a:t>
          </a:r>
          <a:r>
            <a:rPr kumimoji="1" lang="ja-JP" altLang="en-US" sz="1100">
              <a:solidFill>
                <a:sysClr val="windowText" lastClr="000000"/>
              </a:solidFill>
              <a:effectLst/>
              <a:latin typeface="+mn-lt"/>
              <a:ea typeface="+mn-ea"/>
              <a:cs typeface="+mn-cs"/>
            </a:rPr>
            <a:t>十三日町・十六日町地区再整備支援事業費</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新大橋整備事業</a:t>
          </a:r>
          <a:r>
            <a:rPr kumimoji="1" lang="ja-JP" altLang="ja-JP" sz="1100">
              <a:solidFill>
                <a:sysClr val="windowText" lastClr="000000"/>
              </a:solidFill>
              <a:effectLst/>
              <a:latin typeface="+mn-lt"/>
              <a:ea typeface="+mn-ea"/>
              <a:cs typeface="+mn-cs"/>
            </a:rPr>
            <a:t>費の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等によるものである</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・財政調整基金は、適切な財源確保と歳出の精査により、前年度とほぼ同額を維持している。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年度は、財政調整基金と実質収支額を合わせて</a:t>
          </a:r>
          <a:r>
            <a:rPr kumimoji="1" lang="en-US" altLang="ja-JP" sz="1100">
              <a:solidFill>
                <a:sysClr val="windowText" lastClr="000000"/>
              </a:solidFill>
              <a:effectLst/>
              <a:latin typeface="+mn-lt"/>
              <a:ea typeface="+mn-ea"/>
              <a:cs typeface="+mn-cs"/>
            </a:rPr>
            <a:t>11.81</a:t>
          </a:r>
          <a:r>
            <a:rPr kumimoji="1" lang="ja-JP" altLang="ja-JP" sz="1100">
              <a:solidFill>
                <a:sysClr val="windowText" lastClr="000000"/>
              </a:solidFill>
              <a:effectLst/>
              <a:latin typeface="+mn-lt"/>
              <a:ea typeface="+mn-ea"/>
              <a:cs typeface="+mn-cs"/>
            </a:rPr>
            <a:t>％と、</a:t>
          </a:r>
          <a:r>
            <a:rPr kumimoji="1" lang="ja-JP" altLang="ja-JP" sz="1100">
              <a:solidFill>
                <a:schemeClr val="dk1"/>
              </a:solidFill>
              <a:effectLst/>
              <a:latin typeface="+mn-lt"/>
              <a:ea typeface="+mn-ea"/>
              <a:cs typeface="+mn-cs"/>
            </a:rPr>
            <a:t>ある程度の規模は確保しているところであるが、</a:t>
          </a:r>
          <a:r>
            <a:rPr kumimoji="1" lang="ja-JP" altLang="ja-JP" sz="1100">
              <a:solidFill>
                <a:sysClr val="windowText" lastClr="000000"/>
              </a:solidFill>
              <a:effectLst/>
              <a:latin typeface="+mn-lt"/>
              <a:ea typeface="+mn-ea"/>
              <a:cs typeface="+mn-cs"/>
            </a:rPr>
            <a:t>今後も健全な財政運営に努めていく。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・八戸市立市民病院事業会計は、標準財政規模に対する黒字の割合が前年度に比べ</a:t>
          </a:r>
          <a:r>
            <a:rPr kumimoji="1" lang="en-US" altLang="ja-JP" sz="1100">
              <a:solidFill>
                <a:sysClr val="windowText" lastClr="000000"/>
              </a:solidFill>
              <a:effectLst/>
              <a:latin typeface="+mn-lt"/>
              <a:ea typeface="+mn-ea"/>
              <a:cs typeface="+mn-cs"/>
            </a:rPr>
            <a:t>1.25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例年と同水準で推移している。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・八戸市自動車運送事業会計は、標準財政規模に対する黒字の割合が前年度に比べ</a:t>
          </a:r>
          <a:r>
            <a:rPr kumimoji="1" lang="en-US" altLang="ja-JP" sz="1100">
              <a:solidFill>
                <a:sysClr val="windowText" lastClr="000000"/>
              </a:solidFill>
              <a:effectLst/>
              <a:latin typeface="+mn-lt"/>
              <a:ea typeface="+mn-ea"/>
              <a:cs typeface="+mn-cs"/>
            </a:rPr>
            <a:t>0.05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と、ほぼ前年度並みとなっている。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・今後も引き続き連結ベースでの財政健全化に努めていく。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・元利償還金等</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元利償還金や</a:t>
          </a:r>
          <a:r>
            <a:rPr kumimoji="1" lang="ja-JP" altLang="en-US" sz="1100">
              <a:solidFill>
                <a:sysClr val="windowText" lastClr="000000"/>
              </a:solidFill>
              <a:effectLst/>
              <a:latin typeface="+mn-lt"/>
              <a:ea typeface="+mn-ea"/>
              <a:cs typeface="+mn-cs"/>
            </a:rPr>
            <a:t>公営企業</a:t>
          </a:r>
          <a:r>
            <a:rPr kumimoji="1" lang="ja-JP" altLang="ja-JP" sz="1100">
              <a:solidFill>
                <a:sysClr val="windowText" lastClr="000000"/>
              </a:solidFill>
              <a:effectLst/>
              <a:latin typeface="+mn-lt"/>
              <a:ea typeface="+mn-ea"/>
              <a:cs typeface="+mn-cs"/>
            </a:rPr>
            <a:t>債の元利償還金に対する</a:t>
          </a:r>
          <a:r>
            <a:rPr kumimoji="1" lang="ja-JP" altLang="en-US" sz="1100">
              <a:solidFill>
                <a:sysClr val="windowText" lastClr="000000"/>
              </a:solidFill>
              <a:effectLst/>
              <a:latin typeface="+mn-lt"/>
              <a:ea typeface="+mn-ea"/>
              <a:cs typeface="+mn-cs"/>
            </a:rPr>
            <a:t>繰入金等）は前年度とほぼ同程度で推移しており、</a:t>
          </a:r>
          <a:r>
            <a:rPr kumimoji="1" lang="ja-JP" altLang="ja-JP" sz="1100">
              <a:solidFill>
                <a:sysClr val="windowText" lastClr="000000"/>
              </a:solidFill>
              <a:effectLst/>
              <a:latin typeface="+mn-lt"/>
              <a:ea typeface="+mn-ea"/>
              <a:cs typeface="+mn-cs"/>
            </a:rPr>
            <a:t>その一方で、交付税算入公債費等が増加</a:t>
          </a:r>
          <a:r>
            <a:rPr kumimoji="1" lang="ja-JP" altLang="en-US" sz="1100">
              <a:solidFill>
                <a:sysClr val="windowText" lastClr="000000"/>
              </a:solidFill>
              <a:effectLst/>
              <a:latin typeface="+mn-lt"/>
              <a:ea typeface="+mn-ea"/>
              <a:cs typeface="+mn-cs"/>
            </a:rPr>
            <a:t>したことにより、</a:t>
          </a:r>
          <a:r>
            <a:rPr kumimoji="1" lang="ja-JP" altLang="ja-JP" sz="1100">
              <a:solidFill>
                <a:sysClr val="windowText" lastClr="000000"/>
              </a:solidFill>
              <a:effectLst/>
              <a:latin typeface="+mn-lt"/>
              <a:ea typeface="+mn-ea"/>
              <a:cs typeface="+mn-cs"/>
            </a:rPr>
            <a:t>実質公債費比率の分子</a:t>
          </a:r>
          <a:r>
            <a:rPr kumimoji="1" lang="ja-JP" altLang="en-US" sz="1100">
              <a:solidFill>
                <a:sysClr val="windowText" lastClr="000000"/>
              </a:solidFill>
              <a:effectLst/>
              <a:latin typeface="+mn-lt"/>
              <a:ea typeface="+mn-ea"/>
              <a:cs typeface="+mn-cs"/>
            </a:rPr>
            <a:t>は減少</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・今後も新規の市債発行の抑制等により、元利償還金の縮減に努めていく。</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・基金残高は前年に比して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しており、八戸市行財政改革大綱に掲げる目標指標（財調基金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減債基金＝</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億円）を維持しつつ、歳入に見合った財政運営と基金に依存しない財政体質の構築に努めていく。</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・将来負担額は、退職手当負担見込額等が増加した一方で、一般会計等に係る地方債の現在高</a:t>
          </a:r>
          <a:r>
            <a:rPr kumimoji="1" lang="ja-JP" altLang="en-US" sz="1100">
              <a:solidFill>
                <a:sysClr val="windowText" lastClr="000000"/>
              </a:solidFill>
              <a:effectLst/>
              <a:latin typeface="+mn-lt"/>
              <a:ea typeface="+mn-ea"/>
              <a:cs typeface="+mn-cs"/>
            </a:rPr>
            <a:t>や公営企業債等繰入見込額等</a:t>
          </a:r>
          <a:r>
            <a:rPr kumimoji="1" lang="ja-JP" altLang="ja-JP" sz="1100">
              <a:solidFill>
                <a:sysClr val="windowText" lastClr="000000"/>
              </a:solidFill>
              <a:effectLst/>
              <a:latin typeface="+mn-lt"/>
              <a:ea typeface="+mn-ea"/>
              <a:cs typeface="+mn-cs"/>
            </a:rPr>
            <a:t>が減少したことにより、全体としては減少している。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・また、充当可能財源等については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充当可能基金は増加したものの、基準財政需要額算入見込額</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が減少したため、全体として減少して</a:t>
          </a:r>
          <a:r>
            <a:rPr kumimoji="1" lang="ja-JP" altLang="en-US" sz="1100">
              <a:solidFill>
                <a:sysClr val="windowText" lastClr="000000"/>
              </a:solidFill>
              <a:effectLst/>
              <a:latin typeface="+mn-lt"/>
              <a:ea typeface="+mn-ea"/>
              <a:cs typeface="+mn-cs"/>
            </a:rPr>
            <a:t>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将来負担比率の分子は</a:t>
          </a:r>
          <a:r>
            <a:rPr kumimoji="1" lang="ja-JP" altLang="en-US" sz="1100">
              <a:solidFill>
                <a:sysClr val="windowText" lastClr="000000"/>
              </a:solidFill>
              <a:effectLst/>
              <a:latin typeface="+mn-lt"/>
              <a:ea typeface="+mn-ea"/>
              <a:cs typeface="+mn-cs"/>
            </a:rPr>
            <a:t>、将来負担額の減少が充当可能財源等の減少を上回ったため、</a:t>
          </a:r>
          <a:r>
            <a:rPr kumimoji="1" lang="ja-JP" altLang="ja-JP" sz="1100">
              <a:solidFill>
                <a:sysClr val="windowText" lastClr="000000"/>
              </a:solidFill>
              <a:effectLst/>
              <a:latin typeface="+mn-lt"/>
              <a:ea typeface="+mn-ea"/>
              <a:cs typeface="+mn-cs"/>
            </a:rPr>
            <a:t>減少となった。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・今後も、新規の市債発行の抑制と充当可能基金の確保に努め、将来世代の負担が過大にならないよう、安定した財政運営に努めていく。</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青森県八戸市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・財政調整基金及び減債基金</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積立額</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14.04</a:t>
          </a:r>
          <a:r>
            <a:rPr kumimoji="1" lang="ja-JP" altLang="en-US" sz="1100">
              <a:solidFill>
                <a:sysClr val="windowText" lastClr="000000"/>
              </a:solidFill>
              <a:effectLst/>
              <a:latin typeface="+mn-lt"/>
              <a:ea typeface="+mn-ea"/>
              <a:cs typeface="+mn-cs"/>
            </a:rPr>
            <a:t>億円）が</a:t>
          </a:r>
          <a:r>
            <a:rPr kumimoji="1" lang="ja-JP" altLang="ja-JP" sz="1100">
              <a:solidFill>
                <a:sysClr val="windowText" lastClr="000000"/>
              </a:solidFill>
              <a:effectLst/>
              <a:latin typeface="+mn-lt"/>
              <a:ea typeface="+mn-ea"/>
              <a:cs typeface="+mn-cs"/>
            </a:rPr>
            <a:t>取崩額</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14</a:t>
          </a:r>
          <a:r>
            <a:rPr kumimoji="1" lang="ja-JP" altLang="en-US" sz="1100">
              <a:solidFill>
                <a:sysClr val="windowText" lastClr="000000"/>
              </a:solidFill>
              <a:effectLst/>
              <a:latin typeface="+mn-lt"/>
              <a:ea typeface="+mn-ea"/>
              <a:cs typeface="+mn-cs"/>
            </a:rPr>
            <a:t>億円）をわずかに上回ったため、約</a:t>
          </a:r>
          <a:r>
            <a:rPr kumimoji="1" lang="en-US" altLang="ja-JP" sz="1100">
              <a:solidFill>
                <a:sysClr val="windowText" lastClr="000000"/>
              </a:solidFill>
              <a:effectLst/>
              <a:latin typeface="+mn-lt"/>
              <a:ea typeface="+mn-ea"/>
              <a:cs typeface="+mn-cs"/>
            </a:rPr>
            <a:t>400</a:t>
          </a:r>
          <a:r>
            <a:rPr kumimoji="1" lang="ja-JP" altLang="en-US" sz="1100">
              <a:solidFill>
                <a:sysClr val="windowText" lastClr="000000"/>
              </a:solidFill>
              <a:effectLst/>
              <a:latin typeface="+mn-lt"/>
              <a:ea typeface="+mn-ea"/>
              <a:cs typeface="+mn-cs"/>
            </a:rPr>
            <a:t>万円の微増となった。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・一方、その他特定目的基金は、</a:t>
          </a:r>
          <a:r>
            <a:rPr kumimoji="1" lang="ja-JP" altLang="en-US" sz="1100">
              <a:solidFill>
                <a:sysClr val="windowText" lastClr="000000"/>
              </a:solidFill>
              <a:effectLst/>
              <a:latin typeface="+mn-lt"/>
              <a:ea typeface="+mn-ea"/>
              <a:cs typeface="+mn-cs"/>
            </a:rPr>
            <a:t>地域振興基金や屋内スケート場建設基金の取崩し等により</a:t>
          </a:r>
          <a:r>
            <a:rPr kumimoji="1" lang="ja-JP" altLang="ja-JP"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億</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し、基金全体では約</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億円</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・財政調整基金及び減債基金（市債管理基金）については、社会情勢の変化による増減が見込まれるものの、</a:t>
          </a:r>
          <a:r>
            <a:rPr kumimoji="1" lang="ja-JP" altLang="en-US" sz="1100">
              <a:solidFill>
                <a:sysClr val="windowText" lastClr="000000"/>
              </a:solidFill>
              <a:effectLst/>
              <a:latin typeface="+mn-lt"/>
              <a:ea typeface="+mn-ea"/>
              <a:cs typeface="+mn-cs"/>
            </a:rPr>
            <a:t>八戸市</a:t>
          </a:r>
          <a:r>
            <a:rPr kumimoji="1" lang="ja-JP" altLang="ja-JP" sz="1100">
              <a:solidFill>
                <a:sysClr val="windowText" lastClr="000000"/>
              </a:solidFill>
              <a:effectLst/>
              <a:latin typeface="+mn-lt"/>
              <a:ea typeface="+mn-ea"/>
              <a:cs typeface="+mn-cs"/>
            </a:rPr>
            <a:t>行政改革大綱に基づき、合計で</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億円を確保する。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・地域振興基金：合併前の旧団体ごとの地域振興や住民の一体感醸成に資する事業の展開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・こども未来基金：</a:t>
          </a:r>
          <a:r>
            <a:rPr lang="ja-JP" altLang="en-US" sz="1100" b="0" i="0">
              <a:solidFill>
                <a:sysClr val="windowText" lastClr="000000"/>
              </a:solidFill>
              <a:effectLst/>
              <a:latin typeface="+mn-lt"/>
              <a:ea typeface="+mn-ea"/>
              <a:cs typeface="+mn-cs"/>
            </a:rPr>
            <a:t>子育て環境整備等</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・地域振興基金：こども医療費扶助費</a:t>
          </a:r>
          <a:r>
            <a:rPr kumimoji="1" lang="ja-JP" altLang="en-US" sz="1100">
              <a:solidFill>
                <a:sysClr val="windowText" lastClr="000000"/>
              </a:solidFill>
              <a:effectLst/>
              <a:latin typeface="+mn-lt"/>
              <a:ea typeface="+mn-ea"/>
              <a:cs typeface="+mn-cs"/>
            </a:rPr>
            <a:t>、公共施設長寿命化推進事業等</a:t>
          </a:r>
          <a:r>
            <a:rPr kumimoji="1" lang="ja-JP" altLang="ja-JP" sz="1100">
              <a:solidFill>
                <a:sysClr val="windowText" lastClr="000000"/>
              </a:solidFill>
              <a:effectLst/>
              <a:latin typeface="+mn-lt"/>
              <a:ea typeface="+mn-ea"/>
              <a:cs typeface="+mn-cs"/>
            </a:rPr>
            <a:t>の財源として</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億円を取り崩したことにより減少している。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・こども未来基金：</a:t>
          </a:r>
          <a:r>
            <a:rPr kumimoji="1" lang="ja-JP" altLang="en-US" sz="1100">
              <a:solidFill>
                <a:sysClr val="windowText" lastClr="000000"/>
              </a:solidFill>
              <a:effectLst/>
              <a:latin typeface="+mn-lt"/>
              <a:ea typeface="+mn-ea"/>
              <a:cs typeface="+mn-cs"/>
            </a:rPr>
            <a:t>市民病院事業会計からの繰入金等を約</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億円積み立てたことにより増加している。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・地域振興基金：総務省の定める基準に従い、前年度における市債の償還額に合わせて取崩しを行う。</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・こども</a:t>
          </a:r>
          <a:r>
            <a:rPr kumimoji="1" lang="ja-JP" altLang="ja-JP" sz="1100">
              <a:solidFill>
                <a:schemeClr val="dk1"/>
              </a:solidFill>
              <a:effectLst/>
              <a:latin typeface="+mn-lt"/>
              <a:ea typeface="+mn-ea"/>
              <a:cs typeface="+mn-cs"/>
            </a:rPr>
            <a:t>未来基金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子育て関連事業へ</a:t>
          </a:r>
          <a:r>
            <a:rPr kumimoji="1" lang="ja-JP" altLang="ja-JP" sz="1100">
              <a:solidFill>
                <a:sysClr val="windowText" lastClr="000000"/>
              </a:solidFill>
              <a:effectLst/>
              <a:latin typeface="+mn-lt"/>
              <a:ea typeface="+mn-ea"/>
              <a:cs typeface="+mn-cs"/>
            </a:rPr>
            <a:t>活用</a:t>
          </a:r>
          <a:r>
            <a:rPr kumimoji="1" lang="ja-JP" altLang="en-US" sz="1100">
              <a:solidFill>
                <a:sysClr val="windowText" lastClr="000000"/>
              </a:solidFill>
              <a:effectLst/>
              <a:latin typeface="+mn-lt"/>
              <a:ea typeface="+mn-ea"/>
              <a:cs typeface="+mn-cs"/>
            </a:rPr>
            <a:t>していく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・財政調整基金は、前年度と同水準を確保した。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・財政調整基金及び減債基金（市債管理基金）については、社会情勢の変化による増減が見込まれるものの、</a:t>
          </a:r>
          <a:r>
            <a:rPr kumimoji="1" lang="ja-JP" altLang="en-US" sz="1100">
              <a:solidFill>
                <a:sysClr val="windowText" lastClr="000000"/>
              </a:solidFill>
              <a:effectLst/>
              <a:latin typeface="+mn-lt"/>
              <a:ea typeface="+mn-ea"/>
              <a:cs typeface="+mn-cs"/>
            </a:rPr>
            <a:t>八戸市</a:t>
          </a:r>
          <a:r>
            <a:rPr kumimoji="1" lang="ja-JP" altLang="ja-JP" sz="1100">
              <a:solidFill>
                <a:sysClr val="windowText" lastClr="000000"/>
              </a:solidFill>
              <a:effectLst/>
              <a:latin typeface="+mn-lt"/>
              <a:ea typeface="+mn-ea"/>
              <a:cs typeface="+mn-cs"/>
            </a:rPr>
            <a:t>行政改革大綱に基づき、合計で</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億円を確保する。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・減債基金は、前年度と同水準を確保した。</a:t>
          </a:r>
          <a:endParaRPr lang="ja-JP" altLang="ja-JP">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・財政調整基金及び減債基金（市債管理基金）については、社会情勢の変化による増減が見込まれるものの、</a:t>
          </a:r>
          <a:r>
            <a:rPr kumimoji="1" lang="ja-JP" altLang="en-US" sz="1100">
              <a:solidFill>
                <a:sysClr val="windowText" lastClr="000000"/>
              </a:solidFill>
              <a:effectLst/>
              <a:latin typeface="+mn-lt"/>
              <a:ea typeface="+mn-ea"/>
              <a:cs typeface="+mn-cs"/>
            </a:rPr>
            <a:t>八戸市</a:t>
          </a:r>
          <a:r>
            <a:rPr kumimoji="1" lang="ja-JP" altLang="ja-JP" sz="1100">
              <a:solidFill>
                <a:sysClr val="windowText" lastClr="000000"/>
              </a:solidFill>
              <a:effectLst/>
              <a:latin typeface="+mn-lt"/>
              <a:ea typeface="+mn-ea"/>
              <a:cs typeface="+mn-cs"/>
            </a:rPr>
            <a:t>行政改革大綱に基づき、合計で</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億円を確保する。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112551650</v>
      </c>
      <c r="BO4" s="371"/>
      <c r="BP4" s="371"/>
      <c r="BQ4" s="371"/>
      <c r="BR4" s="371"/>
      <c r="BS4" s="371"/>
      <c r="BT4" s="371"/>
      <c r="BU4" s="372"/>
      <c r="BV4" s="370">
        <v>110995725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5.6</v>
      </c>
      <c r="CU4" s="377"/>
      <c r="CV4" s="377"/>
      <c r="CW4" s="377"/>
      <c r="CX4" s="377"/>
      <c r="CY4" s="377"/>
      <c r="CZ4" s="377"/>
      <c r="DA4" s="378"/>
      <c r="DB4" s="376">
        <v>6.1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108767060</v>
      </c>
      <c r="BO5" s="408"/>
      <c r="BP5" s="408"/>
      <c r="BQ5" s="408"/>
      <c r="BR5" s="408"/>
      <c r="BS5" s="408"/>
      <c r="BT5" s="408"/>
      <c r="BU5" s="409"/>
      <c r="BV5" s="407">
        <v>106764951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91.5</v>
      </c>
      <c r="CU5" s="405"/>
      <c r="CV5" s="405"/>
      <c r="CW5" s="405"/>
      <c r="CX5" s="405"/>
      <c r="CY5" s="405"/>
      <c r="CZ5" s="405"/>
      <c r="DA5" s="406"/>
      <c r="DB5" s="404">
        <v>91.4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3784590</v>
      </c>
      <c r="BO6" s="408"/>
      <c r="BP6" s="408"/>
      <c r="BQ6" s="408"/>
      <c r="BR6" s="408"/>
      <c r="BS6" s="408"/>
      <c r="BT6" s="408"/>
      <c r="BU6" s="409"/>
      <c r="BV6" s="407">
        <v>4230774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93.6</v>
      </c>
      <c r="CU6" s="445"/>
      <c r="CV6" s="445"/>
      <c r="CW6" s="445"/>
      <c r="CX6" s="445"/>
      <c r="CY6" s="445"/>
      <c r="CZ6" s="445"/>
      <c r="DA6" s="446"/>
      <c r="DB6" s="444">
        <v>94.8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747548</v>
      </c>
      <c r="BO7" s="408"/>
      <c r="BP7" s="408"/>
      <c r="BQ7" s="408"/>
      <c r="BR7" s="408"/>
      <c r="BS7" s="408"/>
      <c r="BT7" s="408"/>
      <c r="BU7" s="409"/>
      <c r="BV7" s="407">
        <v>950135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54521540</v>
      </c>
      <c r="CU7" s="408"/>
      <c r="CV7" s="408"/>
      <c r="CW7" s="408"/>
      <c r="CX7" s="408"/>
      <c r="CY7" s="408"/>
      <c r="CZ7" s="408"/>
      <c r="DA7" s="409"/>
      <c r="DB7" s="407">
        <v>53522683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3037042</v>
      </c>
      <c r="BO8" s="408"/>
      <c r="BP8" s="408"/>
      <c r="BQ8" s="408"/>
      <c r="BR8" s="408"/>
      <c r="BS8" s="408"/>
      <c r="BT8" s="408"/>
      <c r="BU8" s="409"/>
      <c r="BV8" s="407">
        <v>3280639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0.64</v>
      </c>
      <c r="CU8" s="448"/>
      <c r="CV8" s="448"/>
      <c r="CW8" s="448"/>
      <c r="CX8" s="448"/>
      <c r="CY8" s="448"/>
      <c r="CZ8" s="448"/>
      <c r="DA8" s="449"/>
      <c r="DB8" s="447">
        <v>0.65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223415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-243597</v>
      </c>
      <c r="BO9" s="408"/>
      <c r="BP9" s="408"/>
      <c r="BQ9" s="408"/>
      <c r="BR9" s="408"/>
      <c r="BS9" s="408"/>
      <c r="BT9" s="408"/>
      <c r="BU9" s="409"/>
      <c r="BV9" s="407">
        <v>91581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13.4</v>
      </c>
      <c r="CU9" s="405"/>
      <c r="CV9" s="405"/>
      <c r="CW9" s="405"/>
      <c r="CX9" s="405"/>
      <c r="CY9" s="405"/>
      <c r="CZ9" s="405"/>
      <c r="DA9" s="406"/>
      <c r="DB9" s="404">
        <v>14.1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231257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601556</v>
      </c>
      <c r="BO10" s="408"/>
      <c r="BP10" s="408"/>
      <c r="BQ10" s="408"/>
      <c r="BR10" s="408"/>
      <c r="BS10" s="408"/>
      <c r="BT10" s="408"/>
      <c r="BU10" s="409"/>
      <c r="BV10" s="407">
        <v>601843</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218182</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600000</v>
      </c>
      <c r="BO12" s="408"/>
      <c r="BP12" s="408"/>
      <c r="BQ12" s="408"/>
      <c r="BR12" s="408"/>
      <c r="BS12" s="408"/>
      <c r="BT12" s="408"/>
      <c r="BU12" s="409"/>
      <c r="BV12" s="407">
        <v>600000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216487</v>
      </c>
      <c r="S13" s="492"/>
      <c r="T13" s="492"/>
      <c r="U13" s="492"/>
      <c r="V13" s="493"/>
      <c r="W13" s="423" t="s">
        <v>130</v>
      </c>
      <c r="X13" s="424"/>
      <c r="Y13" s="424"/>
      <c r="Z13" s="424"/>
      <c r="AA13" s="424"/>
      <c r="AB13" s="414"/>
      <c r="AC13" s="458">
        <v>3182</v>
      </c>
      <c r="AD13" s="459"/>
      <c r="AE13" s="459"/>
      <c r="AF13" s="459"/>
      <c r="AG13" s="501"/>
      <c r="AH13" s="458">
        <v>3625</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-242041</v>
      </c>
      <c r="BO13" s="408"/>
      <c r="BP13" s="408"/>
      <c r="BQ13" s="408"/>
      <c r="BR13" s="408"/>
      <c r="BS13" s="408"/>
      <c r="BT13" s="408"/>
      <c r="BU13" s="409"/>
      <c r="BV13" s="407">
        <v>93424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9.1999999999999993</v>
      </c>
      <c r="CU13" s="405"/>
      <c r="CV13" s="405"/>
      <c r="CW13" s="405"/>
      <c r="CX13" s="405"/>
      <c r="CY13" s="405"/>
      <c r="CZ13" s="405"/>
      <c r="DA13" s="406"/>
      <c r="DB13" s="404">
        <v>8.6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221229</v>
      </c>
      <c r="S14" s="492"/>
      <c r="T14" s="492"/>
      <c r="U14" s="492"/>
      <c r="V14" s="493"/>
      <c r="W14" s="397"/>
      <c r="X14" s="398"/>
      <c r="Y14" s="398"/>
      <c r="Z14" s="398"/>
      <c r="AA14" s="398"/>
      <c r="AB14" s="387"/>
      <c r="AC14" s="494">
        <v>3.1</v>
      </c>
      <c r="AD14" s="495"/>
      <c r="AE14" s="495"/>
      <c r="AF14" s="495"/>
      <c r="AG14" s="496"/>
      <c r="AH14" s="494">
        <v>3.4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91.1</v>
      </c>
      <c r="CU14" s="506"/>
      <c r="CV14" s="506"/>
      <c r="CW14" s="506"/>
      <c r="CX14" s="506"/>
      <c r="CY14" s="506"/>
      <c r="CZ14" s="506"/>
      <c r="DA14" s="507"/>
      <c r="DB14" s="505">
        <v>96.3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219880</v>
      </c>
      <c r="S15" s="492"/>
      <c r="T15" s="492"/>
      <c r="U15" s="492"/>
      <c r="V15" s="493"/>
      <c r="W15" s="423" t="s">
        <v>137</v>
      </c>
      <c r="X15" s="424"/>
      <c r="Y15" s="424"/>
      <c r="Z15" s="424"/>
      <c r="AA15" s="424"/>
      <c r="AB15" s="414"/>
      <c r="AC15" s="458">
        <v>23408</v>
      </c>
      <c r="AD15" s="459"/>
      <c r="AE15" s="459"/>
      <c r="AF15" s="459"/>
      <c r="AG15" s="501"/>
      <c r="AH15" s="458">
        <v>24286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28637550</v>
      </c>
      <c r="BO15" s="371"/>
      <c r="BP15" s="371"/>
      <c r="BQ15" s="371"/>
      <c r="BR15" s="371"/>
      <c r="BS15" s="371"/>
      <c r="BT15" s="371"/>
      <c r="BU15" s="372"/>
      <c r="BV15" s="370">
        <v>28349339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22.4</v>
      </c>
      <c r="AD16" s="495"/>
      <c r="AE16" s="495"/>
      <c r="AF16" s="495"/>
      <c r="AG16" s="496"/>
      <c r="AH16" s="494">
        <v>23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45739367</v>
      </c>
      <c r="BO16" s="408"/>
      <c r="BP16" s="408"/>
      <c r="BQ16" s="408"/>
      <c r="BR16" s="408"/>
      <c r="BS16" s="408"/>
      <c r="BT16" s="408"/>
      <c r="BU16" s="409"/>
      <c r="BV16" s="407">
        <v>44046447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77724</v>
      </c>
      <c r="AD17" s="459"/>
      <c r="AE17" s="459"/>
      <c r="AF17" s="459"/>
      <c r="AG17" s="501"/>
      <c r="AH17" s="458">
        <v>77656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36199077</v>
      </c>
      <c r="BO17" s="408"/>
      <c r="BP17" s="408"/>
      <c r="BQ17" s="408"/>
      <c r="BR17" s="408"/>
      <c r="BS17" s="408"/>
      <c r="BT17" s="408"/>
      <c r="BU17" s="409"/>
      <c r="BV17" s="407">
        <v>35906543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305.56</v>
      </c>
      <c r="M18" s="531"/>
      <c r="N18" s="531"/>
      <c r="O18" s="531"/>
      <c r="P18" s="531"/>
      <c r="Q18" s="531"/>
      <c r="R18" s="532"/>
      <c r="S18" s="532"/>
      <c r="T18" s="532"/>
      <c r="U18" s="532"/>
      <c r="V18" s="533"/>
      <c r="W18" s="425"/>
      <c r="X18" s="426"/>
      <c r="Y18" s="426"/>
      <c r="Z18" s="426"/>
      <c r="AA18" s="426"/>
      <c r="AB18" s="417"/>
      <c r="AC18" s="534">
        <v>74.5</v>
      </c>
      <c r="AD18" s="535"/>
      <c r="AE18" s="535"/>
      <c r="AF18" s="535"/>
      <c r="AG18" s="536"/>
      <c r="AH18" s="534">
        <v>73.599999999999994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52336142</v>
      </c>
      <c r="BO18" s="408"/>
      <c r="BP18" s="408"/>
      <c r="BQ18" s="408"/>
      <c r="BR18" s="408"/>
      <c r="BS18" s="408"/>
      <c r="BT18" s="408"/>
      <c r="BU18" s="409"/>
      <c r="BV18" s="407">
        <v>51728625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731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71113827</v>
      </c>
      <c r="BO19" s="408"/>
      <c r="BP19" s="408"/>
      <c r="BQ19" s="408"/>
      <c r="BR19" s="408"/>
      <c r="BS19" s="408"/>
      <c r="BT19" s="408"/>
      <c r="BU19" s="409"/>
      <c r="BV19" s="407">
        <v>68513516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95671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120216750</v>
      </c>
      <c r="BO22" s="371"/>
      <c r="BP22" s="371"/>
      <c r="BQ22" s="371"/>
      <c r="BR22" s="371"/>
      <c r="BS22" s="371"/>
      <c r="BT22" s="371"/>
      <c r="BU22" s="372"/>
      <c r="BV22" s="370">
        <v>122207583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85876448</v>
      </c>
      <c r="BO23" s="408"/>
      <c r="BP23" s="408"/>
      <c r="BQ23" s="408"/>
      <c r="BR23" s="408"/>
      <c r="BS23" s="408"/>
      <c r="BT23" s="408"/>
      <c r="BU23" s="409"/>
      <c r="BV23" s="407">
        <v>86017282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10620</v>
      </c>
      <c r="R24" s="459"/>
      <c r="S24" s="459"/>
      <c r="T24" s="459"/>
      <c r="U24" s="459"/>
      <c r="V24" s="501"/>
      <c r="W24" s="553"/>
      <c r="X24" s="554"/>
      <c r="Y24" s="555"/>
      <c r="Z24" s="457" t="s">
        <v>162</v>
      </c>
      <c r="AA24" s="437"/>
      <c r="AB24" s="437"/>
      <c r="AC24" s="437"/>
      <c r="AD24" s="437"/>
      <c r="AE24" s="437"/>
      <c r="AF24" s="437"/>
      <c r="AG24" s="438"/>
      <c r="AH24" s="458">
        <v>1166</v>
      </c>
      <c r="AI24" s="459"/>
      <c r="AJ24" s="459"/>
      <c r="AK24" s="459"/>
      <c r="AL24" s="501"/>
      <c r="AM24" s="458">
        <v>3542308</v>
      </c>
      <c r="AN24" s="459"/>
      <c r="AO24" s="459"/>
      <c r="AP24" s="459"/>
      <c r="AQ24" s="459"/>
      <c r="AR24" s="501"/>
      <c r="AS24" s="458">
        <v>3038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78588899</v>
      </c>
      <c r="BO24" s="408"/>
      <c r="BP24" s="408"/>
      <c r="BQ24" s="408"/>
      <c r="BR24" s="408"/>
      <c r="BS24" s="408"/>
      <c r="BT24" s="408"/>
      <c r="BU24" s="409"/>
      <c r="BV24" s="407">
        <v>78424851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8560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14993785</v>
      </c>
      <c r="BO25" s="371"/>
      <c r="BP25" s="371"/>
      <c r="BQ25" s="371"/>
      <c r="BR25" s="371"/>
      <c r="BS25" s="371"/>
      <c r="BT25" s="371"/>
      <c r="BU25" s="372"/>
      <c r="BV25" s="370">
        <v>10330979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7140</v>
      </c>
      <c r="R26" s="459"/>
      <c r="S26" s="459"/>
      <c r="T26" s="459"/>
      <c r="U26" s="459"/>
      <c r="V26" s="501"/>
      <c r="W26" s="553"/>
      <c r="X26" s="554"/>
      <c r="Y26" s="555"/>
      <c r="Z26" s="457" t="s">
        <v>168</v>
      </c>
      <c r="AA26" s="559"/>
      <c r="AB26" s="559"/>
      <c r="AC26" s="559"/>
      <c r="AD26" s="559"/>
      <c r="AE26" s="559"/>
      <c r="AF26" s="559"/>
      <c r="AG26" s="560"/>
      <c r="AH26" s="458">
        <v>56</v>
      </c>
      <c r="AI26" s="459"/>
      <c r="AJ26" s="459"/>
      <c r="AK26" s="459"/>
      <c r="AL26" s="501"/>
      <c r="AM26" s="458">
        <v>165088</v>
      </c>
      <c r="AN26" s="459"/>
      <c r="AO26" s="459"/>
      <c r="AP26" s="459"/>
      <c r="AQ26" s="459"/>
      <c r="AR26" s="501"/>
      <c r="AS26" s="458">
        <v>2948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6870</v>
      </c>
      <c r="R27" s="459"/>
      <c r="S27" s="459"/>
      <c r="T27" s="459"/>
      <c r="U27" s="459"/>
      <c r="V27" s="501"/>
      <c r="W27" s="553"/>
      <c r="X27" s="554"/>
      <c r="Y27" s="555"/>
      <c r="Z27" s="457" t="s">
        <v>171</v>
      </c>
      <c r="AA27" s="437"/>
      <c r="AB27" s="437"/>
      <c r="AC27" s="437"/>
      <c r="AD27" s="437"/>
      <c r="AE27" s="437"/>
      <c r="AF27" s="437"/>
      <c r="AG27" s="438"/>
      <c r="AH27" s="458">
        <v>29</v>
      </c>
      <c r="AI27" s="459"/>
      <c r="AJ27" s="459"/>
      <c r="AK27" s="459"/>
      <c r="AL27" s="501"/>
      <c r="AM27" s="458">
        <v>112578</v>
      </c>
      <c r="AN27" s="459"/>
      <c r="AO27" s="459"/>
      <c r="AP27" s="459"/>
      <c r="AQ27" s="459"/>
      <c r="AR27" s="501"/>
      <c r="AS27" s="458">
        <v>3882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6260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3402427</v>
      </c>
      <c r="BO28" s="371"/>
      <c r="BP28" s="371"/>
      <c r="BQ28" s="371"/>
      <c r="BR28" s="371"/>
      <c r="BS28" s="371"/>
      <c r="BT28" s="371"/>
      <c r="BU28" s="372"/>
      <c r="BV28" s="370">
        <v>3400871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30</v>
      </c>
      <c r="M29" s="459"/>
      <c r="N29" s="459"/>
      <c r="O29" s="459"/>
      <c r="P29" s="501"/>
      <c r="Q29" s="458">
        <v>5970</v>
      </c>
      <c r="R29" s="459"/>
      <c r="S29" s="459"/>
      <c r="T29" s="459"/>
      <c r="U29" s="459"/>
      <c r="V29" s="501"/>
      <c r="W29" s="556"/>
      <c r="X29" s="557"/>
      <c r="Y29" s="558"/>
      <c r="Z29" s="457" t="s">
        <v>177</v>
      </c>
      <c r="AA29" s="437"/>
      <c r="AB29" s="437"/>
      <c r="AC29" s="437"/>
      <c r="AD29" s="437"/>
      <c r="AE29" s="437"/>
      <c r="AF29" s="437"/>
      <c r="AG29" s="438"/>
      <c r="AH29" s="458">
        <v>1195</v>
      </c>
      <c r="AI29" s="459"/>
      <c r="AJ29" s="459"/>
      <c r="AK29" s="459"/>
      <c r="AL29" s="501"/>
      <c r="AM29" s="458">
        <v>3654886</v>
      </c>
      <c r="AN29" s="459"/>
      <c r="AO29" s="459"/>
      <c r="AP29" s="459"/>
      <c r="AQ29" s="459"/>
      <c r="AR29" s="501"/>
      <c r="AS29" s="458">
        <v>3058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3561165</v>
      </c>
      <c r="BO29" s="408"/>
      <c r="BP29" s="408"/>
      <c r="BQ29" s="408"/>
      <c r="BR29" s="408"/>
      <c r="BS29" s="408"/>
      <c r="BT29" s="408"/>
      <c r="BU29" s="409"/>
      <c r="BV29" s="407">
        <v>3558865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9668208</v>
      </c>
      <c r="BO30" s="527"/>
      <c r="BP30" s="527"/>
      <c r="BQ30" s="527"/>
      <c r="BR30" s="527"/>
      <c r="BS30" s="527"/>
      <c r="BT30" s="527"/>
      <c r="BU30" s="528"/>
      <c r="BV30" s="526">
        <v>9933682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6</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11</v>
      </c>
      <c r="AN34" s="597"/>
      <c r="AO34" s="598" t="str">
        <f>IF('各会計、関係団体の財政状況及び健全化判断比率'!B33="","",'各会計、関係団体の財政状況及び健全化判断比率'!B33)</f>
        <v>八戸市自動車運送事業会計</v>
      </c>
      <c r="AP34" s="598"/>
      <c r="AQ34" s="598"/>
      <c r="AR34" s="598"/>
      <c r="AS34" s="598"/>
      <c r="AT34" s="598"/>
      <c r="AU34" s="598"/>
      <c r="AV34" s="598"/>
      <c r="AW34" s="598"/>
      <c r="AX34" s="598"/>
      <c r="AY34" s="598"/>
      <c r="AZ34" s="598"/>
      <c r="BA34" s="598"/>
      <c r="BB34" s="598"/>
      <c r="BC34" s="598"/>
      <c r="BD34" s="181"/>
      <c r="BE34" s="597">
        <f>IF(BG34="","",MAX(C34:D43,U34:V43,AM34:AN43)+1)</f>
        <v>14</v>
      </c>
      <c r="BF34" s="597"/>
      <c r="BG34" s="598" t="str">
        <f>IF('各会計、関係団体の財政状況及び健全化判断比率'!B36="","",'各会計、関係団体の財政状況及び健全化判断比率'!B36)</f>
        <v>地方卸売市場八戸市魚市場特別会計</v>
      </c>
      <c r="BH34" s="598"/>
      <c r="BI34" s="598"/>
      <c r="BJ34" s="598"/>
      <c r="BK34" s="598"/>
      <c r="BL34" s="598"/>
      <c r="BM34" s="598"/>
      <c r="BN34" s="598"/>
      <c r="BO34" s="598"/>
      <c r="BP34" s="598"/>
      <c r="BQ34" s="598"/>
      <c r="BR34" s="598"/>
      <c r="BS34" s="598"/>
      <c r="BT34" s="598"/>
      <c r="BU34" s="598"/>
      <c r="BV34" s="181"/>
      <c r="BW34" s="597">
        <f>IF(BY34="","",MAX(C34:D43,U34:V43,AM34:AN43,BE34:BF43)+1)</f>
        <v>17</v>
      </c>
      <c r="BX34" s="597"/>
      <c r="BY34" s="598" t="str">
        <f>IF('各会計、関係団体の財政状況及び健全化判断比率'!B68="","",'各会計、関係団体の財政状況及び健全化判断比率'!B68)</f>
        <v>八戸地域広域市町村圏事務組合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(公財)八戸市総合健診センター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都市計画土地区画整理事業特別会計</v>
      </c>
      <c r="F35" s="598"/>
      <c r="G35" s="598"/>
      <c r="H35" s="598"/>
      <c r="I35" s="598"/>
      <c r="J35" s="598"/>
      <c r="K35" s="598"/>
      <c r="L35" s="598"/>
      <c r="M35" s="598"/>
      <c r="N35" s="598"/>
      <c r="O35" s="598"/>
      <c r="P35" s="598"/>
      <c r="Q35" s="598"/>
      <c r="R35" s="598"/>
      <c r="S35" s="598"/>
      <c r="T35" s="181"/>
      <c r="U35" s="597">
        <f>IF(W35="","",U34+1)</f>
        <v>7</v>
      </c>
      <c r="V35" s="597"/>
      <c r="W35" s="598" t="str">
        <f>IF('各会計、関係団体の財政状況及び健全化判断比率'!B29="","",'各会計、関係団体の財政状況及び健全化判断比率'!B29)</f>
        <v>都市計画駐車場特別会計</v>
      </c>
      <c r="X35" s="598"/>
      <c r="Y35" s="598"/>
      <c r="Z35" s="598"/>
      <c r="AA35" s="598"/>
      <c r="AB35" s="598"/>
      <c r="AC35" s="598"/>
      <c r="AD35" s="598"/>
      <c r="AE35" s="598"/>
      <c r="AF35" s="598"/>
      <c r="AG35" s="598"/>
      <c r="AH35" s="598"/>
      <c r="AI35" s="598"/>
      <c r="AJ35" s="598"/>
      <c r="AK35" s="598"/>
      <c r="AL35" s="181"/>
      <c r="AM35" s="597">
        <f t="shared" ref="AM35:AM43" si="0">IF(AO35="","",AM34+1)</f>
        <v>12</v>
      </c>
      <c r="AN35" s="597"/>
      <c r="AO35" s="598" t="str">
        <f>IF('各会計、関係団体の財政状況及び健全化判断比率'!B34="","",'各会計、関係団体の財政状況及び健全化判断比率'!B34)</f>
        <v>八戸市立市民病院事業会計</v>
      </c>
      <c r="AP35" s="598"/>
      <c r="AQ35" s="598"/>
      <c r="AR35" s="598"/>
      <c r="AS35" s="598"/>
      <c r="AT35" s="598"/>
      <c r="AU35" s="598"/>
      <c r="AV35" s="598"/>
      <c r="AW35" s="598"/>
      <c r="AX35" s="598"/>
      <c r="AY35" s="598"/>
      <c r="AZ35" s="598"/>
      <c r="BA35" s="598"/>
      <c r="BB35" s="598"/>
      <c r="BC35" s="598"/>
      <c r="BD35" s="181"/>
      <c r="BE35" s="597">
        <f t="shared" ref="BE35:BE43" si="1">IF(BG35="","",BE34+1)</f>
        <v>15</v>
      </c>
      <c r="BF35" s="597"/>
      <c r="BG35" s="598" t="str">
        <f>IF('各会計、関係団体の財政状況及び健全化判断比率'!B37="","",'各会計、関係団体の財政状況及び健全化判断比率'!B37)</f>
        <v>八戸市中央卸売市場特別会計</v>
      </c>
      <c r="BH35" s="598"/>
      <c r="BI35" s="598"/>
      <c r="BJ35" s="598"/>
      <c r="BK35" s="598"/>
      <c r="BL35" s="598"/>
      <c r="BM35" s="598"/>
      <c r="BN35" s="598"/>
      <c r="BO35" s="598"/>
      <c r="BP35" s="598"/>
      <c r="BQ35" s="598"/>
      <c r="BR35" s="598"/>
      <c r="BS35" s="598"/>
      <c r="BT35" s="598"/>
      <c r="BU35" s="598"/>
      <c r="BV35" s="181"/>
      <c r="BW35" s="597">
        <f t="shared" ref="BW35:BW43" si="2">IF(BY35="","",BW34+1)</f>
        <v>18</v>
      </c>
      <c r="BX35" s="597"/>
      <c r="BY35" s="598" t="str">
        <f>IF('各会計、関係団体の財政状況及び健全化判断比率'!B69="","",'各会計、関係団体の財政状況及び健全化判断比率'!B69)</f>
        <v>八戸圏域水道企業団</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八戸市土地開発公社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学校給食特別会計</v>
      </c>
      <c r="F36" s="598"/>
      <c r="G36" s="598"/>
      <c r="H36" s="598"/>
      <c r="I36" s="598"/>
      <c r="J36" s="598"/>
      <c r="K36" s="598"/>
      <c r="L36" s="598"/>
      <c r="M36" s="598"/>
      <c r="N36" s="598"/>
      <c r="O36" s="598"/>
      <c r="P36" s="598"/>
      <c r="Q36" s="598"/>
      <c r="R36" s="598"/>
      <c r="S36" s="598"/>
      <c r="T36" s="181"/>
      <c r="U36" s="597">
        <f t="shared" ref="U36:U43" si="4">IF(W36="","",U35+1)</f>
        <v>8</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13</v>
      </c>
      <c r="AN36" s="597"/>
      <c r="AO36" s="598" t="str">
        <f>IF('各会計、関係団体の財政状況及び健全化判断比率'!B35="","",'各会計、関係団体の財政状況及び健全化判断比率'!B35)</f>
        <v>八戸市下水道事業会計</v>
      </c>
      <c r="AP36" s="598"/>
      <c r="AQ36" s="598"/>
      <c r="AR36" s="598"/>
      <c r="AS36" s="598"/>
      <c r="AT36" s="598"/>
      <c r="AU36" s="598"/>
      <c r="AV36" s="598"/>
      <c r="AW36" s="598"/>
      <c r="AX36" s="598"/>
      <c r="AY36" s="598"/>
      <c r="AZ36" s="598"/>
      <c r="BA36" s="598"/>
      <c r="BB36" s="598"/>
      <c r="BC36" s="598"/>
      <c r="BD36" s="181"/>
      <c r="BE36" s="597">
        <f t="shared" si="1"/>
        <v>16</v>
      </c>
      <c r="BF36" s="597"/>
      <c r="BG36" s="598" t="str">
        <f>IF('各会計、関係団体の財政状況及び健全化判断比率'!B38="","",'各会計、関係団体の財政状況及び健全化判断比率'!B38)</f>
        <v>八戸市産業団地造成事業特別会計</v>
      </c>
      <c r="BH36" s="598"/>
      <c r="BI36" s="598"/>
      <c r="BJ36" s="598"/>
      <c r="BK36" s="598"/>
      <c r="BL36" s="598"/>
      <c r="BM36" s="598"/>
      <c r="BN36" s="598"/>
      <c r="BO36" s="598"/>
      <c r="BP36" s="598"/>
      <c r="BQ36" s="598"/>
      <c r="BR36" s="598"/>
      <c r="BS36" s="598"/>
      <c r="BT36" s="598"/>
      <c r="BU36" s="598"/>
      <c r="BV36" s="181"/>
      <c r="BW36" s="597">
        <f t="shared" si="2"/>
        <v>19</v>
      </c>
      <c r="BX36" s="597"/>
      <c r="BY36" s="598" t="str">
        <f>IF('各会計、関係団体の財政状況及び健全化判断比率'!B70="","",'各会計、関係団体の財政状況及び健全化判断比率'!B70)</f>
        <v>青森県後期高齢者医療広域連合</v>
      </c>
      <c r="BZ36" s="598"/>
      <c r="CA36" s="598"/>
      <c r="CB36" s="598"/>
      <c r="CC36" s="598"/>
      <c r="CD36" s="598"/>
      <c r="CE36" s="598"/>
      <c r="CF36" s="598"/>
      <c r="CG36" s="598"/>
      <c r="CH36" s="598"/>
      <c r="CI36" s="598"/>
      <c r="CJ36" s="598"/>
      <c r="CK36" s="598"/>
      <c r="CL36" s="598"/>
      <c r="CM36" s="598"/>
      <c r="CN36" s="181"/>
      <c r="CO36" s="597">
        <f t="shared" si="3"/>
        <v>24</v>
      </c>
      <c r="CP36" s="597"/>
      <c r="CQ36" s="598" t="str">
        <f>IF('各会計、関係団体の財政状況及び健全化判断比率'!BS9="","",'各会計、関係団体の財政状況及び健全化判断比率'!BS9)</f>
        <v>(公財)八戸地域高度技術振興センター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霊園特別会計</v>
      </c>
      <c r="F37" s="598"/>
      <c r="G37" s="598"/>
      <c r="H37" s="598"/>
      <c r="I37" s="598"/>
      <c r="J37" s="598"/>
      <c r="K37" s="598"/>
      <c r="L37" s="598"/>
      <c r="M37" s="598"/>
      <c r="N37" s="598"/>
      <c r="O37" s="598"/>
      <c r="P37" s="598"/>
      <c r="Q37" s="598"/>
      <c r="R37" s="598"/>
      <c r="S37" s="598"/>
      <c r="T37" s="181"/>
      <c r="U37" s="597">
        <f t="shared" si="4"/>
        <v>9</v>
      </c>
      <c r="V37" s="597"/>
      <c r="W37" s="598" t="str">
        <f>IF('各会計、関係団体の財政状況及び健全化判断比率'!B31="","",'各会計、関係団体の財政状況及び健全化判断比率'!B31)</f>
        <v>国民健康保険南郷診療所特別会計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20</v>
      </c>
      <c r="BX37" s="597"/>
      <c r="BY37" s="598" t="str">
        <f>IF('各会計、関係団体の財政状況及び健全化判断比率'!B71="","",'各会計、関係団体の財政状況及び健全化判断比率'!B71)</f>
        <v>青森県交通災害共済組合</v>
      </c>
      <c r="BZ37" s="598"/>
      <c r="CA37" s="598"/>
      <c r="CB37" s="598"/>
      <c r="CC37" s="598"/>
      <c r="CD37" s="598"/>
      <c r="CE37" s="598"/>
      <c r="CF37" s="598"/>
      <c r="CG37" s="598"/>
      <c r="CH37" s="598"/>
      <c r="CI37" s="598"/>
      <c r="CJ37" s="598"/>
      <c r="CK37" s="598"/>
      <c r="CL37" s="598"/>
      <c r="CM37" s="598"/>
      <c r="CN37" s="181"/>
      <c r="CO37" s="597">
        <f t="shared" si="3"/>
        <v>25</v>
      </c>
      <c r="CP37" s="597"/>
      <c r="CQ37" s="598" t="str">
        <f>IF('各会計、関係団体の財政状況及び健全化判断比率'!BS10="","",'各会計、関係団体の財政状況及び健全化判断比率'!BS10)</f>
        <v>（一財)VISITはちのへ</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母子父子寡婦福祉資金貸付事業特別会計</v>
      </c>
      <c r="F38" s="598"/>
      <c r="G38" s="598"/>
      <c r="H38" s="598"/>
      <c r="I38" s="598"/>
      <c r="J38" s="598"/>
      <c r="K38" s="598"/>
      <c r="L38" s="598"/>
      <c r="M38" s="598"/>
      <c r="N38" s="598"/>
      <c r="O38" s="598"/>
      <c r="P38" s="598"/>
      <c r="Q38" s="598"/>
      <c r="R38" s="598"/>
      <c r="S38" s="598"/>
      <c r="T38" s="181"/>
      <c r="U38" s="597">
        <f t="shared" si="4"/>
        <v>10</v>
      </c>
      <c r="V38" s="597"/>
      <c r="W38" s="598" t="str">
        <f>IF('各会計、関係団体の財政状況及び健全化判断比率'!B32="","",'各会計、関係団体の財政状況及び健全化判断比率'!B32)</f>
        <v>後期高齢者医療特別会計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21</v>
      </c>
      <c r="BX38" s="597"/>
      <c r="BY38" s="598" t="str">
        <f>IF('各会計、関係団体の財政状況及び健全化判断比率'!B72="","",'各会計、関係団体の財政状況及び健全化判断比率'!B72)</f>
        <v>青森県市長会館管理組合</v>
      </c>
      <c r="BZ38" s="598"/>
      <c r="CA38" s="598"/>
      <c r="CB38" s="598"/>
      <c r="CC38" s="598"/>
      <c r="CD38" s="598"/>
      <c r="CE38" s="598"/>
      <c r="CF38" s="598"/>
      <c r="CG38" s="598"/>
      <c r="CH38" s="598"/>
      <c r="CI38" s="598"/>
      <c r="CJ38" s="598"/>
      <c r="CK38" s="598"/>
      <c r="CL38" s="598"/>
      <c r="CM38" s="598"/>
      <c r="CN38" s="181"/>
      <c r="CO38" s="597">
        <f t="shared" si="3"/>
        <v>26</v>
      </c>
      <c r="CP38" s="597"/>
      <c r="CQ38" s="598" t="str">
        <f>IF('各会計、関係団体の財政状況及び健全化判断比率'!BS11="","",'各会計、関係団体の財政状況及び健全化判断比率'!BS11)</f>
        <v>なんごうプラザ(株)</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uHK7wWHkUikkvL1yIo2NEeeC4eWVYqnhzrvcHMPQXAaFrM43o9oFWlO43wj/4rtTukqomPTSumQ2mb2VTDXmg==" saltValue="VsxLFe7sHRzX/3WWbHu0R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7" workbookViewId="0">
      <selection activeCell="Z37" sqref="Z37:AC37"/>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30685116</v>
      </c>
      <c r="S5" s="613"/>
      <c r="T5" s="613"/>
      <c r="U5" s="613"/>
      <c r="V5" s="613"/>
      <c r="W5" s="613"/>
      <c r="X5" s="613"/>
      <c r="Y5" s="614"/>
      <c r="Z5" s="615">
        <v>27.3</v>
      </c>
      <c r="AA5" s="615"/>
      <c r="AB5" s="615"/>
      <c r="AC5" s="615"/>
      <c r="AD5" s="616">
        <v>30685116</v>
      </c>
      <c r="AE5" s="616"/>
      <c r="AF5" s="616"/>
      <c r="AG5" s="616"/>
      <c r="AH5" s="616"/>
      <c r="AI5" s="616"/>
      <c r="AJ5" s="616"/>
      <c r="AK5" s="616"/>
      <c r="AL5" s="617">
        <v>54.9</v>
      </c>
      <c r="AM5" s="618"/>
      <c r="AN5" s="618"/>
      <c r="AO5" s="619"/>
      <c r="AP5" s="609" t="s">
        <v>216</v>
      </c>
      <c r="AQ5" s="610"/>
      <c r="AR5" s="610"/>
      <c r="AS5" s="610"/>
      <c r="AT5" s="610"/>
      <c r="AU5" s="610"/>
      <c r="AV5" s="610"/>
      <c r="AW5" s="610"/>
      <c r="AX5" s="610"/>
      <c r="AY5" s="610"/>
      <c r="AZ5" s="610"/>
      <c r="BA5" s="610"/>
      <c r="BB5" s="610"/>
      <c r="BC5" s="610"/>
      <c r="BD5" s="610"/>
      <c r="BE5" s="610"/>
      <c r="BF5" s="611"/>
      <c r="BG5" s="623">
        <v>30685116</v>
      </c>
      <c r="BH5" s="624"/>
      <c r="BI5" s="624"/>
      <c r="BJ5" s="624"/>
      <c r="BK5" s="624"/>
      <c r="BL5" s="624"/>
      <c r="BM5" s="624"/>
      <c r="BN5" s="625"/>
      <c r="BO5" s="626">
        <v>100</v>
      </c>
      <c r="BP5" s="626"/>
      <c r="BQ5" s="626"/>
      <c r="BR5" s="626"/>
      <c r="BS5" s="627">
        <v>2363576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779799</v>
      </c>
      <c r="S6" s="624"/>
      <c r="T6" s="624"/>
      <c r="U6" s="624"/>
      <c r="V6" s="624"/>
      <c r="W6" s="624"/>
      <c r="X6" s="624"/>
      <c r="Y6" s="625"/>
      <c r="Z6" s="626">
        <v>0.7</v>
      </c>
      <c r="AA6" s="626"/>
      <c r="AB6" s="626"/>
      <c r="AC6" s="626"/>
      <c r="AD6" s="627">
        <v>779799</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30685116</v>
      </c>
      <c r="BH6" s="624"/>
      <c r="BI6" s="624"/>
      <c r="BJ6" s="624"/>
      <c r="BK6" s="624"/>
      <c r="BL6" s="624"/>
      <c r="BM6" s="624"/>
      <c r="BN6" s="625"/>
      <c r="BO6" s="626">
        <v>100</v>
      </c>
      <c r="BP6" s="626"/>
      <c r="BQ6" s="626"/>
      <c r="BR6" s="626"/>
      <c r="BS6" s="627">
        <v>2363576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556645</v>
      </c>
      <c r="CS6" s="624"/>
      <c r="CT6" s="624"/>
      <c r="CU6" s="624"/>
      <c r="CV6" s="624"/>
      <c r="CW6" s="624"/>
      <c r="CX6" s="624"/>
      <c r="CY6" s="625"/>
      <c r="CZ6" s="617">
        <v>0.5</v>
      </c>
      <c r="DA6" s="618"/>
      <c r="DB6" s="618"/>
      <c r="DC6" s="634"/>
      <c r="DD6" s="632">
        <v>33770</v>
      </c>
      <c r="DE6" s="624"/>
      <c r="DF6" s="624"/>
      <c r="DG6" s="624"/>
      <c r="DH6" s="624"/>
      <c r="DI6" s="624"/>
      <c r="DJ6" s="624"/>
      <c r="DK6" s="624"/>
      <c r="DL6" s="624"/>
      <c r="DM6" s="624"/>
      <c r="DN6" s="624"/>
      <c r="DO6" s="624"/>
      <c r="DP6" s="625"/>
      <c r="DQ6" s="632">
        <v>530921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10428</v>
      </c>
      <c r="S7" s="624"/>
      <c r="T7" s="624"/>
      <c r="U7" s="624"/>
      <c r="V7" s="624"/>
      <c r="W7" s="624"/>
      <c r="X7" s="624"/>
      <c r="Y7" s="625"/>
      <c r="Z7" s="626">
        <v>0</v>
      </c>
      <c r="AA7" s="626"/>
      <c r="AB7" s="626"/>
      <c r="AC7" s="626"/>
      <c r="AD7" s="627">
        <v>10428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12611289</v>
      </c>
      <c r="BH7" s="624"/>
      <c r="BI7" s="624"/>
      <c r="BJ7" s="624"/>
      <c r="BK7" s="624"/>
      <c r="BL7" s="624"/>
      <c r="BM7" s="624"/>
      <c r="BN7" s="625"/>
      <c r="BO7" s="626">
        <v>41.1</v>
      </c>
      <c r="BP7" s="626"/>
      <c r="BQ7" s="626"/>
      <c r="BR7" s="626"/>
      <c r="BS7" s="627">
        <v>456576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7624536</v>
      </c>
      <c r="CS7" s="624"/>
      <c r="CT7" s="624"/>
      <c r="CU7" s="624"/>
      <c r="CV7" s="624"/>
      <c r="CW7" s="624"/>
      <c r="CX7" s="624"/>
      <c r="CY7" s="625"/>
      <c r="CZ7" s="626">
        <v>7</v>
      </c>
      <c r="DA7" s="626"/>
      <c r="DB7" s="626"/>
      <c r="DC7" s="626"/>
      <c r="DD7" s="632">
        <v>156181</v>
      </c>
      <c r="DE7" s="624"/>
      <c r="DF7" s="624"/>
      <c r="DG7" s="624"/>
      <c r="DH7" s="624"/>
      <c r="DI7" s="624"/>
      <c r="DJ7" s="624"/>
      <c r="DK7" s="624"/>
      <c r="DL7" s="624"/>
      <c r="DM7" s="624"/>
      <c r="DN7" s="624"/>
      <c r="DO7" s="624"/>
      <c r="DP7" s="625"/>
      <c r="DQ7" s="632">
        <v>6495773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77107</v>
      </c>
      <c r="S8" s="624"/>
      <c r="T8" s="624"/>
      <c r="U8" s="624"/>
      <c r="V8" s="624"/>
      <c r="W8" s="624"/>
      <c r="X8" s="624"/>
      <c r="Y8" s="625"/>
      <c r="Z8" s="626">
        <v>0.1</v>
      </c>
      <c r="AA8" s="626"/>
      <c r="AB8" s="626"/>
      <c r="AC8" s="626"/>
      <c r="AD8" s="627">
        <v>77107</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391667</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44970180</v>
      </c>
      <c r="CS8" s="624"/>
      <c r="CT8" s="624"/>
      <c r="CU8" s="624"/>
      <c r="CV8" s="624"/>
      <c r="CW8" s="624"/>
      <c r="CX8" s="624"/>
      <c r="CY8" s="625"/>
      <c r="CZ8" s="626">
        <v>41.3</v>
      </c>
      <c r="DA8" s="626"/>
      <c r="DB8" s="626"/>
      <c r="DC8" s="626"/>
      <c r="DD8" s="632">
        <v>564208</v>
      </c>
      <c r="DE8" s="624"/>
      <c r="DF8" s="624"/>
      <c r="DG8" s="624"/>
      <c r="DH8" s="624"/>
      <c r="DI8" s="624"/>
      <c r="DJ8" s="624"/>
      <c r="DK8" s="624"/>
      <c r="DL8" s="624"/>
      <c r="DM8" s="624"/>
      <c r="DN8" s="624"/>
      <c r="DO8" s="624"/>
      <c r="DP8" s="625"/>
      <c r="DQ8" s="632">
        <v>21383850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82248</v>
      </c>
      <c r="S9" s="624"/>
      <c r="T9" s="624"/>
      <c r="U9" s="624"/>
      <c r="V9" s="624"/>
      <c r="W9" s="624"/>
      <c r="X9" s="624"/>
      <c r="Y9" s="625"/>
      <c r="Z9" s="626">
        <v>0.1</v>
      </c>
      <c r="AA9" s="626"/>
      <c r="AB9" s="626"/>
      <c r="AC9" s="626"/>
      <c r="AD9" s="627">
        <v>82248</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10297801</v>
      </c>
      <c r="BH9" s="624"/>
      <c r="BI9" s="624"/>
      <c r="BJ9" s="624"/>
      <c r="BK9" s="624"/>
      <c r="BL9" s="624"/>
      <c r="BM9" s="624"/>
      <c r="BN9" s="625"/>
      <c r="BO9" s="626">
        <v>33.6</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9970813</v>
      </c>
      <c r="CS9" s="624"/>
      <c r="CT9" s="624"/>
      <c r="CU9" s="624"/>
      <c r="CV9" s="624"/>
      <c r="CW9" s="624"/>
      <c r="CX9" s="624"/>
      <c r="CY9" s="625"/>
      <c r="CZ9" s="626">
        <v>9.1999999999999993</v>
      </c>
      <c r="DA9" s="626"/>
      <c r="DB9" s="626"/>
      <c r="DC9" s="626"/>
      <c r="DD9" s="632">
        <v>157645</v>
      </c>
      <c r="DE9" s="624"/>
      <c r="DF9" s="624"/>
      <c r="DG9" s="624"/>
      <c r="DH9" s="624"/>
      <c r="DI9" s="624"/>
      <c r="DJ9" s="624"/>
      <c r="DK9" s="624"/>
      <c r="DL9" s="624"/>
      <c r="DM9" s="624"/>
      <c r="DN9" s="624"/>
      <c r="DO9" s="624"/>
      <c r="DP9" s="625"/>
      <c r="DQ9" s="632">
        <v>7734113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769778</v>
      </c>
      <c r="BH10" s="624"/>
      <c r="BI10" s="624"/>
      <c r="BJ10" s="624"/>
      <c r="BK10" s="624"/>
      <c r="BL10" s="624"/>
      <c r="BM10" s="624"/>
      <c r="BN10" s="625"/>
      <c r="BO10" s="626">
        <v>2.5</v>
      </c>
      <c r="BP10" s="626"/>
      <c r="BQ10" s="626"/>
      <c r="BR10" s="626"/>
      <c r="BS10" s="627">
        <v>128113</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161235</v>
      </c>
      <c r="CS10" s="624"/>
      <c r="CT10" s="624"/>
      <c r="CU10" s="624"/>
      <c r="CV10" s="624"/>
      <c r="CW10" s="624"/>
      <c r="CX10" s="624"/>
      <c r="CY10" s="625"/>
      <c r="CZ10" s="626">
        <v>0.1</v>
      </c>
      <c r="DA10" s="626"/>
      <c r="DB10" s="626"/>
      <c r="DC10" s="626"/>
      <c r="DD10" s="632" t="s">
        <v>121</v>
      </c>
      <c r="DE10" s="624"/>
      <c r="DF10" s="624"/>
      <c r="DG10" s="624"/>
      <c r="DH10" s="624"/>
      <c r="DI10" s="624"/>
      <c r="DJ10" s="624"/>
      <c r="DK10" s="624"/>
      <c r="DL10" s="624"/>
      <c r="DM10" s="624"/>
      <c r="DN10" s="624"/>
      <c r="DO10" s="624"/>
      <c r="DP10" s="625"/>
      <c r="DQ10" s="632">
        <v>119611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5795394</v>
      </c>
      <c r="S11" s="624"/>
      <c r="T11" s="624"/>
      <c r="U11" s="624"/>
      <c r="V11" s="624"/>
      <c r="W11" s="624"/>
      <c r="X11" s="624"/>
      <c r="Y11" s="625"/>
      <c r="Z11" s="628">
        <v>5.0999999999999996</v>
      </c>
      <c r="AA11" s="629"/>
      <c r="AB11" s="629"/>
      <c r="AC11" s="635"/>
      <c r="AD11" s="632">
        <v>5795394</v>
      </c>
      <c r="AE11" s="624"/>
      <c r="AF11" s="624"/>
      <c r="AG11" s="624"/>
      <c r="AH11" s="624"/>
      <c r="AI11" s="624"/>
      <c r="AJ11" s="624"/>
      <c r="AK11" s="625"/>
      <c r="AL11" s="628">
        <v>10.4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1152043</v>
      </c>
      <c r="BH11" s="624"/>
      <c r="BI11" s="624"/>
      <c r="BJ11" s="624"/>
      <c r="BK11" s="624"/>
      <c r="BL11" s="624"/>
      <c r="BM11" s="624"/>
      <c r="BN11" s="625"/>
      <c r="BO11" s="626">
        <v>3.8</v>
      </c>
      <c r="BP11" s="626"/>
      <c r="BQ11" s="626"/>
      <c r="BR11" s="626"/>
      <c r="BS11" s="627">
        <v>328463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1707226</v>
      </c>
      <c r="CS11" s="624"/>
      <c r="CT11" s="624"/>
      <c r="CU11" s="624"/>
      <c r="CV11" s="624"/>
      <c r="CW11" s="624"/>
      <c r="CX11" s="624"/>
      <c r="CY11" s="625"/>
      <c r="CZ11" s="626">
        <v>1.6</v>
      </c>
      <c r="DA11" s="626"/>
      <c r="DB11" s="626"/>
      <c r="DC11" s="626"/>
      <c r="DD11" s="632">
        <v>286460</v>
      </c>
      <c r="DE11" s="624"/>
      <c r="DF11" s="624"/>
      <c r="DG11" s="624"/>
      <c r="DH11" s="624"/>
      <c r="DI11" s="624"/>
      <c r="DJ11" s="624"/>
      <c r="DK11" s="624"/>
      <c r="DL11" s="624"/>
      <c r="DM11" s="624"/>
      <c r="DN11" s="624"/>
      <c r="DO11" s="624"/>
      <c r="DP11" s="625"/>
      <c r="DQ11" s="632">
        <v>1149965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1413</v>
      </c>
      <c r="S12" s="624"/>
      <c r="T12" s="624"/>
      <c r="U12" s="624"/>
      <c r="V12" s="624"/>
      <c r="W12" s="624"/>
      <c r="X12" s="624"/>
      <c r="Y12" s="625"/>
      <c r="Z12" s="626">
        <v>0</v>
      </c>
      <c r="AA12" s="626"/>
      <c r="AB12" s="626"/>
      <c r="AC12" s="626"/>
      <c r="AD12" s="627">
        <v>1413</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15377187</v>
      </c>
      <c r="BH12" s="624"/>
      <c r="BI12" s="624"/>
      <c r="BJ12" s="624"/>
      <c r="BK12" s="624"/>
      <c r="BL12" s="624"/>
      <c r="BM12" s="624"/>
      <c r="BN12" s="625"/>
      <c r="BO12" s="626">
        <v>50.1</v>
      </c>
      <c r="BP12" s="626"/>
      <c r="BQ12" s="626"/>
      <c r="BR12" s="626"/>
      <c r="BS12" s="627">
        <v>1907000</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3889101</v>
      </c>
      <c r="CS12" s="624"/>
      <c r="CT12" s="624"/>
      <c r="CU12" s="624"/>
      <c r="CV12" s="624"/>
      <c r="CW12" s="624"/>
      <c r="CX12" s="624"/>
      <c r="CY12" s="625"/>
      <c r="CZ12" s="626">
        <v>3.6</v>
      </c>
      <c r="DA12" s="626"/>
      <c r="DB12" s="626"/>
      <c r="DC12" s="626"/>
      <c r="DD12" s="632">
        <v>1151549</v>
      </c>
      <c r="DE12" s="624"/>
      <c r="DF12" s="624"/>
      <c r="DG12" s="624"/>
      <c r="DH12" s="624"/>
      <c r="DI12" s="624"/>
      <c r="DJ12" s="624"/>
      <c r="DK12" s="624"/>
      <c r="DL12" s="624"/>
      <c r="DM12" s="624"/>
      <c r="DN12" s="624"/>
      <c r="DO12" s="624"/>
      <c r="DP12" s="625"/>
      <c r="DQ12" s="632">
        <v>1875684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15330792</v>
      </c>
      <c r="BH13" s="624"/>
      <c r="BI13" s="624"/>
      <c r="BJ13" s="624"/>
      <c r="BK13" s="624"/>
      <c r="BL13" s="624"/>
      <c r="BM13" s="624"/>
      <c r="BN13" s="625"/>
      <c r="BO13" s="626">
        <v>50</v>
      </c>
      <c r="BP13" s="626"/>
      <c r="BQ13" s="626"/>
      <c r="BR13" s="626"/>
      <c r="BS13" s="627">
        <v>1907000</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13761732</v>
      </c>
      <c r="CS13" s="624"/>
      <c r="CT13" s="624"/>
      <c r="CU13" s="624"/>
      <c r="CV13" s="624"/>
      <c r="CW13" s="624"/>
      <c r="CX13" s="624"/>
      <c r="CY13" s="625"/>
      <c r="CZ13" s="626">
        <v>12.7</v>
      </c>
      <c r="DA13" s="626"/>
      <c r="DB13" s="626"/>
      <c r="DC13" s="626"/>
      <c r="DD13" s="632">
        <v>7449189</v>
      </c>
      <c r="DE13" s="624"/>
      <c r="DF13" s="624"/>
      <c r="DG13" s="624"/>
      <c r="DH13" s="624"/>
      <c r="DI13" s="624"/>
      <c r="DJ13" s="624"/>
      <c r="DK13" s="624"/>
      <c r="DL13" s="624"/>
      <c r="DM13" s="624"/>
      <c r="DN13" s="624"/>
      <c r="DO13" s="624"/>
      <c r="DP13" s="625"/>
      <c r="DQ13" s="632">
        <v>7060119</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3906</v>
      </c>
      <c r="S14" s="624"/>
      <c r="T14" s="624"/>
      <c r="U14" s="624"/>
      <c r="V14" s="624"/>
      <c r="W14" s="624"/>
      <c r="X14" s="624"/>
      <c r="Y14" s="625"/>
      <c r="Z14" s="626">
        <v>0</v>
      </c>
      <c r="AA14" s="626"/>
      <c r="AB14" s="626"/>
      <c r="AC14" s="626"/>
      <c r="AD14" s="627">
        <v>3906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708344</v>
      </c>
      <c r="BH14" s="624"/>
      <c r="BI14" s="624"/>
      <c r="BJ14" s="624"/>
      <c r="BK14" s="624"/>
      <c r="BL14" s="624"/>
      <c r="BM14" s="624"/>
      <c r="BN14" s="625"/>
      <c r="BO14" s="626">
        <v>2.2999999999999998</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3163459</v>
      </c>
      <c r="CS14" s="624"/>
      <c r="CT14" s="624"/>
      <c r="CU14" s="624"/>
      <c r="CV14" s="624"/>
      <c r="CW14" s="624"/>
      <c r="CX14" s="624"/>
      <c r="CY14" s="625"/>
      <c r="CZ14" s="626">
        <v>2.9</v>
      </c>
      <c r="DA14" s="626"/>
      <c r="DB14" s="626"/>
      <c r="DC14" s="626"/>
      <c r="DD14" s="632">
        <v>4309</v>
      </c>
      <c r="DE14" s="624"/>
      <c r="DF14" s="624"/>
      <c r="DG14" s="624"/>
      <c r="DH14" s="624"/>
      <c r="DI14" s="624"/>
      <c r="DJ14" s="624"/>
      <c r="DK14" s="624"/>
      <c r="DL14" s="624"/>
      <c r="DM14" s="624"/>
      <c r="DN14" s="624"/>
      <c r="DO14" s="624"/>
      <c r="DP14" s="625"/>
      <c r="DQ14" s="632">
        <v>3114733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1982562</v>
      </c>
      <c r="BH15" s="624"/>
      <c r="BI15" s="624"/>
      <c r="BJ15" s="624"/>
      <c r="BK15" s="624"/>
      <c r="BL15" s="624"/>
      <c r="BM15" s="624"/>
      <c r="BN15" s="625"/>
      <c r="BO15" s="626">
        <v>6.5</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12465657</v>
      </c>
      <c r="CS15" s="624"/>
      <c r="CT15" s="624"/>
      <c r="CU15" s="624"/>
      <c r="CV15" s="624"/>
      <c r="CW15" s="624"/>
      <c r="CX15" s="624"/>
      <c r="CY15" s="625"/>
      <c r="CZ15" s="626">
        <v>11.5</v>
      </c>
      <c r="DA15" s="626"/>
      <c r="DB15" s="626"/>
      <c r="DC15" s="626"/>
      <c r="DD15" s="632">
        <v>1976059</v>
      </c>
      <c r="DE15" s="624"/>
      <c r="DF15" s="624"/>
      <c r="DG15" s="624"/>
      <c r="DH15" s="624"/>
      <c r="DI15" s="624"/>
      <c r="DJ15" s="624"/>
      <c r="DK15" s="624"/>
      <c r="DL15" s="624"/>
      <c r="DM15" s="624"/>
      <c r="DN15" s="624"/>
      <c r="DO15" s="624"/>
      <c r="DP15" s="625"/>
      <c r="DQ15" s="632">
        <v>7691383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67495</v>
      </c>
      <c r="S16" s="624"/>
      <c r="T16" s="624"/>
      <c r="U16" s="624"/>
      <c r="V16" s="624"/>
      <c r="W16" s="624"/>
      <c r="X16" s="624"/>
      <c r="Y16" s="625"/>
      <c r="Z16" s="626">
        <v>0.1</v>
      </c>
      <c r="AA16" s="626"/>
      <c r="AB16" s="626"/>
      <c r="AC16" s="626"/>
      <c r="AD16" s="627">
        <v>67495</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5734</v>
      </c>
      <c r="BH16" s="624"/>
      <c r="BI16" s="624"/>
      <c r="BJ16" s="624"/>
      <c r="BK16" s="624"/>
      <c r="BL16" s="624"/>
      <c r="BM16" s="624"/>
      <c r="BN16" s="625"/>
      <c r="BO16" s="626">
        <v>0</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417510</v>
      </c>
      <c r="S17" s="624"/>
      <c r="T17" s="624"/>
      <c r="U17" s="624"/>
      <c r="V17" s="624"/>
      <c r="W17" s="624"/>
      <c r="X17" s="624"/>
      <c r="Y17" s="625"/>
      <c r="Z17" s="626">
        <v>0.4</v>
      </c>
      <c r="AA17" s="626"/>
      <c r="AB17" s="626"/>
      <c r="AC17" s="626"/>
      <c r="AD17" s="627">
        <v>417510</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9827271</v>
      </c>
      <c r="CS17" s="624"/>
      <c r="CT17" s="624"/>
      <c r="CU17" s="624"/>
      <c r="CV17" s="624"/>
      <c r="CW17" s="624"/>
      <c r="CX17" s="624"/>
      <c r="CY17" s="625"/>
      <c r="CZ17" s="626">
        <v>9</v>
      </c>
      <c r="DA17" s="626"/>
      <c r="DB17" s="626"/>
      <c r="DC17" s="626"/>
      <c r="DD17" s="632" t="s">
        <v>121</v>
      </c>
      <c r="DE17" s="624"/>
      <c r="DF17" s="624"/>
      <c r="DG17" s="624"/>
      <c r="DH17" s="624"/>
      <c r="DI17" s="624"/>
      <c r="DJ17" s="624"/>
      <c r="DK17" s="624"/>
      <c r="DL17" s="624"/>
      <c r="DM17" s="624"/>
      <c r="DN17" s="624"/>
      <c r="DO17" s="624"/>
      <c r="DP17" s="625"/>
      <c r="DQ17" s="632">
        <v>9503880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268688</v>
      </c>
      <c r="S18" s="624"/>
      <c r="T18" s="624"/>
      <c r="U18" s="624"/>
      <c r="V18" s="624"/>
      <c r="W18" s="624"/>
      <c r="X18" s="624"/>
      <c r="Y18" s="625"/>
      <c r="Z18" s="626">
        <v>0.2</v>
      </c>
      <c r="AA18" s="626"/>
      <c r="AB18" s="626"/>
      <c r="AC18" s="626"/>
      <c r="AD18" s="627">
        <v>268688</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669205</v>
      </c>
      <c r="CS18" s="624"/>
      <c r="CT18" s="624"/>
      <c r="CU18" s="624"/>
      <c r="CV18" s="624"/>
      <c r="CW18" s="624"/>
      <c r="CX18" s="624"/>
      <c r="CY18" s="625"/>
      <c r="CZ18" s="626">
        <v>0.6</v>
      </c>
      <c r="DA18" s="626"/>
      <c r="DB18" s="626"/>
      <c r="DC18" s="626"/>
      <c r="DD18" s="632" t="s">
        <v>121</v>
      </c>
      <c r="DE18" s="624"/>
      <c r="DF18" s="624"/>
      <c r="DG18" s="624"/>
      <c r="DH18" s="624"/>
      <c r="DI18" s="624"/>
      <c r="DJ18" s="624"/>
      <c r="DK18" s="624"/>
      <c r="DL18" s="624"/>
      <c r="DM18" s="624"/>
      <c r="DN18" s="624"/>
      <c r="DO18" s="624"/>
      <c r="DP18" s="625"/>
      <c r="DQ18" s="632">
        <v>669205</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227207</v>
      </c>
      <c r="S19" s="624"/>
      <c r="T19" s="624"/>
      <c r="U19" s="624"/>
      <c r="V19" s="624"/>
      <c r="W19" s="624"/>
      <c r="X19" s="624"/>
      <c r="Y19" s="625"/>
      <c r="Z19" s="626">
        <v>0.2</v>
      </c>
      <c r="AA19" s="626"/>
      <c r="AB19" s="626"/>
      <c r="AC19" s="626"/>
      <c r="AD19" s="627">
        <v>227207</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41481</v>
      </c>
      <c r="S20" s="624"/>
      <c r="T20" s="624"/>
      <c r="U20" s="624"/>
      <c r="V20" s="624"/>
      <c r="W20" s="624"/>
      <c r="X20" s="624"/>
      <c r="Y20" s="625"/>
      <c r="Z20" s="626">
        <v>0</v>
      </c>
      <c r="AA20" s="626"/>
      <c r="AB20" s="626"/>
      <c r="AC20" s="626"/>
      <c r="AD20" s="627">
        <v>41481</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108767060</v>
      </c>
      <c r="CS20" s="624"/>
      <c r="CT20" s="624"/>
      <c r="CU20" s="624"/>
      <c r="CV20" s="624"/>
      <c r="CW20" s="624"/>
      <c r="CX20" s="624"/>
      <c r="CY20" s="625"/>
      <c r="CZ20" s="626">
        <v>100</v>
      </c>
      <c r="DA20" s="626"/>
      <c r="DB20" s="626"/>
      <c r="DC20" s="626"/>
      <c r="DD20" s="632">
        <v>11779370</v>
      </c>
      <c r="DE20" s="624"/>
      <c r="DF20" s="624"/>
      <c r="DG20" s="624"/>
      <c r="DH20" s="624"/>
      <c r="DI20" s="624"/>
      <c r="DJ20" s="624"/>
      <c r="DK20" s="624"/>
      <c r="DL20" s="624"/>
      <c r="DM20" s="624"/>
      <c r="DN20" s="624"/>
      <c r="DO20" s="624"/>
      <c r="DP20" s="625"/>
      <c r="DQ20" s="632">
        <v>67329237</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19335918</v>
      </c>
      <c r="S21" s="624"/>
      <c r="T21" s="624"/>
      <c r="U21" s="624"/>
      <c r="V21" s="624"/>
      <c r="W21" s="624"/>
      <c r="X21" s="624"/>
      <c r="Y21" s="625"/>
      <c r="Z21" s="626">
        <v>17.2</v>
      </c>
      <c r="AA21" s="626"/>
      <c r="AB21" s="626"/>
      <c r="AC21" s="626"/>
      <c r="AD21" s="627">
        <v>17031685</v>
      </c>
      <c r="AE21" s="627"/>
      <c r="AF21" s="627"/>
      <c r="AG21" s="627"/>
      <c r="AH21" s="627"/>
      <c r="AI21" s="627"/>
      <c r="AJ21" s="627"/>
      <c r="AK21" s="627"/>
      <c r="AL21" s="628">
        <v>30.5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17031685</v>
      </c>
      <c r="S22" s="624"/>
      <c r="T22" s="624"/>
      <c r="U22" s="624"/>
      <c r="V22" s="624"/>
      <c r="W22" s="624"/>
      <c r="X22" s="624"/>
      <c r="Y22" s="625"/>
      <c r="Z22" s="626">
        <v>15.1</v>
      </c>
      <c r="AA22" s="626"/>
      <c r="AB22" s="626"/>
      <c r="AC22" s="626"/>
      <c r="AD22" s="627">
        <v>17031685</v>
      </c>
      <c r="AE22" s="627"/>
      <c r="AF22" s="627"/>
      <c r="AG22" s="627"/>
      <c r="AH22" s="627"/>
      <c r="AI22" s="627"/>
      <c r="AJ22" s="627"/>
      <c r="AK22" s="627"/>
      <c r="AL22" s="628">
        <v>30.5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1908427</v>
      </c>
      <c r="S23" s="624"/>
      <c r="T23" s="624"/>
      <c r="U23" s="624"/>
      <c r="V23" s="624"/>
      <c r="W23" s="624"/>
      <c r="X23" s="624"/>
      <c r="Y23" s="625"/>
      <c r="Z23" s="626">
        <v>1.7</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395806</v>
      </c>
      <c r="S24" s="624"/>
      <c r="T24" s="624"/>
      <c r="U24" s="624"/>
      <c r="V24" s="624"/>
      <c r="W24" s="624"/>
      <c r="X24" s="624"/>
      <c r="Y24" s="625"/>
      <c r="Z24" s="626">
        <v>0.4</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53880824</v>
      </c>
      <c r="CS24" s="613"/>
      <c r="CT24" s="613"/>
      <c r="CU24" s="613"/>
      <c r="CV24" s="613"/>
      <c r="CW24" s="613"/>
      <c r="CX24" s="613"/>
      <c r="CY24" s="614"/>
      <c r="CZ24" s="617">
        <v>49.5</v>
      </c>
      <c r="DA24" s="618"/>
      <c r="DB24" s="618"/>
      <c r="DC24" s="634"/>
      <c r="DD24" s="655">
        <v>30820297</v>
      </c>
      <c r="DE24" s="613"/>
      <c r="DF24" s="613"/>
      <c r="DG24" s="613"/>
      <c r="DH24" s="613"/>
      <c r="DI24" s="613"/>
      <c r="DJ24" s="613"/>
      <c r="DK24" s="614"/>
      <c r="DL24" s="655">
        <v>27000802</v>
      </c>
      <c r="DM24" s="613"/>
      <c r="DN24" s="613"/>
      <c r="DO24" s="613"/>
      <c r="DP24" s="613"/>
      <c r="DQ24" s="613"/>
      <c r="DR24" s="613"/>
      <c r="DS24" s="613"/>
      <c r="DT24" s="613"/>
      <c r="DU24" s="613"/>
      <c r="DV24" s="614"/>
      <c r="DW24" s="617">
        <v>47.2</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57525022</v>
      </c>
      <c r="S25" s="624"/>
      <c r="T25" s="624"/>
      <c r="U25" s="624"/>
      <c r="V25" s="624"/>
      <c r="W25" s="624"/>
      <c r="X25" s="624"/>
      <c r="Y25" s="625"/>
      <c r="Z25" s="626">
        <v>51.1</v>
      </c>
      <c r="AA25" s="626"/>
      <c r="AB25" s="626"/>
      <c r="AC25" s="626"/>
      <c r="AD25" s="627">
        <v>55220789</v>
      </c>
      <c r="AE25" s="627"/>
      <c r="AF25" s="627"/>
      <c r="AG25" s="627"/>
      <c r="AH25" s="627"/>
      <c r="AI25" s="627"/>
      <c r="AJ25" s="627"/>
      <c r="AK25" s="627"/>
      <c r="AL25" s="628">
        <v>98.8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10370380</v>
      </c>
      <c r="CS25" s="644"/>
      <c r="CT25" s="644"/>
      <c r="CU25" s="644"/>
      <c r="CV25" s="644"/>
      <c r="CW25" s="644"/>
      <c r="CX25" s="644"/>
      <c r="CY25" s="645"/>
      <c r="CZ25" s="628">
        <v>9.5</v>
      </c>
      <c r="DA25" s="656"/>
      <c r="DB25" s="656"/>
      <c r="DC25" s="658"/>
      <c r="DD25" s="632">
        <v>9771202</v>
      </c>
      <c r="DE25" s="644"/>
      <c r="DF25" s="644"/>
      <c r="DG25" s="644"/>
      <c r="DH25" s="644"/>
      <c r="DI25" s="644"/>
      <c r="DJ25" s="644"/>
      <c r="DK25" s="645"/>
      <c r="DL25" s="632">
        <v>9648967</v>
      </c>
      <c r="DM25" s="644"/>
      <c r="DN25" s="644"/>
      <c r="DO25" s="644"/>
      <c r="DP25" s="644"/>
      <c r="DQ25" s="644"/>
      <c r="DR25" s="644"/>
      <c r="DS25" s="644"/>
      <c r="DT25" s="644"/>
      <c r="DU25" s="644"/>
      <c r="DV25" s="645"/>
      <c r="DW25" s="628">
        <v>16.899999999999999</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28470</v>
      </c>
      <c r="S26" s="624"/>
      <c r="T26" s="624"/>
      <c r="U26" s="624"/>
      <c r="V26" s="624"/>
      <c r="W26" s="624"/>
      <c r="X26" s="624"/>
      <c r="Y26" s="625"/>
      <c r="Z26" s="626">
        <v>0</v>
      </c>
      <c r="AA26" s="626"/>
      <c r="AB26" s="626"/>
      <c r="AC26" s="626"/>
      <c r="AD26" s="627">
        <v>28470</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6626631</v>
      </c>
      <c r="CS26" s="624"/>
      <c r="CT26" s="624"/>
      <c r="CU26" s="624"/>
      <c r="CV26" s="624"/>
      <c r="CW26" s="624"/>
      <c r="CX26" s="624"/>
      <c r="CY26" s="625"/>
      <c r="CZ26" s="628">
        <v>6.1</v>
      </c>
      <c r="DA26" s="656"/>
      <c r="DB26" s="656"/>
      <c r="DC26" s="658"/>
      <c r="DD26" s="632">
        <v>6289819</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152941</v>
      </c>
      <c r="S27" s="624"/>
      <c r="T27" s="624"/>
      <c r="U27" s="624"/>
      <c r="V27" s="624"/>
      <c r="W27" s="624"/>
      <c r="X27" s="624"/>
      <c r="Y27" s="625"/>
      <c r="Z27" s="626">
        <v>0.1</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30685116</v>
      </c>
      <c r="BH27" s="624"/>
      <c r="BI27" s="624"/>
      <c r="BJ27" s="624"/>
      <c r="BK27" s="624"/>
      <c r="BL27" s="624"/>
      <c r="BM27" s="624"/>
      <c r="BN27" s="625"/>
      <c r="BO27" s="626">
        <v>100</v>
      </c>
      <c r="BP27" s="626"/>
      <c r="BQ27" s="626"/>
      <c r="BR27" s="626"/>
      <c r="BS27" s="627">
        <v>2363576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33683173</v>
      </c>
      <c r="CS27" s="644"/>
      <c r="CT27" s="644"/>
      <c r="CU27" s="644"/>
      <c r="CV27" s="644"/>
      <c r="CW27" s="644"/>
      <c r="CX27" s="644"/>
      <c r="CY27" s="645"/>
      <c r="CZ27" s="628">
        <v>31</v>
      </c>
      <c r="DA27" s="656"/>
      <c r="DB27" s="656"/>
      <c r="DC27" s="658"/>
      <c r="DD27" s="632">
        <v>11545215</v>
      </c>
      <c r="DE27" s="644"/>
      <c r="DF27" s="644"/>
      <c r="DG27" s="644"/>
      <c r="DH27" s="644"/>
      <c r="DI27" s="644"/>
      <c r="DJ27" s="644"/>
      <c r="DK27" s="645"/>
      <c r="DL27" s="632">
        <v>7847955</v>
      </c>
      <c r="DM27" s="644"/>
      <c r="DN27" s="644"/>
      <c r="DO27" s="644"/>
      <c r="DP27" s="644"/>
      <c r="DQ27" s="644"/>
      <c r="DR27" s="644"/>
      <c r="DS27" s="644"/>
      <c r="DT27" s="644"/>
      <c r="DU27" s="644"/>
      <c r="DV27" s="645"/>
      <c r="DW27" s="628">
        <v>13.7</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865535</v>
      </c>
      <c r="S28" s="624"/>
      <c r="T28" s="624"/>
      <c r="U28" s="624"/>
      <c r="V28" s="624"/>
      <c r="W28" s="624"/>
      <c r="X28" s="624"/>
      <c r="Y28" s="625"/>
      <c r="Z28" s="626">
        <v>0.8</v>
      </c>
      <c r="AA28" s="626"/>
      <c r="AB28" s="626"/>
      <c r="AC28" s="626"/>
      <c r="AD28" s="627">
        <v>103613</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9827271</v>
      </c>
      <c r="CS28" s="624"/>
      <c r="CT28" s="624"/>
      <c r="CU28" s="624"/>
      <c r="CV28" s="624"/>
      <c r="CW28" s="624"/>
      <c r="CX28" s="624"/>
      <c r="CY28" s="625"/>
      <c r="CZ28" s="628">
        <v>9</v>
      </c>
      <c r="DA28" s="656"/>
      <c r="DB28" s="656"/>
      <c r="DC28" s="658"/>
      <c r="DD28" s="632">
        <v>9503880</v>
      </c>
      <c r="DE28" s="624"/>
      <c r="DF28" s="624"/>
      <c r="DG28" s="624"/>
      <c r="DH28" s="624"/>
      <c r="DI28" s="624"/>
      <c r="DJ28" s="624"/>
      <c r="DK28" s="625"/>
      <c r="DL28" s="632">
        <v>9503880</v>
      </c>
      <c r="DM28" s="624"/>
      <c r="DN28" s="624"/>
      <c r="DO28" s="624"/>
      <c r="DP28" s="624"/>
      <c r="DQ28" s="624"/>
      <c r="DR28" s="624"/>
      <c r="DS28" s="624"/>
      <c r="DT28" s="624"/>
      <c r="DU28" s="624"/>
      <c r="DV28" s="625"/>
      <c r="DW28" s="628">
        <v>16.600000000000001</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515273</v>
      </c>
      <c r="S29" s="624"/>
      <c r="T29" s="624"/>
      <c r="U29" s="624"/>
      <c r="V29" s="624"/>
      <c r="W29" s="624"/>
      <c r="X29" s="624"/>
      <c r="Y29" s="625"/>
      <c r="Z29" s="626">
        <v>0.5</v>
      </c>
      <c r="AA29" s="626"/>
      <c r="AB29" s="626"/>
      <c r="AC29" s="626"/>
      <c r="AD29" s="627">
        <v>295</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9827271</v>
      </c>
      <c r="CS29" s="644"/>
      <c r="CT29" s="644"/>
      <c r="CU29" s="644"/>
      <c r="CV29" s="644"/>
      <c r="CW29" s="644"/>
      <c r="CX29" s="644"/>
      <c r="CY29" s="645"/>
      <c r="CZ29" s="628">
        <v>9</v>
      </c>
      <c r="DA29" s="656"/>
      <c r="DB29" s="656"/>
      <c r="DC29" s="658"/>
      <c r="DD29" s="632">
        <v>9503880</v>
      </c>
      <c r="DE29" s="644"/>
      <c r="DF29" s="644"/>
      <c r="DG29" s="644"/>
      <c r="DH29" s="644"/>
      <c r="DI29" s="644"/>
      <c r="DJ29" s="644"/>
      <c r="DK29" s="645"/>
      <c r="DL29" s="632">
        <v>9503880</v>
      </c>
      <c r="DM29" s="644"/>
      <c r="DN29" s="644"/>
      <c r="DO29" s="644"/>
      <c r="DP29" s="644"/>
      <c r="DQ29" s="644"/>
      <c r="DR29" s="644"/>
      <c r="DS29" s="644"/>
      <c r="DT29" s="644"/>
      <c r="DU29" s="644"/>
      <c r="DV29" s="645"/>
      <c r="DW29" s="628">
        <v>16.600000000000001</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26207498</v>
      </c>
      <c r="S30" s="624"/>
      <c r="T30" s="624"/>
      <c r="U30" s="624"/>
      <c r="V30" s="624"/>
      <c r="W30" s="624"/>
      <c r="X30" s="624"/>
      <c r="Y30" s="625"/>
      <c r="Z30" s="626">
        <v>23.3</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9513011</v>
      </c>
      <c r="CS30" s="624"/>
      <c r="CT30" s="624"/>
      <c r="CU30" s="624"/>
      <c r="CV30" s="624"/>
      <c r="CW30" s="624"/>
      <c r="CX30" s="624"/>
      <c r="CY30" s="625"/>
      <c r="CZ30" s="628">
        <v>8.6999999999999993</v>
      </c>
      <c r="DA30" s="656"/>
      <c r="DB30" s="656"/>
      <c r="DC30" s="658"/>
      <c r="DD30" s="632">
        <v>9199413</v>
      </c>
      <c r="DE30" s="624"/>
      <c r="DF30" s="624"/>
      <c r="DG30" s="624"/>
      <c r="DH30" s="624"/>
      <c r="DI30" s="624"/>
      <c r="DJ30" s="624"/>
      <c r="DK30" s="625"/>
      <c r="DL30" s="632">
        <v>9199413</v>
      </c>
      <c r="DM30" s="624"/>
      <c r="DN30" s="624"/>
      <c r="DO30" s="624"/>
      <c r="DP30" s="624"/>
      <c r="DQ30" s="624"/>
      <c r="DR30" s="624"/>
      <c r="DS30" s="624"/>
      <c r="DT30" s="624"/>
      <c r="DU30" s="624"/>
      <c r="DV30" s="625"/>
      <c r="DW30" s="628">
        <v>16.100000000000001</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v>492557</v>
      </c>
      <c r="S31" s="624"/>
      <c r="T31" s="624"/>
      <c r="U31" s="624"/>
      <c r="V31" s="624"/>
      <c r="W31" s="624"/>
      <c r="X31" s="624"/>
      <c r="Y31" s="625"/>
      <c r="Z31" s="626">
        <v>0.4</v>
      </c>
      <c r="AA31" s="626"/>
      <c r="AB31" s="626"/>
      <c r="AC31" s="626"/>
      <c r="AD31" s="627">
        <v>492557</v>
      </c>
      <c r="AE31" s="627"/>
      <c r="AF31" s="627"/>
      <c r="AG31" s="627"/>
      <c r="AH31" s="627"/>
      <c r="AI31" s="627"/>
      <c r="AJ31" s="627"/>
      <c r="AK31" s="627"/>
      <c r="AL31" s="628">
        <v>0.9</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99.3</v>
      </c>
      <c r="BH31" s="667"/>
      <c r="BI31" s="667"/>
      <c r="BJ31" s="667"/>
      <c r="BK31" s="667"/>
      <c r="BL31" s="667"/>
      <c r="BM31" s="618">
        <v>97.6</v>
      </c>
      <c r="BN31" s="667"/>
      <c r="BO31" s="667"/>
      <c r="BP31" s="667"/>
      <c r="BQ31" s="668"/>
      <c r="BR31" s="670">
        <v>99.2</v>
      </c>
      <c r="BS31" s="667"/>
      <c r="BT31" s="667"/>
      <c r="BU31" s="667"/>
      <c r="BV31" s="667"/>
      <c r="BW31" s="667"/>
      <c r="BX31" s="618">
        <v>97.2</v>
      </c>
      <c r="BY31" s="667"/>
      <c r="BZ31" s="667"/>
      <c r="CA31" s="667"/>
      <c r="CB31" s="668"/>
      <c r="CD31" s="663"/>
      <c r="CE31" s="664"/>
      <c r="CF31" s="620" t="s">
        <v>300</v>
      </c>
      <c r="CG31" s="621"/>
      <c r="CH31" s="621"/>
      <c r="CI31" s="621"/>
      <c r="CJ31" s="621"/>
      <c r="CK31" s="621"/>
      <c r="CL31" s="621"/>
      <c r="CM31" s="621"/>
      <c r="CN31" s="621"/>
      <c r="CO31" s="621"/>
      <c r="CP31" s="621"/>
      <c r="CQ31" s="622"/>
      <c r="CR31" s="623">
        <v>314260</v>
      </c>
      <c r="CS31" s="644"/>
      <c r="CT31" s="644"/>
      <c r="CU31" s="644"/>
      <c r="CV31" s="644"/>
      <c r="CW31" s="644"/>
      <c r="CX31" s="644"/>
      <c r="CY31" s="645"/>
      <c r="CZ31" s="628">
        <v>0.3</v>
      </c>
      <c r="DA31" s="656"/>
      <c r="DB31" s="656"/>
      <c r="DC31" s="658"/>
      <c r="DD31" s="632">
        <v>304467</v>
      </c>
      <c r="DE31" s="644"/>
      <c r="DF31" s="644"/>
      <c r="DG31" s="644"/>
      <c r="DH31" s="644"/>
      <c r="DI31" s="644"/>
      <c r="DJ31" s="644"/>
      <c r="DK31" s="645"/>
      <c r="DL31" s="632">
        <v>304467</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8831634</v>
      </c>
      <c r="S32" s="624"/>
      <c r="T32" s="624"/>
      <c r="U32" s="624"/>
      <c r="V32" s="624"/>
      <c r="W32" s="624"/>
      <c r="X32" s="624"/>
      <c r="Y32" s="625"/>
      <c r="Z32" s="626">
        <v>7.8</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99.2</v>
      </c>
      <c r="BH32" s="644"/>
      <c r="BI32" s="644"/>
      <c r="BJ32" s="644"/>
      <c r="BK32" s="644"/>
      <c r="BL32" s="644"/>
      <c r="BM32" s="629">
        <v>97.7</v>
      </c>
      <c r="BN32" s="644"/>
      <c r="BO32" s="644"/>
      <c r="BP32" s="644"/>
      <c r="BQ32" s="669"/>
      <c r="BR32" s="680">
        <v>99.2</v>
      </c>
      <c r="BS32" s="644"/>
      <c r="BT32" s="644"/>
      <c r="BU32" s="644"/>
      <c r="BV32" s="644"/>
      <c r="BW32" s="644"/>
      <c r="BX32" s="629">
        <v>97.1</v>
      </c>
      <c r="BY32" s="644"/>
      <c r="BZ32" s="644"/>
      <c r="CA32" s="644"/>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6"/>
      <c r="DB32" s="656"/>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721320</v>
      </c>
      <c r="S33" s="624"/>
      <c r="T33" s="624"/>
      <c r="U33" s="624"/>
      <c r="V33" s="624"/>
      <c r="W33" s="624"/>
      <c r="X33" s="624"/>
      <c r="Y33" s="625"/>
      <c r="Z33" s="626">
        <v>0.6</v>
      </c>
      <c r="AA33" s="626"/>
      <c r="AB33" s="626"/>
      <c r="AC33" s="626"/>
      <c r="AD33" s="627">
        <v>19825</v>
      </c>
      <c r="AE33" s="627"/>
      <c r="AF33" s="627"/>
      <c r="AG33" s="627"/>
      <c r="AH33" s="627"/>
      <c r="AI33" s="627"/>
      <c r="AJ33" s="627"/>
      <c r="AK33" s="627"/>
      <c r="AL33" s="628">
        <v>0</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99.3</v>
      </c>
      <c r="BH33" s="682"/>
      <c r="BI33" s="682"/>
      <c r="BJ33" s="682"/>
      <c r="BK33" s="682"/>
      <c r="BL33" s="682"/>
      <c r="BM33" s="683">
        <v>97.2</v>
      </c>
      <c r="BN33" s="682"/>
      <c r="BO33" s="682"/>
      <c r="BP33" s="682"/>
      <c r="BQ33" s="684"/>
      <c r="BR33" s="681">
        <v>99.2</v>
      </c>
      <c r="BS33" s="682"/>
      <c r="BT33" s="682"/>
      <c r="BU33" s="682"/>
      <c r="BV33" s="682"/>
      <c r="BW33" s="682"/>
      <c r="BX33" s="683">
        <v>97</v>
      </c>
      <c r="BY33" s="682"/>
      <c r="BZ33" s="682"/>
      <c r="CA33" s="682"/>
      <c r="CB33" s="684"/>
      <c r="CD33" s="620" t="s">
        <v>307</v>
      </c>
      <c r="CE33" s="621"/>
      <c r="CF33" s="621"/>
      <c r="CG33" s="621"/>
      <c r="CH33" s="621"/>
      <c r="CI33" s="621"/>
      <c r="CJ33" s="621"/>
      <c r="CK33" s="621"/>
      <c r="CL33" s="621"/>
      <c r="CM33" s="621"/>
      <c r="CN33" s="621"/>
      <c r="CO33" s="621"/>
      <c r="CP33" s="621"/>
      <c r="CQ33" s="622"/>
      <c r="CR33" s="623">
        <v>43106866</v>
      </c>
      <c r="CS33" s="644"/>
      <c r="CT33" s="644"/>
      <c r="CU33" s="644"/>
      <c r="CV33" s="644"/>
      <c r="CW33" s="644"/>
      <c r="CX33" s="644"/>
      <c r="CY33" s="645"/>
      <c r="CZ33" s="628">
        <v>39.6</v>
      </c>
      <c r="DA33" s="656"/>
      <c r="DB33" s="656"/>
      <c r="DC33" s="658"/>
      <c r="DD33" s="632">
        <v>34578113</v>
      </c>
      <c r="DE33" s="644"/>
      <c r="DF33" s="644"/>
      <c r="DG33" s="644"/>
      <c r="DH33" s="644"/>
      <c r="DI33" s="644"/>
      <c r="DJ33" s="644"/>
      <c r="DK33" s="645"/>
      <c r="DL33" s="632">
        <v>25335340</v>
      </c>
      <c r="DM33" s="644"/>
      <c r="DN33" s="644"/>
      <c r="DO33" s="644"/>
      <c r="DP33" s="644"/>
      <c r="DQ33" s="644"/>
      <c r="DR33" s="644"/>
      <c r="DS33" s="644"/>
      <c r="DT33" s="644"/>
      <c r="DU33" s="644"/>
      <c r="DV33" s="645"/>
      <c r="DW33" s="628">
        <v>44.3</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214195</v>
      </c>
      <c r="S34" s="624"/>
      <c r="T34" s="624"/>
      <c r="U34" s="624"/>
      <c r="V34" s="624"/>
      <c r="W34" s="624"/>
      <c r="X34" s="624"/>
      <c r="Y34" s="625"/>
      <c r="Z34" s="626">
        <v>0.2</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14104576</v>
      </c>
      <c r="CS34" s="624"/>
      <c r="CT34" s="624"/>
      <c r="CU34" s="624"/>
      <c r="CV34" s="624"/>
      <c r="CW34" s="624"/>
      <c r="CX34" s="624"/>
      <c r="CY34" s="625"/>
      <c r="CZ34" s="628">
        <v>13</v>
      </c>
      <c r="DA34" s="656"/>
      <c r="DB34" s="656"/>
      <c r="DC34" s="658"/>
      <c r="DD34" s="632">
        <v>10155584</v>
      </c>
      <c r="DE34" s="624"/>
      <c r="DF34" s="624"/>
      <c r="DG34" s="624"/>
      <c r="DH34" s="624"/>
      <c r="DI34" s="624"/>
      <c r="DJ34" s="624"/>
      <c r="DK34" s="625"/>
      <c r="DL34" s="632">
        <v>8894775</v>
      </c>
      <c r="DM34" s="624"/>
      <c r="DN34" s="624"/>
      <c r="DO34" s="624"/>
      <c r="DP34" s="624"/>
      <c r="DQ34" s="624"/>
      <c r="DR34" s="624"/>
      <c r="DS34" s="624"/>
      <c r="DT34" s="624"/>
      <c r="DU34" s="624"/>
      <c r="DV34" s="625"/>
      <c r="DW34" s="628">
        <v>15.6</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2630342</v>
      </c>
      <c r="S35" s="624"/>
      <c r="T35" s="624"/>
      <c r="U35" s="624"/>
      <c r="V35" s="624"/>
      <c r="W35" s="624"/>
      <c r="X35" s="624"/>
      <c r="Y35" s="625"/>
      <c r="Z35" s="626">
        <v>2.2999999999999998</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1371718</v>
      </c>
      <c r="CS35" s="644"/>
      <c r="CT35" s="644"/>
      <c r="CU35" s="644"/>
      <c r="CV35" s="644"/>
      <c r="CW35" s="644"/>
      <c r="CX35" s="644"/>
      <c r="CY35" s="645"/>
      <c r="CZ35" s="628">
        <v>1.3</v>
      </c>
      <c r="DA35" s="656"/>
      <c r="DB35" s="656"/>
      <c r="DC35" s="658"/>
      <c r="DD35" s="632">
        <v>1367128</v>
      </c>
      <c r="DE35" s="644"/>
      <c r="DF35" s="644"/>
      <c r="DG35" s="644"/>
      <c r="DH35" s="644"/>
      <c r="DI35" s="644"/>
      <c r="DJ35" s="644"/>
      <c r="DK35" s="645"/>
      <c r="DL35" s="632">
        <v>985512</v>
      </c>
      <c r="DM35" s="644"/>
      <c r="DN35" s="644"/>
      <c r="DO35" s="644"/>
      <c r="DP35" s="644"/>
      <c r="DQ35" s="644"/>
      <c r="DR35" s="644"/>
      <c r="DS35" s="644"/>
      <c r="DT35" s="644"/>
      <c r="DU35" s="644"/>
      <c r="DV35" s="645"/>
      <c r="DW35" s="628">
        <v>1.7</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4230774</v>
      </c>
      <c r="S36" s="624"/>
      <c r="T36" s="624"/>
      <c r="U36" s="624"/>
      <c r="V36" s="624"/>
      <c r="W36" s="624"/>
      <c r="X36" s="624"/>
      <c r="Y36" s="625"/>
      <c r="Z36" s="626">
        <v>3.8</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15156927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607861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14594803</v>
      </c>
      <c r="CS36" s="624"/>
      <c r="CT36" s="624"/>
      <c r="CU36" s="624"/>
      <c r="CV36" s="624"/>
      <c r="CW36" s="624"/>
      <c r="CX36" s="624"/>
      <c r="CY36" s="625"/>
      <c r="CZ36" s="628">
        <v>13.4</v>
      </c>
      <c r="DA36" s="656"/>
      <c r="DB36" s="656"/>
      <c r="DC36" s="658"/>
      <c r="DD36" s="632">
        <v>13485952</v>
      </c>
      <c r="DE36" s="624"/>
      <c r="DF36" s="624"/>
      <c r="DG36" s="624"/>
      <c r="DH36" s="624"/>
      <c r="DI36" s="624"/>
      <c r="DJ36" s="624"/>
      <c r="DK36" s="625"/>
      <c r="DL36" s="632">
        <v>8931249</v>
      </c>
      <c r="DM36" s="624"/>
      <c r="DN36" s="624"/>
      <c r="DO36" s="624"/>
      <c r="DP36" s="624"/>
      <c r="DQ36" s="624"/>
      <c r="DR36" s="624"/>
      <c r="DS36" s="624"/>
      <c r="DT36" s="624"/>
      <c r="DU36" s="624"/>
      <c r="DV36" s="625"/>
      <c r="DW36" s="628">
        <v>15.6</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2613911</v>
      </c>
      <c r="S37" s="624"/>
      <c r="T37" s="624"/>
      <c r="U37" s="624"/>
      <c r="V37" s="624"/>
      <c r="W37" s="624"/>
      <c r="X37" s="624"/>
      <c r="Y37" s="625"/>
      <c r="Z37" s="626">
        <v>2.2999999999999998</v>
      </c>
      <c r="AA37" s="626"/>
      <c r="AB37" s="626"/>
      <c r="AC37" s="626"/>
      <c r="AD37" s="627">
        <v>23887</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2989424</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211817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4790829</v>
      </c>
      <c r="CS37" s="644"/>
      <c r="CT37" s="644"/>
      <c r="CU37" s="644"/>
      <c r="CV37" s="644"/>
      <c r="CW37" s="644"/>
      <c r="CX37" s="644"/>
      <c r="CY37" s="645"/>
      <c r="CZ37" s="628">
        <v>4.4000000000000004</v>
      </c>
      <c r="DA37" s="656"/>
      <c r="DB37" s="656"/>
      <c r="DC37" s="658"/>
      <c r="DD37" s="632">
        <v>4772829</v>
      </c>
      <c r="DE37" s="644"/>
      <c r="DF37" s="644"/>
      <c r="DG37" s="644"/>
      <c r="DH37" s="644"/>
      <c r="DI37" s="644"/>
      <c r="DJ37" s="644"/>
      <c r="DK37" s="645"/>
      <c r="DL37" s="632">
        <v>4001317</v>
      </c>
      <c r="DM37" s="644"/>
      <c r="DN37" s="644"/>
      <c r="DO37" s="644"/>
      <c r="DP37" s="644"/>
      <c r="DQ37" s="644"/>
      <c r="DR37" s="644"/>
      <c r="DS37" s="644"/>
      <c r="DT37" s="644"/>
      <c r="DU37" s="644"/>
      <c r="DV37" s="645"/>
      <c r="DW37" s="628">
        <v>7</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7522178</v>
      </c>
      <c r="S38" s="624"/>
      <c r="T38" s="624"/>
      <c r="U38" s="624"/>
      <c r="V38" s="624"/>
      <c r="W38" s="624"/>
      <c r="X38" s="624"/>
      <c r="Y38" s="625"/>
      <c r="Z38" s="626">
        <v>6.7</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2421286</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29084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9053781</v>
      </c>
      <c r="CS38" s="624"/>
      <c r="CT38" s="624"/>
      <c r="CU38" s="624"/>
      <c r="CV38" s="624"/>
      <c r="CW38" s="624"/>
      <c r="CX38" s="624"/>
      <c r="CY38" s="625"/>
      <c r="CZ38" s="628">
        <v>8.3000000000000007</v>
      </c>
      <c r="DA38" s="656"/>
      <c r="DB38" s="656"/>
      <c r="DC38" s="658"/>
      <c r="DD38" s="632">
        <v>7224158</v>
      </c>
      <c r="DE38" s="624"/>
      <c r="DF38" s="624"/>
      <c r="DG38" s="624"/>
      <c r="DH38" s="624"/>
      <c r="DI38" s="624"/>
      <c r="DJ38" s="624"/>
      <c r="DK38" s="625"/>
      <c r="DL38" s="632">
        <v>6523804</v>
      </c>
      <c r="DM38" s="624"/>
      <c r="DN38" s="624"/>
      <c r="DO38" s="624"/>
      <c r="DP38" s="624"/>
      <c r="DQ38" s="624"/>
      <c r="DR38" s="624"/>
      <c r="DS38" s="624"/>
      <c r="DT38" s="624"/>
      <c r="DU38" s="624"/>
      <c r="DV38" s="625"/>
      <c r="DW38" s="628">
        <v>11.4</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670205</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41058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2083109</v>
      </c>
      <c r="CS39" s="644"/>
      <c r="CT39" s="644"/>
      <c r="CU39" s="644"/>
      <c r="CV39" s="644"/>
      <c r="CW39" s="644"/>
      <c r="CX39" s="644"/>
      <c r="CY39" s="645"/>
      <c r="CZ39" s="628">
        <v>1.9</v>
      </c>
      <c r="DA39" s="656"/>
      <c r="DB39" s="656"/>
      <c r="DC39" s="658"/>
      <c r="DD39" s="632">
        <v>1457163</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1290778</v>
      </c>
      <c r="S40" s="624"/>
      <c r="T40" s="624"/>
      <c r="U40" s="624"/>
      <c r="V40" s="624"/>
      <c r="W40" s="624"/>
      <c r="X40" s="624"/>
      <c r="Y40" s="625"/>
      <c r="Z40" s="626">
        <v>1.1000000000000001</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v>206267</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87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1898879</v>
      </c>
      <c r="CS40" s="624"/>
      <c r="CT40" s="624"/>
      <c r="CU40" s="624"/>
      <c r="CV40" s="624"/>
      <c r="CW40" s="624"/>
      <c r="CX40" s="624"/>
      <c r="CY40" s="625"/>
      <c r="CZ40" s="628">
        <v>1.7</v>
      </c>
      <c r="DA40" s="656"/>
      <c r="DB40" s="656"/>
      <c r="DC40" s="658"/>
      <c r="DD40" s="632">
        <v>888128</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112551650</v>
      </c>
      <c r="S41" s="696"/>
      <c r="T41" s="696"/>
      <c r="U41" s="696"/>
      <c r="V41" s="696"/>
      <c r="W41" s="696"/>
      <c r="X41" s="696"/>
      <c r="Y41" s="700"/>
      <c r="Z41" s="701">
        <v>100</v>
      </c>
      <c r="AA41" s="701"/>
      <c r="AB41" s="701"/>
      <c r="AC41" s="701"/>
      <c r="AD41" s="702">
        <v>55889436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2221724</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6648021</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367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11779370</v>
      </c>
      <c r="CS42" s="644"/>
      <c r="CT42" s="644"/>
      <c r="CU42" s="644"/>
      <c r="CV42" s="644"/>
      <c r="CW42" s="644"/>
      <c r="CX42" s="644"/>
      <c r="CY42" s="645"/>
      <c r="CZ42" s="628">
        <v>10.8</v>
      </c>
      <c r="DA42" s="656"/>
      <c r="DB42" s="656"/>
      <c r="DC42" s="658"/>
      <c r="DD42" s="632">
        <v>1930827</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511529</v>
      </c>
      <c r="CS43" s="644"/>
      <c r="CT43" s="644"/>
      <c r="CU43" s="644"/>
      <c r="CV43" s="644"/>
      <c r="CW43" s="644"/>
      <c r="CX43" s="644"/>
      <c r="CY43" s="645"/>
      <c r="CZ43" s="628">
        <v>0.5</v>
      </c>
      <c r="DA43" s="656"/>
      <c r="DB43" s="656"/>
      <c r="DC43" s="658"/>
      <c r="DD43" s="632">
        <v>502641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11779370</v>
      </c>
      <c r="CS44" s="624"/>
      <c r="CT44" s="624"/>
      <c r="CU44" s="624"/>
      <c r="CV44" s="624"/>
      <c r="CW44" s="624"/>
      <c r="CX44" s="624"/>
      <c r="CY44" s="625"/>
      <c r="CZ44" s="628">
        <v>10.8</v>
      </c>
      <c r="DA44" s="629"/>
      <c r="DB44" s="629"/>
      <c r="DC44" s="635"/>
      <c r="DD44" s="632">
        <v>1930827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6467545</v>
      </c>
      <c r="CS45" s="644"/>
      <c r="CT45" s="644"/>
      <c r="CU45" s="644"/>
      <c r="CV45" s="644"/>
      <c r="CW45" s="644"/>
      <c r="CX45" s="644"/>
      <c r="CY45" s="645"/>
      <c r="CZ45" s="628">
        <v>5.9</v>
      </c>
      <c r="DA45" s="656"/>
      <c r="DB45" s="656"/>
      <c r="DC45" s="658"/>
      <c r="DD45" s="632">
        <v>510298</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4736661</v>
      </c>
      <c r="CS46" s="624"/>
      <c r="CT46" s="624"/>
      <c r="CU46" s="624"/>
      <c r="CV46" s="624"/>
      <c r="CW46" s="624"/>
      <c r="CX46" s="624"/>
      <c r="CY46" s="625"/>
      <c r="CZ46" s="628">
        <v>4.4000000000000004</v>
      </c>
      <c r="DA46" s="629"/>
      <c r="DB46" s="629"/>
      <c r="DC46" s="635"/>
      <c r="DD46" s="632">
        <v>1379565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121</v>
      </c>
      <c r="CS47" s="644"/>
      <c r="CT47" s="644"/>
      <c r="CU47" s="644"/>
      <c r="CV47" s="644"/>
      <c r="CW47" s="644"/>
      <c r="CX47" s="644"/>
      <c r="CY47" s="645"/>
      <c r="CZ47" s="628" t="s">
        <v>121</v>
      </c>
      <c r="DA47" s="656"/>
      <c r="DB47" s="656"/>
      <c r="DC47" s="658"/>
      <c r="DD47" s="632" t="s">
        <v>121</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108767060</v>
      </c>
      <c r="CS49" s="682"/>
      <c r="CT49" s="682"/>
      <c r="CU49" s="682"/>
      <c r="CV49" s="682"/>
      <c r="CW49" s="682"/>
      <c r="CX49" s="682"/>
      <c r="CY49" s="711"/>
      <c r="CZ49" s="703">
        <v>100</v>
      </c>
      <c r="DA49" s="712"/>
      <c r="DB49" s="712"/>
      <c r="DC49" s="713"/>
      <c r="DD49" s="714">
        <v>67329237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7E6mOro9ZO52g8PsaAd8Lo/MQTVVh6vi6Zh+ZrGdqVHmD/HlGK9NkQFeMXSX0Jgk4cA7R+fPTboNGib7gAJig==" saltValue="Y+9hxdgnaM7gVCxaUKtOq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election activeCell="CR9" sqref="CR9:CV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110302</v>
      </c>
      <c r="R7" s="753"/>
      <c r="S7" s="753"/>
      <c r="T7" s="753"/>
      <c r="U7" s="753"/>
      <c r="V7" s="753">
        <v>106621</v>
      </c>
      <c r="W7" s="753"/>
      <c r="X7" s="753"/>
      <c r="Y7" s="753"/>
      <c r="Z7" s="753"/>
      <c r="AA7" s="753">
        <v>3682</v>
      </c>
      <c r="AB7" s="753"/>
      <c r="AC7" s="753"/>
      <c r="AD7" s="753"/>
      <c r="AE7" s="754"/>
      <c r="AF7" s="755">
        <v>2995</v>
      </c>
      <c r="AG7" s="756"/>
      <c r="AH7" s="756"/>
      <c r="AI7" s="756"/>
      <c r="AJ7" s="757"/>
      <c r="AK7" s="758">
        <v>2610</v>
      </c>
      <c r="AL7" s="759"/>
      <c r="AM7" s="759"/>
      <c r="AN7" s="759"/>
      <c r="AO7" s="759"/>
      <c r="AP7" s="759">
        <v>110144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564</v>
      </c>
      <c r="BT7" s="747"/>
      <c r="BU7" s="747"/>
      <c r="BV7" s="747"/>
      <c r="BW7" s="747"/>
      <c r="BX7" s="747"/>
      <c r="BY7" s="747"/>
      <c r="BZ7" s="747"/>
      <c r="CA7" s="747"/>
      <c r="CB7" s="747"/>
      <c r="CC7" s="747"/>
      <c r="CD7" s="747"/>
      <c r="CE7" s="747"/>
      <c r="CF7" s="747"/>
      <c r="CG7" s="762"/>
      <c r="CH7" s="743">
        <v>-69</v>
      </c>
      <c r="CI7" s="744"/>
      <c r="CJ7" s="744"/>
      <c r="CK7" s="744"/>
      <c r="CL7" s="745"/>
      <c r="CM7" s="743">
        <v>2353</v>
      </c>
      <c r="CN7" s="744"/>
      <c r="CO7" s="744"/>
      <c r="CP7" s="744"/>
      <c r="CQ7" s="745"/>
      <c r="CR7" s="743">
        <v>333</v>
      </c>
      <c r="CS7" s="744"/>
      <c r="CT7" s="744"/>
      <c r="CU7" s="744"/>
      <c r="CV7" s="745"/>
      <c r="CW7" s="743" t="s">
        <v>558</v>
      </c>
      <c r="CX7" s="744"/>
      <c r="CY7" s="744"/>
      <c r="CZ7" s="744"/>
      <c r="DA7" s="745"/>
      <c r="DB7" s="743" t="s">
        <v>512</v>
      </c>
      <c r="DC7" s="744"/>
      <c r="DD7" s="744"/>
      <c r="DE7" s="744"/>
      <c r="DF7" s="745"/>
      <c r="DG7" s="743" t="s">
        <v>512</v>
      </c>
      <c r="DH7" s="744"/>
      <c r="DI7" s="744"/>
      <c r="DJ7" s="744"/>
      <c r="DK7" s="745"/>
      <c r="DL7" s="743" t="s">
        <v>512</v>
      </c>
      <c r="DM7" s="744"/>
      <c r="DN7" s="744"/>
      <c r="DO7" s="744"/>
      <c r="DP7" s="745"/>
      <c r="DQ7" s="743" t="s">
        <v>512</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1454</v>
      </c>
      <c r="R8" s="784"/>
      <c r="S8" s="784"/>
      <c r="T8" s="784"/>
      <c r="U8" s="784"/>
      <c r="V8" s="784">
        <v>1392</v>
      </c>
      <c r="W8" s="784"/>
      <c r="X8" s="784"/>
      <c r="Y8" s="784"/>
      <c r="Z8" s="784"/>
      <c r="AA8" s="784">
        <v>62</v>
      </c>
      <c r="AB8" s="784"/>
      <c r="AC8" s="784"/>
      <c r="AD8" s="784"/>
      <c r="AE8" s="785"/>
      <c r="AF8" s="786">
        <v>1</v>
      </c>
      <c r="AG8" s="787"/>
      <c r="AH8" s="787"/>
      <c r="AI8" s="787"/>
      <c r="AJ8" s="788"/>
      <c r="AK8" s="769">
        <v>236</v>
      </c>
      <c r="AL8" s="770"/>
      <c r="AM8" s="770"/>
      <c r="AN8" s="770"/>
      <c r="AO8" s="770"/>
      <c r="AP8" s="770">
        <v>7687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565</v>
      </c>
      <c r="BT8" s="774"/>
      <c r="BU8" s="774"/>
      <c r="BV8" s="774"/>
      <c r="BW8" s="774"/>
      <c r="BX8" s="774"/>
      <c r="BY8" s="774"/>
      <c r="BZ8" s="774"/>
      <c r="CA8" s="774"/>
      <c r="CB8" s="774"/>
      <c r="CC8" s="774"/>
      <c r="CD8" s="774"/>
      <c r="CE8" s="774"/>
      <c r="CF8" s="774"/>
      <c r="CG8" s="775"/>
      <c r="CH8" s="776">
        <v>0</v>
      </c>
      <c r="CI8" s="777"/>
      <c r="CJ8" s="777"/>
      <c r="CK8" s="777"/>
      <c r="CL8" s="778"/>
      <c r="CM8" s="776">
        <v>70</v>
      </c>
      <c r="CN8" s="777"/>
      <c r="CO8" s="777"/>
      <c r="CP8" s="777"/>
      <c r="CQ8" s="778"/>
      <c r="CR8" s="776">
        <v>5</v>
      </c>
      <c r="CS8" s="777"/>
      <c r="CT8" s="777"/>
      <c r="CU8" s="777"/>
      <c r="CV8" s="778"/>
      <c r="CW8" s="776" t="s">
        <v>558</v>
      </c>
      <c r="CX8" s="777"/>
      <c r="CY8" s="777"/>
      <c r="CZ8" s="777"/>
      <c r="DA8" s="778"/>
      <c r="DB8" s="776" t="s">
        <v>512</v>
      </c>
      <c r="DC8" s="777"/>
      <c r="DD8" s="777"/>
      <c r="DE8" s="777"/>
      <c r="DF8" s="778"/>
      <c r="DG8" s="776" t="s">
        <v>512</v>
      </c>
      <c r="DH8" s="777"/>
      <c r="DI8" s="777"/>
      <c r="DJ8" s="777"/>
      <c r="DK8" s="778"/>
      <c r="DL8" s="776" t="s">
        <v>512</v>
      </c>
      <c r="DM8" s="777"/>
      <c r="DN8" s="777"/>
      <c r="DO8" s="777"/>
      <c r="DP8" s="778"/>
      <c r="DQ8" s="776" t="s">
        <v>512</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2182</v>
      </c>
      <c r="R9" s="784"/>
      <c r="S9" s="784"/>
      <c r="T9" s="784"/>
      <c r="U9" s="784"/>
      <c r="V9" s="784">
        <v>2153</v>
      </c>
      <c r="W9" s="784"/>
      <c r="X9" s="784"/>
      <c r="Y9" s="784"/>
      <c r="Z9" s="784"/>
      <c r="AA9" s="784">
        <v>29</v>
      </c>
      <c r="AB9" s="784"/>
      <c r="AC9" s="784"/>
      <c r="AD9" s="784"/>
      <c r="AE9" s="785"/>
      <c r="AF9" s="786">
        <v>29</v>
      </c>
      <c r="AG9" s="787"/>
      <c r="AH9" s="787"/>
      <c r="AI9" s="787"/>
      <c r="AJ9" s="788"/>
      <c r="AK9" s="769">
        <v>1175</v>
      </c>
      <c r="AL9" s="770"/>
      <c r="AM9" s="770"/>
      <c r="AN9" s="770"/>
      <c r="AO9" s="770"/>
      <c r="AP9" s="770">
        <v>2341</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566</v>
      </c>
      <c r="BT9" s="774"/>
      <c r="BU9" s="774"/>
      <c r="BV9" s="774"/>
      <c r="BW9" s="774"/>
      <c r="BX9" s="774"/>
      <c r="BY9" s="774"/>
      <c r="BZ9" s="774"/>
      <c r="CA9" s="774"/>
      <c r="CB9" s="774"/>
      <c r="CC9" s="774"/>
      <c r="CD9" s="774"/>
      <c r="CE9" s="774"/>
      <c r="CF9" s="774"/>
      <c r="CG9" s="775"/>
      <c r="CH9" s="776">
        <v>0</v>
      </c>
      <c r="CI9" s="777"/>
      <c r="CJ9" s="777"/>
      <c r="CK9" s="777"/>
      <c r="CL9" s="778"/>
      <c r="CM9" s="776">
        <v>144</v>
      </c>
      <c r="CN9" s="777"/>
      <c r="CO9" s="777"/>
      <c r="CP9" s="777"/>
      <c r="CQ9" s="778"/>
      <c r="CR9" s="776">
        <v>85</v>
      </c>
      <c r="CS9" s="777"/>
      <c r="CT9" s="777"/>
      <c r="CU9" s="777"/>
      <c r="CV9" s="778"/>
      <c r="CW9" s="776" t="s">
        <v>558</v>
      </c>
      <c r="CX9" s="777"/>
      <c r="CY9" s="777"/>
      <c r="CZ9" s="777"/>
      <c r="DA9" s="778"/>
      <c r="DB9" s="776" t="s">
        <v>512</v>
      </c>
      <c r="DC9" s="777"/>
      <c r="DD9" s="777"/>
      <c r="DE9" s="777"/>
      <c r="DF9" s="778"/>
      <c r="DG9" s="776" t="s">
        <v>512</v>
      </c>
      <c r="DH9" s="777"/>
      <c r="DI9" s="777"/>
      <c r="DJ9" s="777"/>
      <c r="DK9" s="778"/>
      <c r="DL9" s="776" t="s">
        <v>512</v>
      </c>
      <c r="DM9" s="777"/>
      <c r="DN9" s="777"/>
      <c r="DO9" s="777"/>
      <c r="DP9" s="778"/>
      <c r="DQ9" s="776" t="s">
        <v>512</v>
      </c>
      <c r="DR9" s="777"/>
      <c r="DS9" s="777"/>
      <c r="DT9" s="777"/>
      <c r="DU9" s="778"/>
      <c r="DV9" s="773"/>
      <c r="DW9" s="774"/>
      <c r="DX9" s="774"/>
      <c r="DY9" s="774"/>
      <c r="DZ9" s="779"/>
      <c r="EA9" s="234"/>
    </row>
    <row r="10" spans="1:131" s="235" customFormat="1" ht="26.25" customHeight="1" x14ac:dyDescent="0.15">
      <c r="A10" s="238">
        <v>4</v>
      </c>
      <c r="B10" s="780" t="s">
        <v>377</v>
      </c>
      <c r="C10" s="781"/>
      <c r="D10" s="781"/>
      <c r="E10" s="781"/>
      <c r="F10" s="781"/>
      <c r="G10" s="781"/>
      <c r="H10" s="781"/>
      <c r="I10" s="781"/>
      <c r="J10" s="781"/>
      <c r="K10" s="781"/>
      <c r="L10" s="781"/>
      <c r="M10" s="781"/>
      <c r="N10" s="781"/>
      <c r="O10" s="781"/>
      <c r="P10" s="782"/>
      <c r="Q10" s="783">
        <v>55</v>
      </c>
      <c r="R10" s="784"/>
      <c r="S10" s="784"/>
      <c r="T10" s="784"/>
      <c r="U10" s="784"/>
      <c r="V10" s="784">
        <v>50</v>
      </c>
      <c r="W10" s="784"/>
      <c r="X10" s="784"/>
      <c r="Y10" s="784"/>
      <c r="Z10" s="784"/>
      <c r="AA10" s="784">
        <v>4</v>
      </c>
      <c r="AB10" s="784"/>
      <c r="AC10" s="784"/>
      <c r="AD10" s="784"/>
      <c r="AE10" s="785"/>
      <c r="AF10" s="786">
        <v>4</v>
      </c>
      <c r="AG10" s="787"/>
      <c r="AH10" s="787"/>
      <c r="AI10" s="787"/>
      <c r="AJ10" s="788"/>
      <c r="AK10" s="769">
        <v>9</v>
      </c>
      <c r="AL10" s="770"/>
      <c r="AM10" s="770"/>
      <c r="AN10" s="770"/>
      <c r="AO10" s="770"/>
      <c r="AP10" s="770">
        <v>44</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567</v>
      </c>
      <c r="BT10" s="774"/>
      <c r="BU10" s="774"/>
      <c r="BV10" s="774"/>
      <c r="BW10" s="774"/>
      <c r="BX10" s="774"/>
      <c r="BY10" s="774"/>
      <c r="BZ10" s="774"/>
      <c r="CA10" s="774"/>
      <c r="CB10" s="774"/>
      <c r="CC10" s="774"/>
      <c r="CD10" s="774"/>
      <c r="CE10" s="774"/>
      <c r="CF10" s="774"/>
      <c r="CG10" s="775"/>
      <c r="CH10" s="776">
        <v>-11</v>
      </c>
      <c r="CI10" s="777"/>
      <c r="CJ10" s="777"/>
      <c r="CK10" s="777"/>
      <c r="CL10" s="778"/>
      <c r="CM10" s="776">
        <v>1480</v>
      </c>
      <c r="CN10" s="777"/>
      <c r="CO10" s="777"/>
      <c r="CP10" s="777"/>
      <c r="CQ10" s="778"/>
      <c r="CR10" s="776">
        <v>27</v>
      </c>
      <c r="CS10" s="777"/>
      <c r="CT10" s="777"/>
      <c r="CU10" s="777"/>
      <c r="CV10" s="778"/>
      <c r="CW10" s="776">
        <v>175</v>
      </c>
      <c r="CX10" s="777"/>
      <c r="CY10" s="777"/>
      <c r="CZ10" s="777"/>
      <c r="DA10" s="778"/>
      <c r="DB10" s="776" t="s">
        <v>512</v>
      </c>
      <c r="DC10" s="777"/>
      <c r="DD10" s="777"/>
      <c r="DE10" s="777"/>
      <c r="DF10" s="778"/>
      <c r="DG10" s="776" t="s">
        <v>512</v>
      </c>
      <c r="DH10" s="777"/>
      <c r="DI10" s="777"/>
      <c r="DJ10" s="777"/>
      <c r="DK10" s="778"/>
      <c r="DL10" s="776" t="s">
        <v>512</v>
      </c>
      <c r="DM10" s="777"/>
      <c r="DN10" s="777"/>
      <c r="DO10" s="777"/>
      <c r="DP10" s="778"/>
      <c r="DQ10" s="776" t="s">
        <v>512</v>
      </c>
      <c r="DR10" s="777"/>
      <c r="DS10" s="777"/>
      <c r="DT10" s="777"/>
      <c r="DU10" s="778"/>
      <c r="DV10" s="773"/>
      <c r="DW10" s="774"/>
      <c r="DX10" s="774"/>
      <c r="DY10" s="774"/>
      <c r="DZ10" s="779"/>
      <c r="EA10" s="234"/>
    </row>
    <row r="11" spans="1:131" s="235" customFormat="1" ht="26.25" customHeight="1" x14ac:dyDescent="0.15">
      <c r="A11" s="238">
        <v>5</v>
      </c>
      <c r="B11" s="780" t="s">
        <v>378</v>
      </c>
      <c r="C11" s="781"/>
      <c r="D11" s="781"/>
      <c r="E11" s="781"/>
      <c r="F11" s="781"/>
      <c r="G11" s="781"/>
      <c r="H11" s="781"/>
      <c r="I11" s="781"/>
      <c r="J11" s="781"/>
      <c r="K11" s="781"/>
      <c r="L11" s="781"/>
      <c r="M11" s="781"/>
      <c r="N11" s="781"/>
      <c r="O11" s="781"/>
      <c r="P11" s="782"/>
      <c r="Q11" s="783">
        <v>94</v>
      </c>
      <c r="R11" s="784"/>
      <c r="S11" s="784"/>
      <c r="T11" s="784"/>
      <c r="U11" s="784"/>
      <c r="V11" s="784">
        <v>86</v>
      </c>
      <c r="W11" s="784"/>
      <c r="X11" s="784"/>
      <c r="Y11" s="784"/>
      <c r="Z11" s="784"/>
      <c r="AA11" s="784">
        <v>8</v>
      </c>
      <c r="AB11" s="784"/>
      <c r="AC11" s="784"/>
      <c r="AD11" s="784"/>
      <c r="AE11" s="785"/>
      <c r="AF11" s="786">
        <v>8</v>
      </c>
      <c r="AG11" s="787"/>
      <c r="AH11" s="787"/>
      <c r="AI11" s="787"/>
      <c r="AJ11" s="788"/>
      <c r="AK11" s="769">
        <v>6</v>
      </c>
      <c r="AL11" s="770"/>
      <c r="AM11" s="770"/>
      <c r="AN11" s="770"/>
      <c r="AO11" s="770"/>
      <c r="AP11" s="770" t="s">
        <v>574</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568</v>
      </c>
      <c r="BT11" s="774"/>
      <c r="BU11" s="774"/>
      <c r="BV11" s="774"/>
      <c r="BW11" s="774"/>
      <c r="BX11" s="774"/>
      <c r="BY11" s="774"/>
      <c r="BZ11" s="774"/>
      <c r="CA11" s="774"/>
      <c r="CB11" s="774"/>
      <c r="CC11" s="774"/>
      <c r="CD11" s="774"/>
      <c r="CE11" s="774"/>
      <c r="CF11" s="774"/>
      <c r="CG11" s="775"/>
      <c r="CH11" s="776">
        <v>-12</v>
      </c>
      <c r="CI11" s="777"/>
      <c r="CJ11" s="777"/>
      <c r="CK11" s="777"/>
      <c r="CL11" s="778"/>
      <c r="CM11" s="776">
        <v>75</v>
      </c>
      <c r="CN11" s="777"/>
      <c r="CO11" s="777"/>
      <c r="CP11" s="777"/>
      <c r="CQ11" s="778"/>
      <c r="CR11" s="776">
        <v>50</v>
      </c>
      <c r="CS11" s="777"/>
      <c r="CT11" s="777"/>
      <c r="CU11" s="777"/>
      <c r="CV11" s="778"/>
      <c r="CW11" s="776" t="s">
        <v>558</v>
      </c>
      <c r="CX11" s="777"/>
      <c r="CY11" s="777"/>
      <c r="CZ11" s="777"/>
      <c r="DA11" s="778"/>
      <c r="DB11" s="776" t="s">
        <v>512</v>
      </c>
      <c r="DC11" s="777"/>
      <c r="DD11" s="777"/>
      <c r="DE11" s="777"/>
      <c r="DF11" s="778"/>
      <c r="DG11" s="776" t="s">
        <v>512</v>
      </c>
      <c r="DH11" s="777"/>
      <c r="DI11" s="777"/>
      <c r="DJ11" s="777"/>
      <c r="DK11" s="778"/>
      <c r="DL11" s="776" t="s">
        <v>512</v>
      </c>
      <c r="DM11" s="777"/>
      <c r="DN11" s="777"/>
      <c r="DO11" s="777"/>
      <c r="DP11" s="778"/>
      <c r="DQ11" s="776" t="s">
        <v>512</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380</v>
      </c>
      <c r="B23" s="789" t="s">
        <v>381</v>
      </c>
      <c r="C23" s="790"/>
      <c r="D23" s="790"/>
      <c r="E23" s="790"/>
      <c r="F23" s="790"/>
      <c r="G23" s="790"/>
      <c r="H23" s="790"/>
      <c r="I23" s="790"/>
      <c r="J23" s="790"/>
      <c r="K23" s="790"/>
      <c r="L23" s="790"/>
      <c r="M23" s="790"/>
      <c r="N23" s="790"/>
      <c r="O23" s="790"/>
      <c r="P23" s="791"/>
      <c r="Q23" s="792">
        <v>112552</v>
      </c>
      <c r="R23" s="793"/>
      <c r="S23" s="793"/>
      <c r="T23" s="793"/>
      <c r="U23" s="793"/>
      <c r="V23" s="793">
        <v>108767</v>
      </c>
      <c r="W23" s="793"/>
      <c r="X23" s="793"/>
      <c r="Y23" s="793"/>
      <c r="Z23" s="793"/>
      <c r="AA23" s="793">
        <v>3785</v>
      </c>
      <c r="AB23" s="793"/>
      <c r="AC23" s="793"/>
      <c r="AD23" s="793"/>
      <c r="AE23" s="794"/>
      <c r="AF23" s="795">
        <v>3037</v>
      </c>
      <c r="AG23" s="793"/>
      <c r="AH23" s="793"/>
      <c r="AI23" s="793"/>
      <c r="AJ23" s="796"/>
      <c r="AK23" s="797"/>
      <c r="AL23" s="798"/>
      <c r="AM23" s="798"/>
      <c r="AN23" s="798"/>
      <c r="AO23" s="798"/>
      <c r="AP23" s="793">
        <v>120217</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384</v>
      </c>
      <c r="R26" s="734"/>
      <c r="S26" s="734"/>
      <c r="T26" s="734"/>
      <c r="U26" s="735"/>
      <c r="V26" s="733" t="s">
        <v>385</v>
      </c>
      <c r="W26" s="734"/>
      <c r="X26" s="734"/>
      <c r="Y26" s="734"/>
      <c r="Z26" s="735"/>
      <c r="AA26" s="733" t="s">
        <v>386</v>
      </c>
      <c r="AB26" s="734"/>
      <c r="AC26" s="734"/>
      <c r="AD26" s="734"/>
      <c r="AE26" s="734"/>
      <c r="AF26" s="814" t="s">
        <v>387</v>
      </c>
      <c r="AG26" s="815"/>
      <c r="AH26" s="815"/>
      <c r="AI26" s="815"/>
      <c r="AJ26" s="816"/>
      <c r="AK26" s="734" t="s">
        <v>388</v>
      </c>
      <c r="AL26" s="734"/>
      <c r="AM26" s="734"/>
      <c r="AN26" s="734"/>
      <c r="AO26" s="735"/>
      <c r="AP26" s="733" t="s">
        <v>389</v>
      </c>
      <c r="AQ26" s="734"/>
      <c r="AR26" s="734"/>
      <c r="AS26" s="734"/>
      <c r="AT26" s="735"/>
      <c r="AU26" s="733" t="s">
        <v>390</v>
      </c>
      <c r="AV26" s="734"/>
      <c r="AW26" s="734"/>
      <c r="AX26" s="734"/>
      <c r="AY26" s="735"/>
      <c r="AZ26" s="733" t="s">
        <v>391</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392</v>
      </c>
      <c r="C28" s="750"/>
      <c r="D28" s="750"/>
      <c r="E28" s="750"/>
      <c r="F28" s="750"/>
      <c r="G28" s="750"/>
      <c r="H28" s="750"/>
      <c r="I28" s="750"/>
      <c r="J28" s="750"/>
      <c r="K28" s="750"/>
      <c r="L28" s="750"/>
      <c r="M28" s="750"/>
      <c r="N28" s="750"/>
      <c r="O28" s="750"/>
      <c r="P28" s="751"/>
      <c r="Q28" s="822">
        <v>21986</v>
      </c>
      <c r="R28" s="823"/>
      <c r="S28" s="823"/>
      <c r="T28" s="823"/>
      <c r="U28" s="823"/>
      <c r="V28" s="823">
        <v>21378</v>
      </c>
      <c r="W28" s="823"/>
      <c r="X28" s="823"/>
      <c r="Y28" s="823"/>
      <c r="Z28" s="823"/>
      <c r="AA28" s="823">
        <v>608</v>
      </c>
      <c r="AB28" s="823"/>
      <c r="AC28" s="823"/>
      <c r="AD28" s="823"/>
      <c r="AE28" s="824"/>
      <c r="AF28" s="825">
        <v>608</v>
      </c>
      <c r="AG28" s="823"/>
      <c r="AH28" s="823"/>
      <c r="AI28" s="823"/>
      <c r="AJ28" s="826"/>
      <c r="AK28" s="827">
        <v>2222</v>
      </c>
      <c r="AL28" s="828"/>
      <c r="AM28" s="828"/>
      <c r="AN28" s="828"/>
      <c r="AO28" s="828"/>
      <c r="AP28" s="828" t="s">
        <v>558</v>
      </c>
      <c r="AQ28" s="828"/>
      <c r="AR28" s="828"/>
      <c r="AS28" s="828"/>
      <c r="AT28" s="828"/>
      <c r="AU28" s="828" t="s">
        <v>558</v>
      </c>
      <c r="AV28" s="828"/>
      <c r="AW28" s="828"/>
      <c r="AX28" s="828"/>
      <c r="AY28" s="828"/>
      <c r="AZ28" s="829" t="s">
        <v>558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393</v>
      </c>
      <c r="C29" s="781"/>
      <c r="D29" s="781"/>
      <c r="E29" s="781"/>
      <c r="F29" s="781"/>
      <c r="G29" s="781"/>
      <c r="H29" s="781"/>
      <c r="I29" s="781"/>
      <c r="J29" s="781"/>
      <c r="K29" s="781"/>
      <c r="L29" s="781"/>
      <c r="M29" s="781"/>
      <c r="N29" s="781"/>
      <c r="O29" s="781"/>
      <c r="P29" s="782"/>
      <c r="Q29" s="783">
        <v>185</v>
      </c>
      <c r="R29" s="784"/>
      <c r="S29" s="784"/>
      <c r="T29" s="784"/>
      <c r="U29" s="784"/>
      <c r="V29" s="784">
        <v>172</v>
      </c>
      <c r="W29" s="784"/>
      <c r="X29" s="784"/>
      <c r="Y29" s="784"/>
      <c r="Z29" s="784"/>
      <c r="AA29" s="784">
        <v>13</v>
      </c>
      <c r="AB29" s="784"/>
      <c r="AC29" s="784"/>
      <c r="AD29" s="784"/>
      <c r="AE29" s="785"/>
      <c r="AF29" s="786">
        <v>13</v>
      </c>
      <c r="AG29" s="787"/>
      <c r="AH29" s="787"/>
      <c r="AI29" s="787"/>
      <c r="AJ29" s="788"/>
      <c r="AK29" s="834">
        <v>70</v>
      </c>
      <c r="AL29" s="830"/>
      <c r="AM29" s="830"/>
      <c r="AN29" s="830"/>
      <c r="AO29" s="830"/>
      <c r="AP29" s="830">
        <v>1431</v>
      </c>
      <c r="AQ29" s="830"/>
      <c r="AR29" s="830"/>
      <c r="AS29" s="830"/>
      <c r="AT29" s="830"/>
      <c r="AU29" s="830">
        <v>462</v>
      </c>
      <c r="AV29" s="830"/>
      <c r="AW29" s="830"/>
      <c r="AX29" s="830"/>
      <c r="AY29" s="830"/>
      <c r="AZ29" s="831" t="s">
        <v>558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394</v>
      </c>
      <c r="C30" s="781"/>
      <c r="D30" s="781"/>
      <c r="E30" s="781"/>
      <c r="F30" s="781"/>
      <c r="G30" s="781"/>
      <c r="H30" s="781"/>
      <c r="I30" s="781"/>
      <c r="J30" s="781"/>
      <c r="K30" s="781"/>
      <c r="L30" s="781"/>
      <c r="M30" s="781"/>
      <c r="N30" s="781"/>
      <c r="O30" s="781"/>
      <c r="P30" s="782"/>
      <c r="Q30" s="783">
        <v>22341</v>
      </c>
      <c r="R30" s="784"/>
      <c r="S30" s="784"/>
      <c r="T30" s="784"/>
      <c r="U30" s="784"/>
      <c r="V30" s="784">
        <v>21866</v>
      </c>
      <c r="W30" s="784"/>
      <c r="X30" s="784"/>
      <c r="Y30" s="784"/>
      <c r="Z30" s="784"/>
      <c r="AA30" s="784">
        <v>475</v>
      </c>
      <c r="AB30" s="784"/>
      <c r="AC30" s="784"/>
      <c r="AD30" s="784"/>
      <c r="AE30" s="785"/>
      <c r="AF30" s="786">
        <v>475</v>
      </c>
      <c r="AG30" s="787"/>
      <c r="AH30" s="787"/>
      <c r="AI30" s="787"/>
      <c r="AJ30" s="788"/>
      <c r="AK30" s="834">
        <v>3286</v>
      </c>
      <c r="AL30" s="830"/>
      <c r="AM30" s="830"/>
      <c r="AN30" s="830"/>
      <c r="AO30" s="830"/>
      <c r="AP30" s="830" t="s">
        <v>558</v>
      </c>
      <c r="AQ30" s="830"/>
      <c r="AR30" s="830"/>
      <c r="AS30" s="830"/>
      <c r="AT30" s="830"/>
      <c r="AU30" s="830" t="s">
        <v>558</v>
      </c>
      <c r="AV30" s="830"/>
      <c r="AW30" s="830"/>
      <c r="AX30" s="830"/>
      <c r="AY30" s="830"/>
      <c r="AZ30" s="831" t="s">
        <v>558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395</v>
      </c>
      <c r="C31" s="781"/>
      <c r="D31" s="781"/>
      <c r="E31" s="781"/>
      <c r="F31" s="781"/>
      <c r="G31" s="781"/>
      <c r="H31" s="781"/>
      <c r="I31" s="781"/>
      <c r="J31" s="781"/>
      <c r="K31" s="781"/>
      <c r="L31" s="781"/>
      <c r="M31" s="781"/>
      <c r="N31" s="781"/>
      <c r="O31" s="781"/>
      <c r="P31" s="782"/>
      <c r="Q31" s="783">
        <v>194</v>
      </c>
      <c r="R31" s="784"/>
      <c r="S31" s="784"/>
      <c r="T31" s="784"/>
      <c r="U31" s="784"/>
      <c r="V31" s="784">
        <v>171</v>
      </c>
      <c r="W31" s="784"/>
      <c r="X31" s="784"/>
      <c r="Y31" s="784"/>
      <c r="Z31" s="784"/>
      <c r="AA31" s="784">
        <v>23</v>
      </c>
      <c r="AB31" s="784"/>
      <c r="AC31" s="784"/>
      <c r="AD31" s="784"/>
      <c r="AE31" s="785"/>
      <c r="AF31" s="786">
        <v>23</v>
      </c>
      <c r="AG31" s="787"/>
      <c r="AH31" s="787"/>
      <c r="AI31" s="787"/>
      <c r="AJ31" s="788"/>
      <c r="AK31" s="834" t="s">
        <v>558</v>
      </c>
      <c r="AL31" s="830"/>
      <c r="AM31" s="830"/>
      <c r="AN31" s="830"/>
      <c r="AO31" s="830"/>
      <c r="AP31" s="830">
        <v>37</v>
      </c>
      <c r="AQ31" s="830"/>
      <c r="AR31" s="830"/>
      <c r="AS31" s="830"/>
      <c r="AT31" s="830"/>
      <c r="AU31" s="830" t="s">
        <v>558</v>
      </c>
      <c r="AV31" s="830"/>
      <c r="AW31" s="830"/>
      <c r="AX31" s="830"/>
      <c r="AY31" s="830"/>
      <c r="AZ31" s="831" t="s">
        <v>558</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396</v>
      </c>
      <c r="C32" s="781"/>
      <c r="D32" s="781"/>
      <c r="E32" s="781"/>
      <c r="F32" s="781"/>
      <c r="G32" s="781"/>
      <c r="H32" s="781"/>
      <c r="I32" s="781"/>
      <c r="J32" s="781"/>
      <c r="K32" s="781"/>
      <c r="L32" s="781"/>
      <c r="M32" s="781"/>
      <c r="N32" s="781"/>
      <c r="O32" s="781"/>
      <c r="P32" s="782"/>
      <c r="Q32" s="783">
        <v>3167</v>
      </c>
      <c r="R32" s="784"/>
      <c r="S32" s="784"/>
      <c r="T32" s="784"/>
      <c r="U32" s="784"/>
      <c r="V32" s="784">
        <v>3085</v>
      </c>
      <c r="W32" s="784"/>
      <c r="X32" s="784"/>
      <c r="Y32" s="784"/>
      <c r="Z32" s="784"/>
      <c r="AA32" s="784">
        <v>82</v>
      </c>
      <c r="AB32" s="784"/>
      <c r="AC32" s="784"/>
      <c r="AD32" s="784"/>
      <c r="AE32" s="785"/>
      <c r="AF32" s="786">
        <v>82</v>
      </c>
      <c r="AG32" s="787"/>
      <c r="AH32" s="787"/>
      <c r="AI32" s="787"/>
      <c r="AJ32" s="788"/>
      <c r="AK32" s="834">
        <v>871</v>
      </c>
      <c r="AL32" s="830"/>
      <c r="AM32" s="830"/>
      <c r="AN32" s="830"/>
      <c r="AO32" s="830"/>
      <c r="AP32" s="830" t="s">
        <v>558</v>
      </c>
      <c r="AQ32" s="830"/>
      <c r="AR32" s="830"/>
      <c r="AS32" s="830"/>
      <c r="AT32" s="830"/>
      <c r="AU32" s="830" t="s">
        <v>558</v>
      </c>
      <c r="AV32" s="830"/>
      <c r="AW32" s="830"/>
      <c r="AX32" s="830"/>
      <c r="AY32" s="830"/>
      <c r="AZ32" s="831" t="s">
        <v>558</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397</v>
      </c>
      <c r="C33" s="781"/>
      <c r="D33" s="781"/>
      <c r="E33" s="781"/>
      <c r="F33" s="781"/>
      <c r="G33" s="781"/>
      <c r="H33" s="781"/>
      <c r="I33" s="781"/>
      <c r="J33" s="781"/>
      <c r="K33" s="781"/>
      <c r="L33" s="781"/>
      <c r="M33" s="781"/>
      <c r="N33" s="781"/>
      <c r="O33" s="781"/>
      <c r="P33" s="782"/>
      <c r="Q33" s="783">
        <v>1597</v>
      </c>
      <c r="R33" s="784"/>
      <c r="S33" s="784"/>
      <c r="T33" s="784"/>
      <c r="U33" s="784"/>
      <c r="V33" s="784">
        <v>1750</v>
      </c>
      <c r="W33" s="784"/>
      <c r="X33" s="784"/>
      <c r="Y33" s="784"/>
      <c r="Z33" s="784"/>
      <c r="AA33" s="784">
        <v>-153</v>
      </c>
      <c r="AB33" s="784"/>
      <c r="AC33" s="784"/>
      <c r="AD33" s="784"/>
      <c r="AE33" s="785"/>
      <c r="AF33" s="786">
        <v>209</v>
      </c>
      <c r="AG33" s="787"/>
      <c r="AH33" s="787"/>
      <c r="AI33" s="787"/>
      <c r="AJ33" s="788"/>
      <c r="AK33" s="834">
        <v>527</v>
      </c>
      <c r="AL33" s="830"/>
      <c r="AM33" s="830"/>
      <c r="AN33" s="830"/>
      <c r="AO33" s="830"/>
      <c r="AP33" s="830">
        <v>236</v>
      </c>
      <c r="AQ33" s="830"/>
      <c r="AR33" s="830"/>
      <c r="AS33" s="830"/>
      <c r="AT33" s="830"/>
      <c r="AU33" s="830">
        <v>60</v>
      </c>
      <c r="AV33" s="830"/>
      <c r="AW33" s="830"/>
      <c r="AX33" s="830"/>
      <c r="AY33" s="830"/>
      <c r="AZ33" s="831" t="s">
        <v>558</v>
      </c>
      <c r="BA33" s="831"/>
      <c r="BB33" s="831"/>
      <c r="BC33" s="831"/>
      <c r="BD33" s="831"/>
      <c r="BE33" s="832" t="s">
        <v>398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399</v>
      </c>
      <c r="C34" s="781"/>
      <c r="D34" s="781"/>
      <c r="E34" s="781"/>
      <c r="F34" s="781"/>
      <c r="G34" s="781"/>
      <c r="H34" s="781"/>
      <c r="I34" s="781"/>
      <c r="J34" s="781"/>
      <c r="K34" s="781"/>
      <c r="L34" s="781"/>
      <c r="M34" s="781"/>
      <c r="N34" s="781"/>
      <c r="O34" s="781"/>
      <c r="P34" s="782"/>
      <c r="Q34" s="783">
        <v>24167</v>
      </c>
      <c r="R34" s="784"/>
      <c r="S34" s="784"/>
      <c r="T34" s="784"/>
      <c r="U34" s="784"/>
      <c r="V34" s="784">
        <v>23993</v>
      </c>
      <c r="W34" s="784"/>
      <c r="X34" s="784"/>
      <c r="Y34" s="784"/>
      <c r="Z34" s="784"/>
      <c r="AA34" s="784">
        <v>174</v>
      </c>
      <c r="AB34" s="784"/>
      <c r="AC34" s="784"/>
      <c r="AD34" s="784"/>
      <c r="AE34" s="785"/>
      <c r="AF34" s="786">
        <v>13325</v>
      </c>
      <c r="AG34" s="787"/>
      <c r="AH34" s="787"/>
      <c r="AI34" s="787"/>
      <c r="AJ34" s="788"/>
      <c r="AK34" s="834">
        <v>2339</v>
      </c>
      <c r="AL34" s="830"/>
      <c r="AM34" s="830"/>
      <c r="AN34" s="830"/>
      <c r="AO34" s="830"/>
      <c r="AP34" s="830">
        <v>8982</v>
      </c>
      <c r="AQ34" s="830"/>
      <c r="AR34" s="830"/>
      <c r="AS34" s="830"/>
      <c r="AT34" s="830"/>
      <c r="AU34" s="830">
        <v>4680</v>
      </c>
      <c r="AV34" s="830"/>
      <c r="AW34" s="830"/>
      <c r="AX34" s="830"/>
      <c r="AY34" s="830"/>
      <c r="AZ34" s="831" t="s">
        <v>558</v>
      </c>
      <c r="BA34" s="831"/>
      <c r="BB34" s="831"/>
      <c r="BC34" s="831"/>
      <c r="BD34" s="831"/>
      <c r="BE34" s="832" t="s">
        <v>398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400</v>
      </c>
      <c r="C35" s="781"/>
      <c r="D35" s="781"/>
      <c r="E35" s="781"/>
      <c r="F35" s="781"/>
      <c r="G35" s="781"/>
      <c r="H35" s="781"/>
      <c r="I35" s="781"/>
      <c r="J35" s="781"/>
      <c r="K35" s="781"/>
      <c r="L35" s="781"/>
      <c r="M35" s="781"/>
      <c r="N35" s="781"/>
      <c r="O35" s="781"/>
      <c r="P35" s="782"/>
      <c r="Q35" s="783">
        <v>6970</v>
      </c>
      <c r="R35" s="784"/>
      <c r="S35" s="784"/>
      <c r="T35" s="784"/>
      <c r="U35" s="784"/>
      <c r="V35" s="784">
        <v>6776</v>
      </c>
      <c r="W35" s="784"/>
      <c r="X35" s="784"/>
      <c r="Y35" s="784"/>
      <c r="Z35" s="784"/>
      <c r="AA35" s="784">
        <v>194</v>
      </c>
      <c r="AB35" s="784"/>
      <c r="AC35" s="784"/>
      <c r="AD35" s="784"/>
      <c r="AE35" s="785"/>
      <c r="AF35" s="786">
        <v>880</v>
      </c>
      <c r="AG35" s="787"/>
      <c r="AH35" s="787"/>
      <c r="AI35" s="787"/>
      <c r="AJ35" s="788"/>
      <c r="AK35" s="834">
        <v>2899</v>
      </c>
      <c r="AL35" s="830"/>
      <c r="AM35" s="830"/>
      <c r="AN35" s="830"/>
      <c r="AO35" s="830"/>
      <c r="AP35" s="830">
        <v>59568</v>
      </c>
      <c r="AQ35" s="830"/>
      <c r="AR35" s="830"/>
      <c r="AS35" s="830"/>
      <c r="AT35" s="830"/>
      <c r="AU35" s="830">
        <v>25019</v>
      </c>
      <c r="AV35" s="830"/>
      <c r="AW35" s="830"/>
      <c r="AX35" s="830"/>
      <c r="AY35" s="830"/>
      <c r="AZ35" s="831" t="s">
        <v>558</v>
      </c>
      <c r="BA35" s="831"/>
      <c r="BB35" s="831"/>
      <c r="BC35" s="831"/>
      <c r="BD35" s="831"/>
      <c r="BE35" s="832" t="s">
        <v>398</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401</v>
      </c>
      <c r="C36" s="781"/>
      <c r="D36" s="781"/>
      <c r="E36" s="781"/>
      <c r="F36" s="781"/>
      <c r="G36" s="781"/>
      <c r="H36" s="781"/>
      <c r="I36" s="781"/>
      <c r="J36" s="781"/>
      <c r="K36" s="781"/>
      <c r="L36" s="781"/>
      <c r="M36" s="781"/>
      <c r="N36" s="781"/>
      <c r="O36" s="781"/>
      <c r="P36" s="782"/>
      <c r="Q36" s="783">
        <v>295</v>
      </c>
      <c r="R36" s="784"/>
      <c r="S36" s="784"/>
      <c r="T36" s="784"/>
      <c r="U36" s="784"/>
      <c r="V36" s="784">
        <v>261</v>
      </c>
      <c r="W36" s="784"/>
      <c r="X36" s="784"/>
      <c r="Y36" s="784"/>
      <c r="Z36" s="784"/>
      <c r="AA36" s="784">
        <v>33</v>
      </c>
      <c r="AB36" s="784"/>
      <c r="AC36" s="784"/>
      <c r="AD36" s="784"/>
      <c r="AE36" s="785"/>
      <c r="AF36" s="786">
        <v>33</v>
      </c>
      <c r="AG36" s="787"/>
      <c r="AH36" s="787"/>
      <c r="AI36" s="787"/>
      <c r="AJ36" s="788"/>
      <c r="AK36" s="834">
        <v>202</v>
      </c>
      <c r="AL36" s="830"/>
      <c r="AM36" s="830"/>
      <c r="AN36" s="830"/>
      <c r="AO36" s="830"/>
      <c r="AP36" s="830">
        <v>98</v>
      </c>
      <c r="AQ36" s="830"/>
      <c r="AR36" s="830"/>
      <c r="AS36" s="830"/>
      <c r="AT36" s="830"/>
      <c r="AU36" s="830">
        <v>86</v>
      </c>
      <c r="AV36" s="830"/>
      <c r="AW36" s="830"/>
      <c r="AX36" s="830"/>
      <c r="AY36" s="830"/>
      <c r="AZ36" s="831" t="s">
        <v>558</v>
      </c>
      <c r="BA36" s="831"/>
      <c r="BB36" s="831"/>
      <c r="BC36" s="831"/>
      <c r="BD36" s="831"/>
      <c r="BE36" s="832" t="s">
        <v>402</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403</v>
      </c>
      <c r="C37" s="781"/>
      <c r="D37" s="781"/>
      <c r="E37" s="781"/>
      <c r="F37" s="781"/>
      <c r="G37" s="781"/>
      <c r="H37" s="781"/>
      <c r="I37" s="781"/>
      <c r="J37" s="781"/>
      <c r="K37" s="781"/>
      <c r="L37" s="781"/>
      <c r="M37" s="781"/>
      <c r="N37" s="781"/>
      <c r="O37" s="781"/>
      <c r="P37" s="782"/>
      <c r="Q37" s="783">
        <v>257</v>
      </c>
      <c r="R37" s="784"/>
      <c r="S37" s="784"/>
      <c r="T37" s="784"/>
      <c r="U37" s="784"/>
      <c r="V37" s="784">
        <v>249</v>
      </c>
      <c r="W37" s="784"/>
      <c r="X37" s="784"/>
      <c r="Y37" s="784"/>
      <c r="Z37" s="784"/>
      <c r="AA37" s="784">
        <v>8</v>
      </c>
      <c r="AB37" s="784"/>
      <c r="AC37" s="784"/>
      <c r="AD37" s="784"/>
      <c r="AE37" s="785"/>
      <c r="AF37" s="786">
        <v>8</v>
      </c>
      <c r="AG37" s="787"/>
      <c r="AH37" s="787"/>
      <c r="AI37" s="787"/>
      <c r="AJ37" s="788"/>
      <c r="AK37" s="834">
        <v>1</v>
      </c>
      <c r="AL37" s="830"/>
      <c r="AM37" s="830"/>
      <c r="AN37" s="830"/>
      <c r="AO37" s="830"/>
      <c r="AP37" s="830">
        <v>328</v>
      </c>
      <c r="AQ37" s="830"/>
      <c r="AR37" s="830"/>
      <c r="AS37" s="830"/>
      <c r="AT37" s="830"/>
      <c r="AU37" s="830">
        <v>8</v>
      </c>
      <c r="AV37" s="830"/>
      <c r="AW37" s="830"/>
      <c r="AX37" s="830"/>
      <c r="AY37" s="830"/>
      <c r="AZ37" s="831" t="s">
        <v>558</v>
      </c>
      <c r="BA37" s="831"/>
      <c r="BB37" s="831"/>
      <c r="BC37" s="831"/>
      <c r="BD37" s="831"/>
      <c r="BE37" s="832" t="s">
        <v>402</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404</v>
      </c>
      <c r="C38" s="781"/>
      <c r="D38" s="781"/>
      <c r="E38" s="781"/>
      <c r="F38" s="781"/>
      <c r="G38" s="781"/>
      <c r="H38" s="781"/>
      <c r="I38" s="781"/>
      <c r="J38" s="781"/>
      <c r="K38" s="781"/>
      <c r="L38" s="781"/>
      <c r="M38" s="781"/>
      <c r="N38" s="781"/>
      <c r="O38" s="781"/>
      <c r="P38" s="782"/>
      <c r="Q38" s="783">
        <v>2241</v>
      </c>
      <c r="R38" s="784"/>
      <c r="S38" s="784"/>
      <c r="T38" s="784"/>
      <c r="U38" s="784"/>
      <c r="V38" s="784">
        <v>2241</v>
      </c>
      <c r="W38" s="784"/>
      <c r="X38" s="784"/>
      <c r="Y38" s="784"/>
      <c r="Z38" s="784"/>
      <c r="AA38" s="784">
        <v>0</v>
      </c>
      <c r="AB38" s="784"/>
      <c r="AC38" s="784"/>
      <c r="AD38" s="784"/>
      <c r="AE38" s="785"/>
      <c r="AF38" s="786">
        <v>0</v>
      </c>
      <c r="AG38" s="787"/>
      <c r="AH38" s="787"/>
      <c r="AI38" s="787"/>
      <c r="AJ38" s="788"/>
      <c r="AK38" s="834">
        <v>5</v>
      </c>
      <c r="AL38" s="830"/>
      <c r="AM38" s="830"/>
      <c r="AN38" s="830"/>
      <c r="AO38" s="830"/>
      <c r="AP38" s="830">
        <v>4086</v>
      </c>
      <c r="AQ38" s="830"/>
      <c r="AR38" s="830"/>
      <c r="AS38" s="830"/>
      <c r="AT38" s="830"/>
      <c r="AU38" s="830" t="s">
        <v>558</v>
      </c>
      <c r="AV38" s="830"/>
      <c r="AW38" s="830"/>
      <c r="AX38" s="830"/>
      <c r="AY38" s="830"/>
      <c r="AZ38" s="831" t="s">
        <v>558</v>
      </c>
      <c r="BA38" s="831"/>
      <c r="BB38" s="831"/>
      <c r="BC38" s="831"/>
      <c r="BD38" s="831"/>
      <c r="BE38" s="832" t="s">
        <v>402</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380</v>
      </c>
      <c r="B63" s="789" t="s">
        <v>406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15655</v>
      </c>
      <c r="AG63" s="844"/>
      <c r="AH63" s="844"/>
      <c r="AI63" s="844"/>
      <c r="AJ63" s="845"/>
      <c r="AK63" s="846"/>
      <c r="AL63" s="841"/>
      <c r="AM63" s="841"/>
      <c r="AN63" s="841"/>
      <c r="AO63" s="841"/>
      <c r="AP63" s="844">
        <v>74766</v>
      </c>
      <c r="AQ63" s="844"/>
      <c r="AR63" s="844"/>
      <c r="AS63" s="844"/>
      <c r="AT63" s="844"/>
      <c r="AU63" s="844">
        <v>30314</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408</v>
      </c>
      <c r="B66" s="728"/>
      <c r="C66" s="728"/>
      <c r="D66" s="728"/>
      <c r="E66" s="728"/>
      <c r="F66" s="728"/>
      <c r="G66" s="728"/>
      <c r="H66" s="728"/>
      <c r="I66" s="728"/>
      <c r="J66" s="728"/>
      <c r="K66" s="728"/>
      <c r="L66" s="728"/>
      <c r="M66" s="728"/>
      <c r="N66" s="728"/>
      <c r="O66" s="728"/>
      <c r="P66" s="729"/>
      <c r="Q66" s="733" t="s">
        <v>384</v>
      </c>
      <c r="R66" s="734"/>
      <c r="S66" s="734"/>
      <c r="T66" s="734"/>
      <c r="U66" s="735"/>
      <c r="V66" s="733" t="s">
        <v>385</v>
      </c>
      <c r="W66" s="734"/>
      <c r="X66" s="734"/>
      <c r="Y66" s="734"/>
      <c r="Z66" s="735"/>
      <c r="AA66" s="733" t="s">
        <v>386</v>
      </c>
      <c r="AB66" s="734"/>
      <c r="AC66" s="734"/>
      <c r="AD66" s="734"/>
      <c r="AE66" s="735"/>
      <c r="AF66" s="854" t="s">
        <v>387</v>
      </c>
      <c r="AG66" s="815"/>
      <c r="AH66" s="815"/>
      <c r="AI66" s="815"/>
      <c r="AJ66" s="855"/>
      <c r="AK66" s="733" t="s">
        <v>388</v>
      </c>
      <c r="AL66" s="728"/>
      <c r="AM66" s="728"/>
      <c r="AN66" s="728"/>
      <c r="AO66" s="729"/>
      <c r="AP66" s="733" t="s">
        <v>389</v>
      </c>
      <c r="AQ66" s="734"/>
      <c r="AR66" s="734"/>
      <c r="AS66" s="734"/>
      <c r="AT66" s="735"/>
      <c r="AU66" s="733" t="s">
        <v>409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559</v>
      </c>
      <c r="C68" s="870"/>
      <c r="D68" s="870"/>
      <c r="E68" s="870"/>
      <c r="F68" s="870"/>
      <c r="G68" s="870"/>
      <c r="H68" s="870"/>
      <c r="I68" s="870"/>
      <c r="J68" s="870"/>
      <c r="K68" s="870"/>
      <c r="L68" s="870"/>
      <c r="M68" s="870"/>
      <c r="N68" s="870"/>
      <c r="O68" s="870"/>
      <c r="P68" s="871"/>
      <c r="Q68" s="872">
        <v>8424</v>
      </c>
      <c r="R68" s="866"/>
      <c r="S68" s="866"/>
      <c r="T68" s="866"/>
      <c r="U68" s="866"/>
      <c r="V68" s="866">
        <v>8260</v>
      </c>
      <c r="W68" s="866"/>
      <c r="X68" s="866"/>
      <c r="Y68" s="866"/>
      <c r="Z68" s="866"/>
      <c r="AA68" s="866">
        <v>163</v>
      </c>
      <c r="AB68" s="866"/>
      <c r="AC68" s="866"/>
      <c r="AD68" s="866"/>
      <c r="AE68" s="866"/>
      <c r="AF68" s="866">
        <v>155</v>
      </c>
      <c r="AG68" s="866"/>
      <c r="AH68" s="866"/>
      <c r="AI68" s="866"/>
      <c r="AJ68" s="866"/>
      <c r="AK68" s="866" t="s">
        <v>558</v>
      </c>
      <c r="AL68" s="866"/>
      <c r="AM68" s="866"/>
      <c r="AN68" s="866"/>
      <c r="AO68" s="866"/>
      <c r="AP68" s="866">
        <v>5575</v>
      </c>
      <c r="AQ68" s="866"/>
      <c r="AR68" s="866"/>
      <c r="AS68" s="866"/>
      <c r="AT68" s="866"/>
      <c r="AU68" s="866">
        <v>4559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560</v>
      </c>
      <c r="C69" s="874"/>
      <c r="D69" s="874"/>
      <c r="E69" s="874"/>
      <c r="F69" s="874"/>
      <c r="G69" s="874"/>
      <c r="H69" s="874"/>
      <c r="I69" s="874"/>
      <c r="J69" s="874"/>
      <c r="K69" s="874"/>
      <c r="L69" s="874"/>
      <c r="M69" s="874"/>
      <c r="N69" s="874"/>
      <c r="O69" s="874"/>
      <c r="P69" s="875"/>
      <c r="Q69" s="876">
        <v>8215</v>
      </c>
      <c r="R69" s="830"/>
      <c r="S69" s="830"/>
      <c r="T69" s="830"/>
      <c r="U69" s="830"/>
      <c r="V69" s="830">
        <v>7312</v>
      </c>
      <c r="W69" s="830"/>
      <c r="X69" s="830"/>
      <c r="Y69" s="830"/>
      <c r="Z69" s="830"/>
      <c r="AA69" s="830">
        <v>903</v>
      </c>
      <c r="AB69" s="830"/>
      <c r="AC69" s="830"/>
      <c r="AD69" s="830"/>
      <c r="AE69" s="830"/>
      <c r="AF69" s="830">
        <v>6690</v>
      </c>
      <c r="AG69" s="830"/>
      <c r="AH69" s="830"/>
      <c r="AI69" s="830"/>
      <c r="AJ69" s="830"/>
      <c r="AK69" s="830">
        <v>64</v>
      </c>
      <c r="AL69" s="830"/>
      <c r="AM69" s="830"/>
      <c r="AN69" s="830"/>
      <c r="AO69" s="830"/>
      <c r="AP69" s="830">
        <v>10573</v>
      </c>
      <c r="AQ69" s="830"/>
      <c r="AR69" s="830"/>
      <c r="AS69" s="830"/>
      <c r="AT69" s="830"/>
      <c r="AU69" s="830">
        <v>203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561</v>
      </c>
      <c r="C70" s="874"/>
      <c r="D70" s="874"/>
      <c r="E70" s="874"/>
      <c r="F70" s="874"/>
      <c r="G70" s="874"/>
      <c r="H70" s="874"/>
      <c r="I70" s="874"/>
      <c r="J70" s="874"/>
      <c r="K70" s="874"/>
      <c r="L70" s="874"/>
      <c r="M70" s="874"/>
      <c r="N70" s="874"/>
      <c r="O70" s="874"/>
      <c r="P70" s="875"/>
      <c r="Q70" s="876">
        <v>178110</v>
      </c>
      <c r="R70" s="830"/>
      <c r="S70" s="830"/>
      <c r="T70" s="830"/>
      <c r="U70" s="830"/>
      <c r="V70" s="830">
        <v>175614</v>
      </c>
      <c r="W70" s="830"/>
      <c r="X70" s="830"/>
      <c r="Y70" s="830"/>
      <c r="Z70" s="830"/>
      <c r="AA70" s="830">
        <v>2496</v>
      </c>
      <c r="AB70" s="830"/>
      <c r="AC70" s="830"/>
      <c r="AD70" s="830"/>
      <c r="AE70" s="830"/>
      <c r="AF70" s="830">
        <v>2496</v>
      </c>
      <c r="AG70" s="830"/>
      <c r="AH70" s="830"/>
      <c r="AI70" s="830"/>
      <c r="AJ70" s="830"/>
      <c r="AK70" s="830">
        <v>6133</v>
      </c>
      <c r="AL70" s="830"/>
      <c r="AM70" s="830"/>
      <c r="AN70" s="830"/>
      <c r="AO70" s="830"/>
      <c r="AP70" s="830" t="s">
        <v>558</v>
      </c>
      <c r="AQ70" s="830"/>
      <c r="AR70" s="830"/>
      <c r="AS70" s="830"/>
      <c r="AT70" s="830"/>
      <c r="AU70" s="830" t="s">
        <v>558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562</v>
      </c>
      <c r="C71" s="874"/>
      <c r="D71" s="874"/>
      <c r="E71" s="874"/>
      <c r="F71" s="874"/>
      <c r="G71" s="874"/>
      <c r="H71" s="874"/>
      <c r="I71" s="874"/>
      <c r="J71" s="874"/>
      <c r="K71" s="874"/>
      <c r="L71" s="874"/>
      <c r="M71" s="874"/>
      <c r="N71" s="874"/>
      <c r="O71" s="874"/>
      <c r="P71" s="875"/>
      <c r="Q71" s="876">
        <v>127</v>
      </c>
      <c r="R71" s="830"/>
      <c r="S71" s="830"/>
      <c r="T71" s="830"/>
      <c r="U71" s="830"/>
      <c r="V71" s="830">
        <v>122</v>
      </c>
      <c r="W71" s="830"/>
      <c r="X71" s="830"/>
      <c r="Y71" s="830"/>
      <c r="Z71" s="830"/>
      <c r="AA71" s="830">
        <v>5</v>
      </c>
      <c r="AB71" s="830"/>
      <c r="AC71" s="830"/>
      <c r="AD71" s="830"/>
      <c r="AE71" s="830"/>
      <c r="AF71" s="830">
        <v>5</v>
      </c>
      <c r="AG71" s="830"/>
      <c r="AH71" s="830"/>
      <c r="AI71" s="830"/>
      <c r="AJ71" s="830"/>
      <c r="AK71" s="830">
        <v>10</v>
      </c>
      <c r="AL71" s="830"/>
      <c r="AM71" s="830"/>
      <c r="AN71" s="830"/>
      <c r="AO71" s="830"/>
      <c r="AP71" s="830" t="s">
        <v>558</v>
      </c>
      <c r="AQ71" s="830"/>
      <c r="AR71" s="830"/>
      <c r="AS71" s="830"/>
      <c r="AT71" s="830"/>
      <c r="AU71" s="830" t="s">
        <v>558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563</v>
      </c>
      <c r="C72" s="874"/>
      <c r="D72" s="874"/>
      <c r="E72" s="874"/>
      <c r="F72" s="874"/>
      <c r="G72" s="874"/>
      <c r="H72" s="874"/>
      <c r="I72" s="874"/>
      <c r="J72" s="874"/>
      <c r="K72" s="874"/>
      <c r="L72" s="874"/>
      <c r="M72" s="874"/>
      <c r="N72" s="874"/>
      <c r="O72" s="874"/>
      <c r="P72" s="875"/>
      <c r="Q72" s="876">
        <v>10</v>
      </c>
      <c r="R72" s="830"/>
      <c r="S72" s="830"/>
      <c r="T72" s="830"/>
      <c r="U72" s="830"/>
      <c r="V72" s="830">
        <v>9</v>
      </c>
      <c r="W72" s="830"/>
      <c r="X72" s="830"/>
      <c r="Y72" s="830"/>
      <c r="Z72" s="830"/>
      <c r="AA72" s="830">
        <v>1</v>
      </c>
      <c r="AB72" s="830"/>
      <c r="AC72" s="830"/>
      <c r="AD72" s="830"/>
      <c r="AE72" s="830"/>
      <c r="AF72" s="830">
        <v>1</v>
      </c>
      <c r="AG72" s="830"/>
      <c r="AH72" s="830"/>
      <c r="AI72" s="830"/>
      <c r="AJ72" s="830"/>
      <c r="AK72" s="830">
        <v>3</v>
      </c>
      <c r="AL72" s="830"/>
      <c r="AM72" s="830"/>
      <c r="AN72" s="830"/>
      <c r="AO72" s="830"/>
      <c r="AP72" s="830" t="s">
        <v>558</v>
      </c>
      <c r="AQ72" s="830"/>
      <c r="AR72" s="830"/>
      <c r="AS72" s="830"/>
      <c r="AT72" s="830"/>
      <c r="AU72" s="830" t="s">
        <v>558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380</v>
      </c>
      <c r="B88" s="789" t="s">
        <v>410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6902</v>
      </c>
      <c r="AG88" s="844"/>
      <c r="AH88" s="844"/>
      <c r="AI88" s="844"/>
      <c r="AJ88" s="844"/>
      <c r="AK88" s="841"/>
      <c r="AL88" s="841"/>
      <c r="AM88" s="841"/>
      <c r="AN88" s="841"/>
      <c r="AO88" s="841"/>
      <c r="AP88" s="844">
        <v>16148</v>
      </c>
      <c r="AQ88" s="844"/>
      <c r="AR88" s="844"/>
      <c r="AS88" s="844"/>
      <c r="AT88" s="844"/>
      <c r="AU88" s="844">
        <v>4762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789" t="s">
        <v>411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500</v>
      </c>
      <c r="CS102" s="852"/>
      <c r="CT102" s="852"/>
      <c r="CU102" s="852"/>
      <c r="CV102" s="891"/>
      <c r="CW102" s="890">
        <v>175</v>
      </c>
      <c r="CX102" s="852"/>
      <c r="CY102" s="852"/>
      <c r="CZ102" s="852"/>
      <c r="DA102" s="891"/>
      <c r="DB102" s="890" t="s">
        <v>558</v>
      </c>
      <c r="DC102" s="852"/>
      <c r="DD102" s="852"/>
      <c r="DE102" s="852"/>
      <c r="DF102" s="891"/>
      <c r="DG102" s="890" t="s">
        <v>512</v>
      </c>
      <c r="DH102" s="852"/>
      <c r="DI102" s="852"/>
      <c r="DJ102" s="852"/>
      <c r="DK102" s="891"/>
      <c r="DL102" s="890" t="s">
        <v>512</v>
      </c>
      <c r="DM102" s="852"/>
      <c r="DN102" s="852"/>
      <c r="DO102" s="852"/>
      <c r="DP102" s="891"/>
      <c r="DQ102" s="890" t="s">
        <v>512</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419</v>
      </c>
      <c r="AB109" s="893"/>
      <c r="AC109" s="893"/>
      <c r="AD109" s="893"/>
      <c r="AE109" s="894"/>
      <c r="AF109" s="892" t="s">
        <v>420</v>
      </c>
      <c r="AG109" s="893"/>
      <c r="AH109" s="893"/>
      <c r="AI109" s="893"/>
      <c r="AJ109" s="894"/>
      <c r="AK109" s="892" t="s">
        <v>294</v>
      </c>
      <c r="AL109" s="893"/>
      <c r="AM109" s="893"/>
      <c r="AN109" s="893"/>
      <c r="AO109" s="894"/>
      <c r="AP109" s="892" t="s">
        <v>421</v>
      </c>
      <c r="AQ109" s="893"/>
      <c r="AR109" s="893"/>
      <c r="AS109" s="893"/>
      <c r="AT109" s="895"/>
      <c r="AU109" s="912" t="s">
        <v>418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419</v>
      </c>
      <c r="BR109" s="893"/>
      <c r="BS109" s="893"/>
      <c r="BT109" s="893"/>
      <c r="BU109" s="894"/>
      <c r="BV109" s="892" t="s">
        <v>420</v>
      </c>
      <c r="BW109" s="893"/>
      <c r="BX109" s="893"/>
      <c r="BY109" s="893"/>
      <c r="BZ109" s="894"/>
      <c r="CA109" s="892" t="s">
        <v>294</v>
      </c>
      <c r="CB109" s="893"/>
      <c r="CC109" s="893"/>
      <c r="CD109" s="893"/>
      <c r="CE109" s="894"/>
      <c r="CF109" s="913" t="s">
        <v>421</v>
      </c>
      <c r="CG109" s="913"/>
      <c r="CH109" s="913"/>
      <c r="CI109" s="913"/>
      <c r="CJ109" s="913"/>
      <c r="CK109" s="892" t="s">
        <v>422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419</v>
      </c>
      <c r="DH109" s="893"/>
      <c r="DI109" s="893"/>
      <c r="DJ109" s="893"/>
      <c r="DK109" s="894"/>
      <c r="DL109" s="892" t="s">
        <v>420</v>
      </c>
      <c r="DM109" s="893"/>
      <c r="DN109" s="893"/>
      <c r="DO109" s="893"/>
      <c r="DP109" s="894"/>
      <c r="DQ109" s="892" t="s">
        <v>294</v>
      </c>
      <c r="DR109" s="893"/>
      <c r="DS109" s="893"/>
      <c r="DT109" s="893"/>
      <c r="DU109" s="894"/>
      <c r="DV109" s="892" t="s">
        <v>421</v>
      </c>
      <c r="DW109" s="893"/>
      <c r="DX109" s="893"/>
      <c r="DY109" s="893"/>
      <c r="DZ109" s="895"/>
    </row>
    <row r="110" spans="1:131" s="230" customFormat="1" ht="26.25" customHeight="1" x14ac:dyDescent="0.15">
      <c r="A110" s="896" t="s">
        <v>423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9749060</v>
      </c>
      <c r="AB110" s="900"/>
      <c r="AC110" s="900"/>
      <c r="AD110" s="900"/>
      <c r="AE110" s="901"/>
      <c r="AF110" s="902">
        <v>9898430</v>
      </c>
      <c r="AG110" s="900"/>
      <c r="AH110" s="900"/>
      <c r="AI110" s="900"/>
      <c r="AJ110" s="901"/>
      <c r="AK110" s="902">
        <v>9826771</v>
      </c>
      <c r="AL110" s="900"/>
      <c r="AM110" s="900"/>
      <c r="AN110" s="900"/>
      <c r="AO110" s="901"/>
      <c r="AP110" s="903">
        <v>21.5</v>
      </c>
      <c r="AQ110" s="904"/>
      <c r="AR110" s="904"/>
      <c r="AS110" s="904"/>
      <c r="AT110" s="905"/>
      <c r="AU110" s="906" t="s">
        <v>69</v>
      </c>
      <c r="AV110" s="907"/>
      <c r="AW110" s="907"/>
      <c r="AX110" s="907"/>
      <c r="AY110" s="907"/>
      <c r="AZ110" s="929" t="s">
        <v>424</v>
      </c>
      <c r="BA110" s="897"/>
      <c r="BB110" s="897"/>
      <c r="BC110" s="897"/>
      <c r="BD110" s="897"/>
      <c r="BE110" s="897"/>
      <c r="BF110" s="897"/>
      <c r="BG110" s="897"/>
      <c r="BH110" s="897"/>
      <c r="BI110" s="897"/>
      <c r="BJ110" s="897"/>
      <c r="BK110" s="897"/>
      <c r="BL110" s="897"/>
      <c r="BM110" s="897"/>
      <c r="BN110" s="897"/>
      <c r="BO110" s="897"/>
      <c r="BP110" s="898"/>
      <c r="BQ110" s="930">
        <v>124771578</v>
      </c>
      <c r="BR110" s="931"/>
      <c r="BS110" s="931"/>
      <c r="BT110" s="931"/>
      <c r="BU110" s="931"/>
      <c r="BV110" s="931">
        <v>122207583</v>
      </c>
      <c r="BW110" s="931"/>
      <c r="BX110" s="931"/>
      <c r="BY110" s="931"/>
      <c r="BZ110" s="931"/>
      <c r="CA110" s="931">
        <v>120216750</v>
      </c>
      <c r="CB110" s="931"/>
      <c r="CC110" s="931"/>
      <c r="CD110" s="931"/>
      <c r="CE110" s="931"/>
      <c r="CF110" s="944">
        <v>263.10000000000002</v>
      </c>
      <c r="CG110" s="945"/>
      <c r="CH110" s="945"/>
      <c r="CI110" s="945"/>
      <c r="CJ110" s="945"/>
      <c r="CK110" s="946" t="s">
        <v>425</v>
      </c>
      <c r="CL110" s="947"/>
      <c r="CM110" s="929" t="s">
        <v>426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427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428</v>
      </c>
      <c r="BA111" s="923"/>
      <c r="BB111" s="923"/>
      <c r="BC111" s="923"/>
      <c r="BD111" s="923"/>
      <c r="BE111" s="923"/>
      <c r="BF111" s="923"/>
      <c r="BG111" s="923"/>
      <c r="BH111" s="923"/>
      <c r="BI111" s="923"/>
      <c r="BJ111" s="923"/>
      <c r="BK111" s="923"/>
      <c r="BL111" s="923"/>
      <c r="BM111" s="923"/>
      <c r="BN111" s="923"/>
      <c r="BO111" s="923"/>
      <c r="BP111" s="924"/>
      <c r="BQ111" s="925">
        <v>244285</v>
      </c>
      <c r="BR111" s="926"/>
      <c r="BS111" s="926"/>
      <c r="BT111" s="926"/>
      <c r="BU111" s="926"/>
      <c r="BV111" s="926">
        <v>197546</v>
      </c>
      <c r="BW111" s="926"/>
      <c r="BX111" s="926"/>
      <c r="BY111" s="926"/>
      <c r="BZ111" s="926"/>
      <c r="CA111" s="926">
        <v>150352</v>
      </c>
      <c r="CB111" s="926"/>
      <c r="CC111" s="926"/>
      <c r="CD111" s="926"/>
      <c r="CE111" s="926"/>
      <c r="CF111" s="920">
        <v>0.3</v>
      </c>
      <c r="CG111" s="921"/>
      <c r="CH111" s="921"/>
      <c r="CI111" s="921"/>
      <c r="CJ111" s="921"/>
      <c r="CK111" s="948"/>
      <c r="CL111" s="949"/>
      <c r="CM111" s="922" t="s">
        <v>429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244285</v>
      </c>
      <c r="DH111" s="926"/>
      <c r="DI111" s="926"/>
      <c r="DJ111" s="926"/>
      <c r="DK111" s="926"/>
      <c r="DL111" s="926">
        <v>197546</v>
      </c>
      <c r="DM111" s="926"/>
      <c r="DN111" s="926"/>
      <c r="DO111" s="926"/>
      <c r="DP111" s="926"/>
      <c r="DQ111" s="926">
        <v>150352</v>
      </c>
      <c r="DR111" s="926"/>
      <c r="DS111" s="926"/>
      <c r="DT111" s="926"/>
      <c r="DU111" s="926"/>
      <c r="DV111" s="927">
        <v>0.3</v>
      </c>
      <c r="DW111" s="927"/>
      <c r="DX111" s="927"/>
      <c r="DY111" s="927"/>
      <c r="DZ111" s="928"/>
    </row>
    <row r="112" spans="1:131" s="230" customFormat="1" ht="26.25" customHeight="1" x14ac:dyDescent="0.15">
      <c r="A112" s="952" t="s">
        <v>430</v>
      </c>
      <c r="B112" s="953"/>
      <c r="C112" s="923" t="s">
        <v>431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30759</v>
      </c>
      <c r="AB112" s="959"/>
      <c r="AC112" s="959"/>
      <c r="AD112" s="959"/>
      <c r="AE112" s="960"/>
      <c r="AF112" s="961">
        <v>30759</v>
      </c>
      <c r="AG112" s="959"/>
      <c r="AH112" s="959"/>
      <c r="AI112" s="959"/>
      <c r="AJ112" s="960"/>
      <c r="AK112" s="961">
        <v>30759</v>
      </c>
      <c r="AL112" s="959"/>
      <c r="AM112" s="959"/>
      <c r="AN112" s="959"/>
      <c r="AO112" s="960"/>
      <c r="AP112" s="962">
        <v>0.1</v>
      </c>
      <c r="AQ112" s="963"/>
      <c r="AR112" s="963"/>
      <c r="AS112" s="963"/>
      <c r="AT112" s="964"/>
      <c r="AU112" s="908"/>
      <c r="AV112" s="909"/>
      <c r="AW112" s="909"/>
      <c r="AX112" s="909"/>
      <c r="AY112" s="909"/>
      <c r="AZ112" s="922" t="s">
        <v>432</v>
      </c>
      <c r="BA112" s="923"/>
      <c r="BB112" s="923"/>
      <c r="BC112" s="923"/>
      <c r="BD112" s="923"/>
      <c r="BE112" s="923"/>
      <c r="BF112" s="923"/>
      <c r="BG112" s="923"/>
      <c r="BH112" s="923"/>
      <c r="BI112" s="923"/>
      <c r="BJ112" s="923"/>
      <c r="BK112" s="923"/>
      <c r="BL112" s="923"/>
      <c r="BM112" s="923"/>
      <c r="BN112" s="923"/>
      <c r="BO112" s="923"/>
      <c r="BP112" s="924"/>
      <c r="BQ112" s="925">
        <v>31523445</v>
      </c>
      <c r="BR112" s="926"/>
      <c r="BS112" s="926"/>
      <c r="BT112" s="926"/>
      <c r="BU112" s="926"/>
      <c r="BV112" s="926">
        <v>31450322</v>
      </c>
      <c r="BW112" s="926"/>
      <c r="BX112" s="926"/>
      <c r="BY112" s="926"/>
      <c r="BZ112" s="926"/>
      <c r="CA112" s="926">
        <v>30313596</v>
      </c>
      <c r="CB112" s="926"/>
      <c r="CC112" s="926"/>
      <c r="CD112" s="926"/>
      <c r="CE112" s="926"/>
      <c r="CF112" s="920">
        <v>66.400000000000006</v>
      </c>
      <c r="CG112" s="921"/>
      <c r="CH112" s="921"/>
      <c r="CI112" s="921"/>
      <c r="CJ112" s="921"/>
      <c r="CK112" s="948"/>
      <c r="CL112" s="949"/>
      <c r="CM112" s="922" t="s">
        <v>433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434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2828717</v>
      </c>
      <c r="AB113" s="938"/>
      <c r="AC113" s="938"/>
      <c r="AD113" s="938"/>
      <c r="AE113" s="939"/>
      <c r="AF113" s="940">
        <v>2842899</v>
      </c>
      <c r="AG113" s="938"/>
      <c r="AH113" s="938"/>
      <c r="AI113" s="938"/>
      <c r="AJ113" s="939"/>
      <c r="AK113" s="940">
        <v>2791075</v>
      </c>
      <c r="AL113" s="938"/>
      <c r="AM113" s="938"/>
      <c r="AN113" s="938"/>
      <c r="AO113" s="939"/>
      <c r="AP113" s="941">
        <v>6.1</v>
      </c>
      <c r="AQ113" s="942"/>
      <c r="AR113" s="942"/>
      <c r="AS113" s="942"/>
      <c r="AT113" s="943"/>
      <c r="AU113" s="908"/>
      <c r="AV113" s="909"/>
      <c r="AW113" s="909"/>
      <c r="AX113" s="909"/>
      <c r="AY113" s="909"/>
      <c r="AZ113" s="922" t="s">
        <v>435</v>
      </c>
      <c r="BA113" s="923"/>
      <c r="BB113" s="923"/>
      <c r="BC113" s="923"/>
      <c r="BD113" s="923"/>
      <c r="BE113" s="923"/>
      <c r="BF113" s="923"/>
      <c r="BG113" s="923"/>
      <c r="BH113" s="923"/>
      <c r="BI113" s="923"/>
      <c r="BJ113" s="923"/>
      <c r="BK113" s="923"/>
      <c r="BL113" s="923"/>
      <c r="BM113" s="923"/>
      <c r="BN113" s="923"/>
      <c r="BO113" s="923"/>
      <c r="BP113" s="924"/>
      <c r="BQ113" s="925">
        <v>4654261</v>
      </c>
      <c r="BR113" s="926"/>
      <c r="BS113" s="926"/>
      <c r="BT113" s="926"/>
      <c r="BU113" s="926"/>
      <c r="BV113" s="926">
        <v>4475139</v>
      </c>
      <c r="BW113" s="926"/>
      <c r="BX113" s="926"/>
      <c r="BY113" s="926"/>
      <c r="BZ113" s="926"/>
      <c r="CA113" s="926">
        <v>4762206</v>
      </c>
      <c r="CB113" s="926"/>
      <c r="CC113" s="926"/>
      <c r="CD113" s="926"/>
      <c r="CE113" s="926"/>
      <c r="CF113" s="920">
        <v>10.4</v>
      </c>
      <c r="CG113" s="921"/>
      <c r="CH113" s="921"/>
      <c r="CI113" s="921"/>
      <c r="CJ113" s="921"/>
      <c r="CK113" s="948"/>
      <c r="CL113" s="949"/>
      <c r="CM113" s="922" t="s">
        <v>436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437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451777</v>
      </c>
      <c r="AB114" s="959"/>
      <c r="AC114" s="959"/>
      <c r="AD114" s="959"/>
      <c r="AE114" s="960"/>
      <c r="AF114" s="961">
        <v>508786</v>
      </c>
      <c r="AG114" s="959"/>
      <c r="AH114" s="959"/>
      <c r="AI114" s="959"/>
      <c r="AJ114" s="960"/>
      <c r="AK114" s="961">
        <v>543091</v>
      </c>
      <c r="AL114" s="959"/>
      <c r="AM114" s="959"/>
      <c r="AN114" s="959"/>
      <c r="AO114" s="960"/>
      <c r="AP114" s="962">
        <v>1.2</v>
      </c>
      <c r="AQ114" s="963"/>
      <c r="AR114" s="963"/>
      <c r="AS114" s="963"/>
      <c r="AT114" s="964"/>
      <c r="AU114" s="908"/>
      <c r="AV114" s="909"/>
      <c r="AW114" s="909"/>
      <c r="AX114" s="909"/>
      <c r="AY114" s="909"/>
      <c r="AZ114" s="922" t="s">
        <v>438</v>
      </c>
      <c r="BA114" s="923"/>
      <c r="BB114" s="923"/>
      <c r="BC114" s="923"/>
      <c r="BD114" s="923"/>
      <c r="BE114" s="923"/>
      <c r="BF114" s="923"/>
      <c r="BG114" s="923"/>
      <c r="BH114" s="923"/>
      <c r="BI114" s="923"/>
      <c r="BJ114" s="923"/>
      <c r="BK114" s="923"/>
      <c r="BL114" s="923"/>
      <c r="BM114" s="923"/>
      <c r="BN114" s="923"/>
      <c r="BO114" s="923"/>
      <c r="BP114" s="924"/>
      <c r="BQ114" s="925">
        <v>9024797</v>
      </c>
      <c r="BR114" s="926"/>
      <c r="BS114" s="926"/>
      <c r="BT114" s="926"/>
      <c r="BU114" s="926"/>
      <c r="BV114" s="926">
        <v>9230957</v>
      </c>
      <c r="BW114" s="926"/>
      <c r="BX114" s="926"/>
      <c r="BY114" s="926"/>
      <c r="BZ114" s="926"/>
      <c r="CA114" s="926">
        <v>9653388</v>
      </c>
      <c r="CB114" s="926"/>
      <c r="CC114" s="926"/>
      <c r="CD114" s="926"/>
      <c r="CE114" s="926"/>
      <c r="CF114" s="920">
        <v>21.1</v>
      </c>
      <c r="CG114" s="921"/>
      <c r="CH114" s="921"/>
      <c r="CI114" s="921"/>
      <c r="CJ114" s="921"/>
      <c r="CK114" s="948"/>
      <c r="CL114" s="949"/>
      <c r="CM114" s="922" t="s">
        <v>439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440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70695</v>
      </c>
      <c r="AB115" s="938"/>
      <c r="AC115" s="938"/>
      <c r="AD115" s="938"/>
      <c r="AE115" s="939"/>
      <c r="AF115" s="940">
        <v>50172</v>
      </c>
      <c r="AG115" s="938"/>
      <c r="AH115" s="938"/>
      <c r="AI115" s="938"/>
      <c r="AJ115" s="939"/>
      <c r="AK115" s="940">
        <v>49525</v>
      </c>
      <c r="AL115" s="938"/>
      <c r="AM115" s="938"/>
      <c r="AN115" s="938"/>
      <c r="AO115" s="939"/>
      <c r="AP115" s="941">
        <v>0.1</v>
      </c>
      <c r="AQ115" s="942"/>
      <c r="AR115" s="942"/>
      <c r="AS115" s="942"/>
      <c r="AT115" s="943"/>
      <c r="AU115" s="908"/>
      <c r="AV115" s="909"/>
      <c r="AW115" s="909"/>
      <c r="AX115" s="909"/>
      <c r="AY115" s="909"/>
      <c r="AZ115" s="922" t="s">
        <v>441</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442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443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888</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444</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445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446</v>
      </c>
      <c r="Z117" s="894"/>
      <c r="AA117" s="978">
        <v>13131896</v>
      </c>
      <c r="AB117" s="979"/>
      <c r="AC117" s="979"/>
      <c r="AD117" s="979"/>
      <c r="AE117" s="980"/>
      <c r="AF117" s="981">
        <v>13331046</v>
      </c>
      <c r="AG117" s="979"/>
      <c r="AH117" s="979"/>
      <c r="AI117" s="979"/>
      <c r="AJ117" s="980"/>
      <c r="AK117" s="981">
        <v>13241221</v>
      </c>
      <c r="AL117" s="979"/>
      <c r="AM117" s="979"/>
      <c r="AN117" s="979"/>
      <c r="AO117" s="980"/>
      <c r="AP117" s="982"/>
      <c r="AQ117" s="983"/>
      <c r="AR117" s="983"/>
      <c r="AS117" s="983"/>
      <c r="AT117" s="984"/>
      <c r="AU117" s="908"/>
      <c r="AV117" s="909"/>
      <c r="AW117" s="909"/>
      <c r="AX117" s="909"/>
      <c r="AY117" s="909"/>
      <c r="AZ117" s="974" t="s">
        <v>447</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422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419</v>
      </c>
      <c r="AB118" s="893"/>
      <c r="AC118" s="893"/>
      <c r="AD118" s="893"/>
      <c r="AE118" s="894"/>
      <c r="AF118" s="892" t="s">
        <v>420</v>
      </c>
      <c r="AG118" s="893"/>
      <c r="AH118" s="893"/>
      <c r="AI118" s="893"/>
      <c r="AJ118" s="894"/>
      <c r="AK118" s="892" t="s">
        <v>294</v>
      </c>
      <c r="AL118" s="893"/>
      <c r="AM118" s="893"/>
      <c r="AN118" s="893"/>
      <c r="AO118" s="894"/>
      <c r="AP118" s="970" t="s">
        <v>421</v>
      </c>
      <c r="AQ118" s="971"/>
      <c r="AR118" s="971"/>
      <c r="AS118" s="971"/>
      <c r="AT118" s="972"/>
      <c r="AU118" s="908"/>
      <c r="AV118" s="909"/>
      <c r="AW118" s="909"/>
      <c r="AX118" s="909"/>
      <c r="AY118" s="909"/>
      <c r="AZ118" s="973" t="s">
        <v>449</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450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425</v>
      </c>
      <c r="B119" s="947"/>
      <c r="C119" s="929" t="s">
        <v>426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451</v>
      </c>
      <c r="BP119" s="1005"/>
      <c r="BQ119" s="999">
        <v>170218366</v>
      </c>
      <c r="BR119" s="1000"/>
      <c r="BS119" s="1000"/>
      <c r="BT119" s="1000"/>
      <c r="BU119" s="1000"/>
      <c r="BV119" s="1000">
        <v>167561547</v>
      </c>
      <c r="BW119" s="1000"/>
      <c r="BX119" s="1000"/>
      <c r="BY119" s="1000"/>
      <c r="BZ119" s="1000"/>
      <c r="CA119" s="1000">
        <v>165096292</v>
      </c>
      <c r="CB119" s="1000"/>
      <c r="CC119" s="1000"/>
      <c r="CD119" s="1000"/>
      <c r="CE119" s="1000"/>
      <c r="CF119" s="1001"/>
      <c r="CG119" s="1002"/>
      <c r="CH119" s="1002"/>
      <c r="CI119" s="1002"/>
      <c r="CJ119" s="1003"/>
      <c r="CK119" s="950"/>
      <c r="CL119" s="951"/>
      <c r="CM119" s="973" t="s">
        <v>452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66029</v>
      </c>
      <c r="AB120" s="959"/>
      <c r="AC120" s="959"/>
      <c r="AD120" s="959"/>
      <c r="AE120" s="960"/>
      <c r="AF120" s="961">
        <v>47193</v>
      </c>
      <c r="AG120" s="959"/>
      <c r="AH120" s="959"/>
      <c r="AI120" s="959"/>
      <c r="AJ120" s="960"/>
      <c r="AK120" s="961">
        <v>47193</v>
      </c>
      <c r="AL120" s="959"/>
      <c r="AM120" s="959"/>
      <c r="AN120" s="959"/>
      <c r="AO120" s="960"/>
      <c r="AP120" s="962">
        <v>0.1</v>
      </c>
      <c r="AQ120" s="963"/>
      <c r="AR120" s="963"/>
      <c r="AS120" s="963"/>
      <c r="AT120" s="964"/>
      <c r="AU120" s="991" t="s">
        <v>453</v>
      </c>
      <c r="AV120" s="992"/>
      <c r="AW120" s="992"/>
      <c r="AX120" s="992"/>
      <c r="AY120" s="993"/>
      <c r="AZ120" s="929" t="s">
        <v>454</v>
      </c>
      <c r="BA120" s="897"/>
      <c r="BB120" s="897"/>
      <c r="BC120" s="897"/>
      <c r="BD120" s="897"/>
      <c r="BE120" s="897"/>
      <c r="BF120" s="897"/>
      <c r="BG120" s="897"/>
      <c r="BH120" s="897"/>
      <c r="BI120" s="897"/>
      <c r="BJ120" s="897"/>
      <c r="BK120" s="897"/>
      <c r="BL120" s="897"/>
      <c r="BM120" s="897"/>
      <c r="BN120" s="897"/>
      <c r="BO120" s="897"/>
      <c r="BP120" s="898"/>
      <c r="BQ120" s="930">
        <v>18606394</v>
      </c>
      <c r="BR120" s="931"/>
      <c r="BS120" s="931"/>
      <c r="BT120" s="931"/>
      <c r="BU120" s="931"/>
      <c r="BV120" s="931">
        <v>19129880</v>
      </c>
      <c r="BW120" s="931"/>
      <c r="BX120" s="931"/>
      <c r="BY120" s="931"/>
      <c r="BZ120" s="931"/>
      <c r="CA120" s="931">
        <v>19614699</v>
      </c>
      <c r="CB120" s="931"/>
      <c r="CC120" s="931"/>
      <c r="CD120" s="931"/>
      <c r="CE120" s="931"/>
      <c r="CF120" s="944">
        <v>42.9</v>
      </c>
      <c r="CG120" s="945"/>
      <c r="CH120" s="945"/>
      <c r="CI120" s="945"/>
      <c r="CJ120" s="945"/>
      <c r="CK120" s="1006" t="s">
        <v>455</v>
      </c>
      <c r="CL120" s="1007"/>
      <c r="CM120" s="1007"/>
      <c r="CN120" s="1007"/>
      <c r="CO120" s="1008"/>
      <c r="CP120" s="1014" t="s">
        <v>400</v>
      </c>
      <c r="CQ120" s="1015"/>
      <c r="CR120" s="1015"/>
      <c r="CS120" s="1015"/>
      <c r="CT120" s="1015"/>
      <c r="CU120" s="1015"/>
      <c r="CV120" s="1015"/>
      <c r="CW120" s="1015"/>
      <c r="CX120" s="1015"/>
      <c r="CY120" s="1015"/>
      <c r="CZ120" s="1015"/>
      <c r="DA120" s="1015"/>
      <c r="DB120" s="1015"/>
      <c r="DC120" s="1015"/>
      <c r="DD120" s="1015"/>
      <c r="DE120" s="1015"/>
      <c r="DF120" s="1016"/>
      <c r="DG120" s="930">
        <v>25595321</v>
      </c>
      <c r="DH120" s="931"/>
      <c r="DI120" s="931"/>
      <c r="DJ120" s="931"/>
      <c r="DK120" s="931"/>
      <c r="DL120" s="931">
        <v>25568931</v>
      </c>
      <c r="DM120" s="931"/>
      <c r="DN120" s="931"/>
      <c r="DO120" s="931"/>
      <c r="DP120" s="931"/>
      <c r="DQ120" s="931">
        <v>25018703</v>
      </c>
      <c r="DR120" s="931"/>
      <c r="DS120" s="931"/>
      <c r="DT120" s="931"/>
      <c r="DU120" s="931"/>
      <c r="DV120" s="932">
        <v>54.8</v>
      </c>
      <c r="DW120" s="932"/>
      <c r="DX120" s="932"/>
      <c r="DY120" s="932"/>
      <c r="DZ120" s="933"/>
    </row>
    <row r="121" spans="1:130" s="230" customFormat="1" ht="26.25" customHeight="1" x14ac:dyDescent="0.15">
      <c r="A121" s="1057"/>
      <c r="B121" s="949"/>
      <c r="C121" s="974" t="s">
        <v>456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457</v>
      </c>
      <c r="BA121" s="923"/>
      <c r="BB121" s="923"/>
      <c r="BC121" s="923"/>
      <c r="BD121" s="923"/>
      <c r="BE121" s="923"/>
      <c r="BF121" s="923"/>
      <c r="BG121" s="923"/>
      <c r="BH121" s="923"/>
      <c r="BI121" s="923"/>
      <c r="BJ121" s="923"/>
      <c r="BK121" s="923"/>
      <c r="BL121" s="923"/>
      <c r="BM121" s="923"/>
      <c r="BN121" s="923"/>
      <c r="BO121" s="923"/>
      <c r="BP121" s="924"/>
      <c r="BQ121" s="925">
        <v>1918763</v>
      </c>
      <c r="BR121" s="926"/>
      <c r="BS121" s="926"/>
      <c r="BT121" s="926"/>
      <c r="BU121" s="926"/>
      <c r="BV121" s="926">
        <v>1843387</v>
      </c>
      <c r="BW121" s="926"/>
      <c r="BX121" s="926"/>
      <c r="BY121" s="926"/>
      <c r="BZ121" s="926"/>
      <c r="CA121" s="926">
        <v>1749154</v>
      </c>
      <c r="CB121" s="926"/>
      <c r="CC121" s="926"/>
      <c r="CD121" s="926"/>
      <c r="CE121" s="926"/>
      <c r="CF121" s="920">
        <v>3.8</v>
      </c>
      <c r="CG121" s="921"/>
      <c r="CH121" s="921"/>
      <c r="CI121" s="921"/>
      <c r="CJ121" s="921"/>
      <c r="CK121" s="1009"/>
      <c r="CL121" s="1010"/>
      <c r="CM121" s="1010"/>
      <c r="CN121" s="1010"/>
      <c r="CO121" s="1011"/>
      <c r="CP121" s="1019" t="s">
        <v>399</v>
      </c>
      <c r="CQ121" s="1020"/>
      <c r="CR121" s="1020"/>
      <c r="CS121" s="1020"/>
      <c r="CT121" s="1020"/>
      <c r="CU121" s="1020"/>
      <c r="CV121" s="1020"/>
      <c r="CW121" s="1020"/>
      <c r="CX121" s="1020"/>
      <c r="CY121" s="1020"/>
      <c r="CZ121" s="1020"/>
      <c r="DA121" s="1020"/>
      <c r="DB121" s="1020"/>
      <c r="DC121" s="1020"/>
      <c r="DD121" s="1020"/>
      <c r="DE121" s="1020"/>
      <c r="DF121" s="1021"/>
      <c r="DG121" s="925">
        <v>5663930</v>
      </c>
      <c r="DH121" s="926"/>
      <c r="DI121" s="926"/>
      <c r="DJ121" s="926"/>
      <c r="DK121" s="926"/>
      <c r="DL121" s="926">
        <v>5355296</v>
      </c>
      <c r="DM121" s="926"/>
      <c r="DN121" s="926"/>
      <c r="DO121" s="926"/>
      <c r="DP121" s="926"/>
      <c r="DQ121" s="926">
        <v>4679552</v>
      </c>
      <c r="DR121" s="926"/>
      <c r="DS121" s="926"/>
      <c r="DT121" s="926"/>
      <c r="DU121" s="926"/>
      <c r="DV121" s="927">
        <v>10.199999999999999</v>
      </c>
      <c r="DW121" s="927"/>
      <c r="DX121" s="927"/>
      <c r="DY121" s="927"/>
      <c r="DZ121" s="928"/>
    </row>
    <row r="122" spans="1:130" s="230" customFormat="1" ht="26.25" customHeight="1" x14ac:dyDescent="0.15">
      <c r="A122" s="1057"/>
      <c r="B122" s="949"/>
      <c r="C122" s="922" t="s">
        <v>439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458</v>
      </c>
      <c r="BA122" s="965"/>
      <c r="BB122" s="965"/>
      <c r="BC122" s="965"/>
      <c r="BD122" s="965"/>
      <c r="BE122" s="965"/>
      <c r="BF122" s="965"/>
      <c r="BG122" s="965"/>
      <c r="BH122" s="965"/>
      <c r="BI122" s="965"/>
      <c r="BJ122" s="965"/>
      <c r="BK122" s="965"/>
      <c r="BL122" s="965"/>
      <c r="BM122" s="965"/>
      <c r="BN122" s="965"/>
      <c r="BO122" s="965"/>
      <c r="BP122" s="966"/>
      <c r="BQ122" s="999">
        <v>105310142</v>
      </c>
      <c r="BR122" s="1000"/>
      <c r="BS122" s="1000"/>
      <c r="BT122" s="1000"/>
      <c r="BU122" s="1000"/>
      <c r="BV122" s="1000">
        <v>103396426</v>
      </c>
      <c r="BW122" s="1000"/>
      <c r="BX122" s="1000"/>
      <c r="BY122" s="1000"/>
      <c r="BZ122" s="1000"/>
      <c r="CA122" s="1000">
        <v>102083321</v>
      </c>
      <c r="CB122" s="1000"/>
      <c r="CC122" s="1000"/>
      <c r="CD122" s="1000"/>
      <c r="CE122" s="1000"/>
      <c r="CF122" s="1017">
        <v>223.5</v>
      </c>
      <c r="CG122" s="1018"/>
      <c r="CH122" s="1018"/>
      <c r="CI122" s="1018"/>
      <c r="CJ122" s="1018"/>
      <c r="CK122" s="1009"/>
      <c r="CL122" s="1010"/>
      <c r="CM122" s="1010"/>
      <c r="CN122" s="1010"/>
      <c r="CO122" s="1011"/>
      <c r="CP122" s="1019" t="s">
        <v>459</v>
      </c>
      <c r="CQ122" s="1020"/>
      <c r="CR122" s="1020"/>
      <c r="CS122" s="1020"/>
      <c r="CT122" s="1020"/>
      <c r="CU122" s="1020"/>
      <c r="CV122" s="1020"/>
      <c r="CW122" s="1020"/>
      <c r="CX122" s="1020"/>
      <c r="CY122" s="1020"/>
      <c r="CZ122" s="1020"/>
      <c r="DA122" s="1020"/>
      <c r="DB122" s="1020"/>
      <c r="DC122" s="1020"/>
      <c r="DD122" s="1020"/>
      <c r="DE122" s="1020"/>
      <c r="DF122" s="1021"/>
      <c r="DG122" s="925">
        <v>55491</v>
      </c>
      <c r="DH122" s="926"/>
      <c r="DI122" s="926"/>
      <c r="DJ122" s="926"/>
      <c r="DK122" s="926"/>
      <c r="DL122" s="926">
        <v>286355</v>
      </c>
      <c r="DM122" s="926"/>
      <c r="DN122" s="926"/>
      <c r="DO122" s="926"/>
      <c r="DP122" s="926"/>
      <c r="DQ122" s="926">
        <v>462053</v>
      </c>
      <c r="DR122" s="926"/>
      <c r="DS122" s="926"/>
      <c r="DT122" s="926"/>
      <c r="DU122" s="926"/>
      <c r="DV122" s="927">
        <v>1</v>
      </c>
      <c r="DW122" s="927"/>
      <c r="DX122" s="927"/>
      <c r="DY122" s="927"/>
      <c r="DZ122" s="928"/>
    </row>
    <row r="123" spans="1:130" s="230" customFormat="1" ht="26.25" customHeight="1" x14ac:dyDescent="0.15">
      <c r="A123" s="1057"/>
      <c r="B123" s="949"/>
      <c r="C123" s="922" t="s">
        <v>445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460</v>
      </c>
      <c r="BP123" s="1005"/>
      <c r="BQ123" s="1063">
        <v>125835299</v>
      </c>
      <c r="BR123" s="1064"/>
      <c r="BS123" s="1064"/>
      <c r="BT123" s="1064"/>
      <c r="BU123" s="1064"/>
      <c r="BV123" s="1064">
        <v>124369693</v>
      </c>
      <c r="BW123" s="1064"/>
      <c r="BX123" s="1064"/>
      <c r="BY123" s="1064"/>
      <c r="BZ123" s="1064"/>
      <c r="CA123" s="1064">
        <v>123447174</v>
      </c>
      <c r="CB123" s="1064"/>
      <c r="CC123" s="1064"/>
      <c r="CD123" s="1064"/>
      <c r="CE123" s="1064"/>
      <c r="CF123" s="1001"/>
      <c r="CG123" s="1002"/>
      <c r="CH123" s="1002"/>
      <c r="CI123" s="1002"/>
      <c r="CJ123" s="1003"/>
      <c r="CK123" s="1009"/>
      <c r="CL123" s="1010"/>
      <c r="CM123" s="1010"/>
      <c r="CN123" s="1010"/>
      <c r="CO123" s="1011"/>
      <c r="CP123" s="1019" t="s">
        <v>401</v>
      </c>
      <c r="CQ123" s="1020"/>
      <c r="CR123" s="1020"/>
      <c r="CS123" s="1020"/>
      <c r="CT123" s="1020"/>
      <c r="CU123" s="1020"/>
      <c r="CV123" s="1020"/>
      <c r="CW123" s="1020"/>
      <c r="CX123" s="1020"/>
      <c r="CY123" s="1020"/>
      <c r="CZ123" s="1020"/>
      <c r="DA123" s="1020"/>
      <c r="DB123" s="1020"/>
      <c r="DC123" s="1020"/>
      <c r="DD123" s="1020"/>
      <c r="DE123" s="1020"/>
      <c r="DF123" s="1021"/>
      <c r="DG123" s="958">
        <v>111814</v>
      </c>
      <c r="DH123" s="959"/>
      <c r="DI123" s="959"/>
      <c r="DJ123" s="959"/>
      <c r="DK123" s="960"/>
      <c r="DL123" s="961">
        <v>99373</v>
      </c>
      <c r="DM123" s="959"/>
      <c r="DN123" s="959"/>
      <c r="DO123" s="959"/>
      <c r="DP123" s="960"/>
      <c r="DQ123" s="961">
        <v>86217</v>
      </c>
      <c r="DR123" s="959"/>
      <c r="DS123" s="959"/>
      <c r="DT123" s="959"/>
      <c r="DU123" s="960"/>
      <c r="DV123" s="962">
        <v>0.2</v>
      </c>
      <c r="DW123" s="963"/>
      <c r="DX123" s="963"/>
      <c r="DY123" s="963"/>
      <c r="DZ123" s="964"/>
    </row>
    <row r="124" spans="1:130" s="230" customFormat="1" ht="26.25" customHeight="1" thickBot="1" x14ac:dyDescent="0.2">
      <c r="A124" s="1057"/>
      <c r="B124" s="949"/>
      <c r="C124" s="922" t="s">
        <v>448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461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96</v>
      </c>
      <c r="BR124" s="1027"/>
      <c r="BS124" s="1027"/>
      <c r="BT124" s="1027"/>
      <c r="BU124" s="1027"/>
      <c r="BV124" s="1027">
        <v>96.3</v>
      </c>
      <c r="BW124" s="1027"/>
      <c r="BX124" s="1027"/>
      <c r="BY124" s="1027"/>
      <c r="BZ124" s="1027"/>
      <c r="CA124" s="1027">
        <v>91.1</v>
      </c>
      <c r="CB124" s="1027"/>
      <c r="CC124" s="1027"/>
      <c r="CD124" s="1027"/>
      <c r="CE124" s="1027"/>
      <c r="CF124" s="1028"/>
      <c r="CG124" s="1029"/>
      <c r="CH124" s="1029"/>
      <c r="CI124" s="1029"/>
      <c r="CJ124" s="1030"/>
      <c r="CK124" s="1012"/>
      <c r="CL124" s="1012"/>
      <c r="CM124" s="1012"/>
      <c r="CN124" s="1012"/>
      <c r="CO124" s="1013"/>
      <c r="CP124" s="1019" t="s">
        <v>462</v>
      </c>
      <c r="CQ124" s="1020"/>
      <c r="CR124" s="1020"/>
      <c r="CS124" s="1020"/>
      <c r="CT124" s="1020"/>
      <c r="CU124" s="1020"/>
      <c r="CV124" s="1020"/>
      <c r="CW124" s="1020"/>
      <c r="CX124" s="1020"/>
      <c r="CY124" s="1020"/>
      <c r="CZ124" s="1020"/>
      <c r="DA124" s="1020"/>
      <c r="DB124" s="1020"/>
      <c r="DC124" s="1020"/>
      <c r="DD124" s="1020"/>
      <c r="DE124" s="1020"/>
      <c r="DF124" s="1021"/>
      <c r="DG124" s="1004">
        <v>96889</v>
      </c>
      <c r="DH124" s="986"/>
      <c r="DI124" s="986"/>
      <c r="DJ124" s="986"/>
      <c r="DK124" s="987"/>
      <c r="DL124" s="985">
        <v>140367</v>
      </c>
      <c r="DM124" s="986"/>
      <c r="DN124" s="986"/>
      <c r="DO124" s="986"/>
      <c r="DP124" s="987"/>
      <c r="DQ124" s="985">
        <v>67071</v>
      </c>
      <c r="DR124" s="986"/>
      <c r="DS124" s="986"/>
      <c r="DT124" s="986"/>
      <c r="DU124" s="987"/>
      <c r="DV124" s="988">
        <v>0.1</v>
      </c>
      <c r="DW124" s="989"/>
      <c r="DX124" s="989"/>
      <c r="DY124" s="989"/>
      <c r="DZ124" s="990"/>
    </row>
    <row r="125" spans="1:130" s="230" customFormat="1" ht="26.25" customHeight="1" x14ac:dyDescent="0.15">
      <c r="A125" s="1057"/>
      <c r="B125" s="949"/>
      <c r="C125" s="922" t="s">
        <v>450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463</v>
      </c>
      <c r="CL125" s="1007"/>
      <c r="CM125" s="1007"/>
      <c r="CN125" s="1007"/>
      <c r="CO125" s="1008"/>
      <c r="CP125" s="929" t="s">
        <v>464</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452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4666</v>
      </c>
      <c r="AB126" s="959"/>
      <c r="AC126" s="959"/>
      <c r="AD126" s="959"/>
      <c r="AE126" s="960"/>
      <c r="AF126" s="961">
        <v>2979</v>
      </c>
      <c r="AG126" s="959"/>
      <c r="AH126" s="959"/>
      <c r="AI126" s="959"/>
      <c r="AJ126" s="960"/>
      <c r="AK126" s="961">
        <v>2332</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465</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466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467</v>
      </c>
      <c r="AY127" s="1032"/>
      <c r="AZ127" s="1032"/>
      <c r="BA127" s="1032"/>
      <c r="BB127" s="1032"/>
      <c r="BC127" s="1032"/>
      <c r="BD127" s="1032"/>
      <c r="BE127" s="1033"/>
      <c r="BF127" s="1034" t="s">
        <v>468</v>
      </c>
      <c r="BG127" s="1032"/>
      <c r="BH127" s="1032"/>
      <c r="BI127" s="1032"/>
      <c r="BJ127" s="1032"/>
      <c r="BK127" s="1032"/>
      <c r="BL127" s="1033"/>
      <c r="BM127" s="1034" t="s">
        <v>469</v>
      </c>
      <c r="BN127" s="1032"/>
      <c r="BO127" s="1032"/>
      <c r="BP127" s="1032"/>
      <c r="BQ127" s="1032"/>
      <c r="BR127" s="1032"/>
      <c r="BS127" s="1033"/>
      <c r="BT127" s="1034" t="s">
        <v>470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471</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472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473</v>
      </c>
      <c r="X128" s="1043"/>
      <c r="Y128" s="1043"/>
      <c r="Z128" s="1044"/>
      <c r="AA128" s="1045">
        <v>235704</v>
      </c>
      <c r="AB128" s="1046"/>
      <c r="AC128" s="1046"/>
      <c r="AD128" s="1046"/>
      <c r="AE128" s="1047"/>
      <c r="AF128" s="1048">
        <v>326026</v>
      </c>
      <c r="AG128" s="1046"/>
      <c r="AH128" s="1046"/>
      <c r="AI128" s="1046"/>
      <c r="AJ128" s="1047"/>
      <c r="AK128" s="1048">
        <v>326498</v>
      </c>
      <c r="AL128" s="1046"/>
      <c r="AM128" s="1046"/>
      <c r="AN128" s="1046"/>
      <c r="AO128" s="1047"/>
      <c r="AP128" s="1049"/>
      <c r="AQ128" s="1050"/>
      <c r="AR128" s="1050"/>
      <c r="AS128" s="1050"/>
      <c r="AT128" s="1051"/>
      <c r="AU128" s="232"/>
      <c r="AV128" s="232"/>
      <c r="AW128" s="232"/>
      <c r="AX128" s="896" t="s">
        <v>474</v>
      </c>
      <c r="AY128" s="897"/>
      <c r="AZ128" s="897"/>
      <c r="BA128" s="897"/>
      <c r="BB128" s="897"/>
      <c r="BC128" s="897"/>
      <c r="BD128" s="897"/>
      <c r="BE128" s="898"/>
      <c r="BF128" s="1052" t="s">
        <v>121</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475</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476</v>
      </c>
      <c r="X129" s="1071"/>
      <c r="Y129" s="1071"/>
      <c r="Z129" s="1072"/>
      <c r="AA129" s="958">
        <v>54894406</v>
      </c>
      <c r="AB129" s="959"/>
      <c r="AC129" s="959"/>
      <c r="AD129" s="959"/>
      <c r="AE129" s="960"/>
      <c r="AF129" s="961">
        <v>53522683</v>
      </c>
      <c r="AG129" s="959"/>
      <c r="AH129" s="959"/>
      <c r="AI129" s="959"/>
      <c r="AJ129" s="960"/>
      <c r="AK129" s="961">
        <v>54521540</v>
      </c>
      <c r="AL129" s="959"/>
      <c r="AM129" s="959"/>
      <c r="AN129" s="959"/>
      <c r="AO129" s="960"/>
      <c r="AP129" s="1073"/>
      <c r="AQ129" s="1074"/>
      <c r="AR129" s="1074"/>
      <c r="AS129" s="1074"/>
      <c r="AT129" s="1075"/>
      <c r="AU129" s="233"/>
      <c r="AV129" s="233"/>
      <c r="AW129" s="233"/>
      <c r="AX129" s="1065" t="s">
        <v>477</v>
      </c>
      <c r="AY129" s="923"/>
      <c r="AZ129" s="923"/>
      <c r="BA129" s="923"/>
      <c r="BB129" s="923"/>
      <c r="BC129" s="923"/>
      <c r="BD129" s="923"/>
      <c r="BE129" s="924"/>
      <c r="BF129" s="1066" t="s">
        <v>121</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479</v>
      </c>
      <c r="X130" s="1071"/>
      <c r="Y130" s="1071"/>
      <c r="Z130" s="1072"/>
      <c r="AA130" s="958">
        <v>8665004</v>
      </c>
      <c r="AB130" s="959"/>
      <c r="AC130" s="959"/>
      <c r="AD130" s="959"/>
      <c r="AE130" s="960"/>
      <c r="AF130" s="961">
        <v>8715138</v>
      </c>
      <c r="AG130" s="959"/>
      <c r="AH130" s="959"/>
      <c r="AI130" s="959"/>
      <c r="AJ130" s="960"/>
      <c r="AK130" s="961">
        <v>8836481</v>
      </c>
      <c r="AL130" s="959"/>
      <c r="AM130" s="959"/>
      <c r="AN130" s="959"/>
      <c r="AO130" s="960"/>
      <c r="AP130" s="1073"/>
      <c r="AQ130" s="1074"/>
      <c r="AR130" s="1074"/>
      <c r="AS130" s="1074"/>
      <c r="AT130" s="1075"/>
      <c r="AU130" s="233"/>
      <c r="AV130" s="233"/>
      <c r="AW130" s="233"/>
      <c r="AX130" s="1065" t="s">
        <v>480</v>
      </c>
      <c r="AY130" s="923"/>
      <c r="AZ130" s="923"/>
      <c r="BA130" s="923"/>
      <c r="BB130" s="923"/>
      <c r="BC130" s="923"/>
      <c r="BD130" s="923"/>
      <c r="BE130" s="924"/>
      <c r="BF130" s="1101">
        <v>9.1999999999999993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481</v>
      </c>
      <c r="X131" s="1108"/>
      <c r="Y131" s="1108"/>
      <c r="Z131" s="1109"/>
      <c r="AA131" s="1004">
        <v>46229402</v>
      </c>
      <c r="AB131" s="986"/>
      <c r="AC131" s="986"/>
      <c r="AD131" s="986"/>
      <c r="AE131" s="987"/>
      <c r="AF131" s="985">
        <v>44807545</v>
      </c>
      <c r="AG131" s="986"/>
      <c r="AH131" s="986"/>
      <c r="AI131" s="986"/>
      <c r="AJ131" s="987"/>
      <c r="AK131" s="985">
        <v>45685059</v>
      </c>
      <c r="AL131" s="986"/>
      <c r="AM131" s="986"/>
      <c r="AN131" s="986"/>
      <c r="AO131" s="987"/>
      <c r="AP131" s="1110"/>
      <c r="AQ131" s="1111"/>
      <c r="AR131" s="1111"/>
      <c r="AS131" s="1111"/>
      <c r="AT131" s="1112"/>
      <c r="AU131" s="233"/>
      <c r="AV131" s="233"/>
      <c r="AW131" s="233"/>
      <c r="AX131" s="1083" t="s">
        <v>482</v>
      </c>
      <c r="AY131" s="726"/>
      <c r="AZ131" s="726"/>
      <c r="BA131" s="726"/>
      <c r="BB131" s="726"/>
      <c r="BC131" s="726"/>
      <c r="BD131" s="726"/>
      <c r="BE131" s="1036"/>
      <c r="BF131" s="1084">
        <v>91.1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483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484</v>
      </c>
      <c r="W132" s="1094"/>
      <c r="X132" s="1094"/>
      <c r="Y132" s="1094"/>
      <c r="Z132" s="1095"/>
      <c r="AA132" s="1096">
        <v>9.1525908119999997</v>
      </c>
      <c r="AB132" s="1097"/>
      <c r="AC132" s="1097"/>
      <c r="AD132" s="1097"/>
      <c r="AE132" s="1098"/>
      <c r="AF132" s="1099">
        <v>9.5740170540000005</v>
      </c>
      <c r="AG132" s="1097"/>
      <c r="AH132" s="1097"/>
      <c r="AI132" s="1097"/>
      <c r="AJ132" s="1098"/>
      <c r="AK132" s="1099">
        <v>8.9268626859999998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485</v>
      </c>
      <c r="W133" s="1077"/>
      <c r="X133" s="1077"/>
      <c r="Y133" s="1077"/>
      <c r="Z133" s="1078"/>
      <c r="AA133" s="1079">
        <v>8.8000000000000007</v>
      </c>
      <c r="AB133" s="1080"/>
      <c r="AC133" s="1080"/>
      <c r="AD133" s="1080"/>
      <c r="AE133" s="1081"/>
      <c r="AF133" s="1079">
        <v>8.6</v>
      </c>
      <c r="AG133" s="1080"/>
      <c r="AH133" s="1080"/>
      <c r="AI133" s="1080"/>
      <c r="AJ133" s="1081"/>
      <c r="AK133" s="1079">
        <v>9.1999999999999993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StaPn6ZLsxKKdJquoVNQywAs1QO/hvV7dCuFBUaG+v9jpOoXJ6HqCwUPIiYs2K8DZDw78XCTFUCKdBAgi4C2Q==" saltValue="cnws4AA3vVzowvOCUZaM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election activeCell="BG74" sqref="BG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KhYSrp2qFtoJOmK0zzD6++VyKZG0c+z5V5qkzGTa97bjwQYoGcxyP42r3aTVB/dUzJuYUDI/e/WCKZbX3G/BQ==" saltValue="CuzqcDhH5Ww+HEULLMIS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7"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YD4f23wGOYYkFkaKybQuJKdWD8IqwtQ+YDWAhQbxMH/mwFrw1sSxWcEZb5tDHXEyMXegDbkevn2AgShe4HaqA==" saltValue="q1OcCQu59sdxHskZj52L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489</v>
      </c>
      <c r="AP7" s="272"/>
      <c r="AQ7" s="273" t="s">
        <v>490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491</v>
      </c>
      <c r="AQ8" s="279" t="s">
        <v>492</v>
      </c>
      <c r="AR8" s="280" t="s">
        <v>493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494</v>
      </c>
      <c r="AL9" s="1117"/>
      <c r="AM9" s="1117"/>
      <c r="AN9" s="1118"/>
      <c r="AO9" s="281">
        <v>10370380</v>
      </c>
      <c r="AP9" s="281">
        <v>47531</v>
      </c>
      <c r="AQ9" s="282">
        <v>62936</v>
      </c>
      <c r="AR9" s="283">
        <v>-24.5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495</v>
      </c>
      <c r="AL10" s="1117"/>
      <c r="AM10" s="1117"/>
      <c r="AN10" s="1118"/>
      <c r="AO10" s="284">
        <v>2457407</v>
      </c>
      <c r="AP10" s="284">
        <v>11263</v>
      </c>
      <c r="AQ10" s="285">
        <v>1734</v>
      </c>
      <c r="AR10" s="286">
        <v>549.5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496</v>
      </c>
      <c r="AL11" s="1117"/>
      <c r="AM11" s="1117"/>
      <c r="AN11" s="1118"/>
      <c r="AO11" s="284">
        <v>224255</v>
      </c>
      <c r="AP11" s="284">
        <v>1028</v>
      </c>
      <c r="AQ11" s="285">
        <v>694</v>
      </c>
      <c r="AR11" s="286">
        <v>48.1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497</v>
      </c>
      <c r="AL12" s="1117"/>
      <c r="AM12" s="1117"/>
      <c r="AN12" s="1118"/>
      <c r="AO12" s="284">
        <v>42182</v>
      </c>
      <c r="AP12" s="284">
        <v>193</v>
      </c>
      <c r="AQ12" s="285">
        <v>24</v>
      </c>
      <c r="AR12" s="286">
        <v>704.2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498</v>
      </c>
      <c r="AL13" s="1117"/>
      <c r="AM13" s="1117"/>
      <c r="AN13" s="1118"/>
      <c r="AO13" s="284">
        <v>669652</v>
      </c>
      <c r="AP13" s="284">
        <v>3069</v>
      </c>
      <c r="AQ13" s="285">
        <v>1996</v>
      </c>
      <c r="AR13" s="286">
        <v>53.8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499</v>
      </c>
      <c r="AL14" s="1117"/>
      <c r="AM14" s="1117"/>
      <c r="AN14" s="1118"/>
      <c r="AO14" s="284">
        <v>511529</v>
      </c>
      <c r="AP14" s="284">
        <v>2345</v>
      </c>
      <c r="AQ14" s="285">
        <v>1351</v>
      </c>
      <c r="AR14" s="286">
        <v>73.599999999999994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500</v>
      </c>
      <c r="AL15" s="1120"/>
      <c r="AM15" s="1120"/>
      <c r="AN15" s="1121"/>
      <c r="AO15" s="284">
        <v>-331552</v>
      </c>
      <c r="AP15" s="284">
        <v>-1520</v>
      </c>
      <c r="AQ15" s="285">
        <v>-1933</v>
      </c>
      <c r="AR15" s="286">
        <v>-21.4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13943853</v>
      </c>
      <c r="AP16" s="284">
        <v>63909</v>
      </c>
      <c r="AQ16" s="285">
        <v>66802</v>
      </c>
      <c r="AR16" s="286">
        <v>-4.3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502</v>
      </c>
      <c r="AP20" s="293" t="s">
        <v>503</v>
      </c>
      <c r="AQ20" s="294" t="s">
        <v>504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505</v>
      </c>
      <c r="AL21" s="1123"/>
      <c r="AM21" s="1123"/>
      <c r="AN21" s="1124"/>
      <c r="AO21" s="297">
        <v>5.48</v>
      </c>
      <c r="AP21" s="298">
        <v>6.52</v>
      </c>
      <c r="AQ21" s="299">
        <v>-1.04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506</v>
      </c>
      <c r="AL22" s="1123"/>
      <c r="AM22" s="1123"/>
      <c r="AN22" s="1124"/>
      <c r="AO22" s="302">
        <v>97.5</v>
      </c>
      <c r="AP22" s="303">
        <v>99.2</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489</v>
      </c>
      <c r="AP30" s="272"/>
      <c r="AQ30" s="273" t="s">
        <v>490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491</v>
      </c>
      <c r="AQ31" s="279" t="s">
        <v>492</v>
      </c>
      <c r="AR31" s="280" t="s">
        <v>493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510</v>
      </c>
      <c r="AL32" s="1131"/>
      <c r="AM32" s="1131"/>
      <c r="AN32" s="1132"/>
      <c r="AO32" s="312">
        <v>9826771</v>
      </c>
      <c r="AP32" s="312">
        <v>45039</v>
      </c>
      <c r="AQ32" s="313">
        <v>37417</v>
      </c>
      <c r="AR32" s="314">
        <v>20.399999999999999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511</v>
      </c>
      <c r="AL33" s="1131"/>
      <c r="AM33" s="1131"/>
      <c r="AN33" s="1132"/>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513</v>
      </c>
      <c r="AL34" s="1131"/>
      <c r="AM34" s="1131"/>
      <c r="AN34" s="1132"/>
      <c r="AO34" s="312">
        <v>30759</v>
      </c>
      <c r="AP34" s="312">
        <v>141</v>
      </c>
      <c r="AQ34" s="313">
        <v>46</v>
      </c>
      <c r="AR34" s="314">
        <v>206.5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514</v>
      </c>
      <c r="AL35" s="1131"/>
      <c r="AM35" s="1131"/>
      <c r="AN35" s="1132"/>
      <c r="AO35" s="312">
        <v>2791075</v>
      </c>
      <c r="AP35" s="312">
        <v>12792</v>
      </c>
      <c r="AQ35" s="313">
        <v>8245</v>
      </c>
      <c r="AR35" s="314">
        <v>55.1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515</v>
      </c>
      <c r="AL36" s="1131"/>
      <c r="AM36" s="1131"/>
      <c r="AN36" s="1132"/>
      <c r="AO36" s="312">
        <v>543091</v>
      </c>
      <c r="AP36" s="312">
        <v>2489</v>
      </c>
      <c r="AQ36" s="313">
        <v>440</v>
      </c>
      <c r="AR36" s="314">
        <v>465.7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516</v>
      </c>
      <c r="AL37" s="1131"/>
      <c r="AM37" s="1131"/>
      <c r="AN37" s="1132"/>
      <c r="AO37" s="312">
        <v>49525</v>
      </c>
      <c r="AP37" s="312">
        <v>227</v>
      </c>
      <c r="AQ37" s="313">
        <v>558</v>
      </c>
      <c r="AR37" s="314">
        <v>-59.3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517</v>
      </c>
      <c r="AL38" s="1134"/>
      <c r="AM38" s="1134"/>
      <c r="AN38" s="1135"/>
      <c r="AO38" s="315" t="s">
        <v>512</v>
      </c>
      <c r="AP38" s="315" t="s">
        <v>512</v>
      </c>
      <c r="AQ38" s="316">
        <v>1</v>
      </c>
      <c r="AR38" s="304" t="s">
        <v>512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518</v>
      </c>
      <c r="AL39" s="1134"/>
      <c r="AM39" s="1134"/>
      <c r="AN39" s="1135"/>
      <c r="AO39" s="312">
        <v>-326498</v>
      </c>
      <c r="AP39" s="312">
        <v>-1496</v>
      </c>
      <c r="AQ39" s="313">
        <v>-7933</v>
      </c>
      <c r="AR39" s="314">
        <v>-81.099999999999994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519</v>
      </c>
      <c r="AL40" s="1131"/>
      <c r="AM40" s="1131"/>
      <c r="AN40" s="1132"/>
      <c r="AO40" s="312">
        <v>-8836481</v>
      </c>
      <c r="AP40" s="312">
        <v>-40501</v>
      </c>
      <c r="AQ40" s="313">
        <v>-28055</v>
      </c>
      <c r="AR40" s="314">
        <v>44.4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4078242</v>
      </c>
      <c r="AP41" s="312">
        <v>18692</v>
      </c>
      <c r="AQ41" s="313">
        <v>10719</v>
      </c>
      <c r="AR41" s="314">
        <v>74.400000000000006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489</v>
      </c>
      <c r="AN49" s="1127" t="s">
        <v>522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523</v>
      </c>
      <c r="AO50" s="329" t="s">
        <v>524</v>
      </c>
      <c r="AP50" s="330" t="s">
        <v>525</v>
      </c>
      <c r="AQ50" s="331" t="s">
        <v>526</v>
      </c>
      <c r="AR50" s="332" t="s">
        <v>527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528</v>
      </c>
      <c r="AL51" s="325"/>
      <c r="AM51" s="333">
        <v>17900283</v>
      </c>
      <c r="AN51" s="334">
        <v>78575</v>
      </c>
      <c r="AO51" s="335">
        <v>0.1</v>
      </c>
      <c r="AP51" s="336">
        <v>51849</v>
      </c>
      <c r="AQ51" s="337">
        <v>11.6</v>
      </c>
      <c r="AR51" s="338">
        <v>-11.5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529</v>
      </c>
      <c r="AM52" s="341">
        <v>9318732</v>
      </c>
      <c r="AN52" s="342">
        <v>40905</v>
      </c>
      <c r="AO52" s="343">
        <v>2.1</v>
      </c>
      <c r="AP52" s="344">
        <v>26326</v>
      </c>
      <c r="AQ52" s="345">
        <v>9.6</v>
      </c>
      <c r="AR52" s="346">
        <v>-7.5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530</v>
      </c>
      <c r="AL53" s="325"/>
      <c r="AM53" s="333">
        <v>21761307</v>
      </c>
      <c r="AN53" s="334">
        <v>96355</v>
      </c>
      <c r="AO53" s="335">
        <v>22.6</v>
      </c>
      <c r="AP53" s="336">
        <v>52191</v>
      </c>
      <c r="AQ53" s="337">
        <v>0.7</v>
      </c>
      <c r="AR53" s="338">
        <v>21.9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529</v>
      </c>
      <c r="AM54" s="341">
        <v>10618983</v>
      </c>
      <c r="AN54" s="342">
        <v>47019</v>
      </c>
      <c r="AO54" s="343">
        <v>14.9</v>
      </c>
      <c r="AP54" s="344">
        <v>26807</v>
      </c>
      <c r="AQ54" s="345">
        <v>1.8</v>
      </c>
      <c r="AR54" s="346">
        <v>13.1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531</v>
      </c>
      <c r="AL55" s="325"/>
      <c r="AM55" s="333">
        <v>12684178</v>
      </c>
      <c r="AN55" s="334">
        <v>56769</v>
      </c>
      <c r="AO55" s="335">
        <v>-41.1</v>
      </c>
      <c r="AP55" s="336">
        <v>48105</v>
      </c>
      <c r="AQ55" s="337">
        <v>-7.8</v>
      </c>
      <c r="AR55" s="338">
        <v>-33.299999999999997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529</v>
      </c>
      <c r="AM56" s="341">
        <v>5243137</v>
      </c>
      <c r="AN56" s="342">
        <v>23466</v>
      </c>
      <c r="AO56" s="343">
        <v>-50.1</v>
      </c>
      <c r="AP56" s="344">
        <v>24072</v>
      </c>
      <c r="AQ56" s="345">
        <v>-10.199999999999999</v>
      </c>
      <c r="AR56" s="346">
        <v>-39.9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532</v>
      </c>
      <c r="AL57" s="325"/>
      <c r="AM57" s="333">
        <v>9540924</v>
      </c>
      <c r="AN57" s="334">
        <v>43127</v>
      </c>
      <c r="AO57" s="335">
        <v>-24</v>
      </c>
      <c r="AP57" s="336">
        <v>47446</v>
      </c>
      <c r="AQ57" s="337">
        <v>-1.4</v>
      </c>
      <c r="AR57" s="338">
        <v>-22.6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529</v>
      </c>
      <c r="AM58" s="341">
        <v>4539222</v>
      </c>
      <c r="AN58" s="342">
        <v>20518</v>
      </c>
      <c r="AO58" s="343">
        <v>-12.6</v>
      </c>
      <c r="AP58" s="344">
        <v>24371</v>
      </c>
      <c r="AQ58" s="345">
        <v>1.2</v>
      </c>
      <c r="AR58" s="346">
        <v>-13.8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533</v>
      </c>
      <c r="AL59" s="325"/>
      <c r="AM59" s="333">
        <v>11779370</v>
      </c>
      <c r="AN59" s="334">
        <v>53989</v>
      </c>
      <c r="AO59" s="335">
        <v>25.2</v>
      </c>
      <c r="AP59" s="336">
        <v>48387</v>
      </c>
      <c r="AQ59" s="337">
        <v>2</v>
      </c>
      <c r="AR59" s="338">
        <v>23.2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529</v>
      </c>
      <c r="AM60" s="341">
        <v>4736661</v>
      </c>
      <c r="AN60" s="342">
        <v>21710</v>
      </c>
      <c r="AO60" s="343">
        <v>5.8</v>
      </c>
      <c r="AP60" s="344">
        <v>25592</v>
      </c>
      <c r="AQ60" s="345">
        <v>5</v>
      </c>
      <c r="AR60" s="346">
        <v>0.8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534</v>
      </c>
      <c r="AL61" s="347"/>
      <c r="AM61" s="348">
        <v>14733212</v>
      </c>
      <c r="AN61" s="349">
        <v>65763</v>
      </c>
      <c r="AO61" s="350">
        <v>-3.4</v>
      </c>
      <c r="AP61" s="351">
        <v>49596</v>
      </c>
      <c r="AQ61" s="352">
        <v>1</v>
      </c>
      <c r="AR61" s="338">
        <v>-4.4000000000000004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529</v>
      </c>
      <c r="AM62" s="341">
        <v>6891347</v>
      </c>
      <c r="AN62" s="342">
        <v>30724</v>
      </c>
      <c r="AO62" s="343">
        <v>-8</v>
      </c>
      <c r="AP62" s="344">
        <v>25434</v>
      </c>
      <c r="AQ62" s="345">
        <v>1.5</v>
      </c>
      <c r="AR62" s="346">
        <v>-9.5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7jJQob2DRKxfsC0xHTyM/UQs3FaM0rRce0bbQ9iHSyU3+xdfxQddZJ86MhOOswgkU0wgSACD3Xy2eyJPihV6g==" saltValue="HlJDBqmfscx9f871FwLD8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486</v>
      </c>
    </row>
    <row r="120" spans="125:125" ht="13.5" hidden="1" customHeight="1" x14ac:dyDescent="0.15"/>
    <row r="121" spans="125:125" ht="13.5" hidden="1" customHeight="1" x14ac:dyDescent="0.15">
      <c r="DU121" s="259"/>
    </row>
  </sheetData>
  <sheetProtection algorithmName="SHA-512" hashValue="5jE9kqkW1eKP/FQUwAsL7BBonRscDE+KyzbdCSDKccUhLDLDCVf157c7pYqg+EflbcimbB5MoNI+/sAizj3sFg==" saltValue="uwXKWJnJ48Vulyq7pEBi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election activeCell="DH88" sqref="DH88"/>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486</v>
      </c>
    </row>
  </sheetData>
  <sheetProtection algorithmName="SHA-512" hashValue="Qi35GwlOC5PIdTYNxI88Gqh5pMOgSXo/a8dgZBVVCVLAgDhclt/z95+O9UYFObgJybp9QNh7U/N9fMNjw2rxrQ==" saltValue="pXTvHkzbJJ5gcuFbxtaN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election activeCell="J47" sqref="J47: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536</v>
      </c>
      <c r="G46" s="8" t="s">
        <v>537</v>
      </c>
      <c r="H46" s="8" t="s">
        <v>538</v>
      </c>
      <c r="I46" s="8" t="s">
        <v>539</v>
      </c>
      <c r="J46" s="9" t="s">
        <v>540</v>
      </c>
    </row>
    <row r="47" spans="2:10" ht="57.75" customHeight="1" x14ac:dyDescent="0.15">
      <c r="B47" s="10"/>
      <c r="C47" s="1139" t="s">
        <v>3</v>
      </c>
      <c r="D47" s="1139"/>
      <c r="E47" s="1140"/>
      <c r="F47" s="11">
        <v>5.44</v>
      </c>
      <c r="G47" s="12">
        <v>4.74</v>
      </c>
      <c r="H47" s="12">
        <v>6.19</v>
      </c>
      <c r="I47" s="12">
        <v>6.35</v>
      </c>
      <c r="J47" s="13">
        <v>6.24</v>
      </c>
    </row>
    <row r="48" spans="2:10" ht="57.75" customHeight="1" x14ac:dyDescent="0.15">
      <c r="B48" s="14"/>
      <c r="C48" s="1141" t="s">
        <v>4</v>
      </c>
      <c r="D48" s="1141"/>
      <c r="E48" s="1142"/>
      <c r="F48" s="15">
        <v>3.86</v>
      </c>
      <c r="G48" s="16">
        <v>4.8</v>
      </c>
      <c r="H48" s="16">
        <v>5.81</v>
      </c>
      <c r="I48" s="16">
        <v>6.13</v>
      </c>
      <c r="J48" s="17">
        <v>5.57</v>
      </c>
    </row>
    <row r="49" spans="2:10" ht="57.75" customHeight="1" thickBot="1" x14ac:dyDescent="0.2">
      <c r="B49" s="18"/>
      <c r="C49" s="1143" t="s">
        <v>5</v>
      </c>
      <c r="D49" s="1143"/>
      <c r="E49" s="1144"/>
      <c r="F49" s="19" t="s">
        <v>541</v>
      </c>
      <c r="G49" s="20">
        <v>0.37</v>
      </c>
      <c r="H49" s="20">
        <v>2.85</v>
      </c>
      <c r="I49" s="20">
        <v>0.17</v>
      </c>
      <c r="J49" s="21" t="s">
        <v>542</v>
      </c>
    </row>
    <row r="50" spans="2:10" x14ac:dyDescent="0.15"/>
  </sheetData>
  <sheetProtection algorithmName="SHA-512" hashValue="x9SEkBo/8uinElqImX9MbZzhQWfQrgXW6HvLMzcYqlg6FhFKChM8AUiyga5Q9htBjLz5c3Qwc6jFwuveiB03ew==" saltValue="QcHVc6kgwU8f55v/jl4F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J39" sqref="J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536</v>
      </c>
      <c r="G33" s="29" t="s">
        <v>537</v>
      </c>
      <c r="H33" s="29" t="s">
        <v>538</v>
      </c>
      <c r="I33" s="29" t="s">
        <v>539</v>
      </c>
      <c r="J33" s="30" t="s">
        <v>540</v>
      </c>
      <c r="K33" s="22"/>
      <c r="L33" s="22"/>
      <c r="M33" s="22"/>
      <c r="N33" s="22"/>
      <c r="O33" s="22"/>
      <c r="P33" s="22"/>
    </row>
    <row r="34" spans="1:16" ht="39" customHeight="1" x14ac:dyDescent="0.15">
      <c r="A34" s="22"/>
      <c r="B34" s="31"/>
      <c r="C34" s="1151" t="s">
        <v>543</v>
      </c>
      <c r="D34" s="1151"/>
      <c r="E34" s="1152"/>
      <c r="F34" s="32">
        <v>23.21</v>
      </c>
      <c r="G34" s="33">
        <v>24.58</v>
      </c>
      <c r="H34" s="33">
        <v>24.13</v>
      </c>
      <c r="I34" s="33">
        <v>25.69</v>
      </c>
      <c r="J34" s="34">
        <v>24.44</v>
      </c>
      <c r="K34" s="22"/>
      <c r="L34" s="22"/>
      <c r="M34" s="22"/>
      <c r="N34" s="22"/>
      <c r="O34" s="22"/>
      <c r="P34" s="22"/>
    </row>
    <row r="35" spans="1:16" ht="39" customHeight="1" x14ac:dyDescent="0.15">
      <c r="A35" s="22"/>
      <c r="B35" s="35"/>
      <c r="C35" s="1145" t="s">
        <v>544</v>
      </c>
      <c r="D35" s="1146"/>
      <c r="E35" s="1147"/>
      <c r="F35" s="36">
        <v>3.63</v>
      </c>
      <c r="G35" s="37">
        <v>4.57</v>
      </c>
      <c r="H35" s="37">
        <v>5.61</v>
      </c>
      <c r="I35" s="37">
        <v>5.98</v>
      </c>
      <c r="J35" s="38">
        <v>5.49</v>
      </c>
      <c r="K35" s="22"/>
      <c r="L35" s="22"/>
      <c r="M35" s="22"/>
      <c r="N35" s="22"/>
      <c r="O35" s="22"/>
      <c r="P35" s="22"/>
    </row>
    <row r="36" spans="1:16" ht="39" customHeight="1" x14ac:dyDescent="0.15">
      <c r="A36" s="22"/>
      <c r="B36" s="35"/>
      <c r="C36" s="1145" t="s">
        <v>545</v>
      </c>
      <c r="D36" s="1146"/>
      <c r="E36" s="1147"/>
      <c r="F36" s="36" t="s">
        <v>512</v>
      </c>
      <c r="G36" s="37">
        <v>0.25</v>
      </c>
      <c r="H36" s="37">
        <v>0.92</v>
      </c>
      <c r="I36" s="37">
        <v>1.36</v>
      </c>
      <c r="J36" s="38">
        <v>1.61</v>
      </c>
      <c r="K36" s="22"/>
      <c r="L36" s="22"/>
      <c r="M36" s="22"/>
      <c r="N36" s="22"/>
      <c r="O36" s="22"/>
      <c r="P36" s="22"/>
    </row>
    <row r="37" spans="1:16" ht="39" customHeight="1" x14ac:dyDescent="0.15">
      <c r="A37" s="22"/>
      <c r="B37" s="35"/>
      <c r="C37" s="1145" t="s">
        <v>546</v>
      </c>
      <c r="D37" s="1146"/>
      <c r="E37" s="1147"/>
      <c r="F37" s="36">
        <v>0.72</v>
      </c>
      <c r="G37" s="37">
        <v>0.79</v>
      </c>
      <c r="H37" s="37">
        <v>0.75</v>
      </c>
      <c r="I37" s="37">
        <v>1.05</v>
      </c>
      <c r="J37" s="38">
        <v>1.1100000000000001</v>
      </c>
      <c r="K37" s="22"/>
      <c r="L37" s="22"/>
      <c r="M37" s="22"/>
      <c r="N37" s="22"/>
      <c r="O37" s="22"/>
      <c r="P37" s="22"/>
    </row>
    <row r="38" spans="1:16" ht="39" customHeight="1" x14ac:dyDescent="0.15">
      <c r="A38" s="22"/>
      <c r="B38" s="35"/>
      <c r="C38" s="1145" t="s">
        <v>547</v>
      </c>
      <c r="D38" s="1146"/>
      <c r="E38" s="1147"/>
      <c r="F38" s="36">
        <v>0.71</v>
      </c>
      <c r="G38" s="37">
        <v>1.05</v>
      </c>
      <c r="H38" s="37">
        <v>0.65</v>
      </c>
      <c r="I38" s="37">
        <v>1.44</v>
      </c>
      <c r="J38" s="38">
        <v>0.87</v>
      </c>
      <c r="K38" s="22"/>
      <c r="L38" s="22"/>
      <c r="M38" s="22"/>
      <c r="N38" s="22"/>
      <c r="O38" s="22"/>
      <c r="P38" s="22"/>
    </row>
    <row r="39" spans="1:16" ht="39" customHeight="1" x14ac:dyDescent="0.15">
      <c r="A39" s="22"/>
      <c r="B39" s="35"/>
      <c r="C39" s="1145" t="s">
        <v>548</v>
      </c>
      <c r="D39" s="1146"/>
      <c r="E39" s="1147"/>
      <c r="F39" s="36">
        <v>0.87</v>
      </c>
      <c r="G39" s="37">
        <v>0.56000000000000005</v>
      </c>
      <c r="H39" s="37">
        <v>0.35</v>
      </c>
      <c r="I39" s="37">
        <v>0.33</v>
      </c>
      <c r="J39" s="38">
        <v>0.38</v>
      </c>
      <c r="K39" s="22"/>
      <c r="L39" s="22"/>
      <c r="M39" s="22"/>
      <c r="N39" s="22"/>
      <c r="O39" s="22"/>
      <c r="P39" s="22"/>
    </row>
    <row r="40" spans="1:16" ht="39" customHeight="1" x14ac:dyDescent="0.15">
      <c r="A40" s="22"/>
      <c r="B40" s="35"/>
      <c r="C40" s="1145" t="s">
        <v>549</v>
      </c>
      <c r="D40" s="1146"/>
      <c r="E40" s="1147"/>
      <c r="F40" s="36">
        <v>0.14000000000000001</v>
      </c>
      <c r="G40" s="37">
        <v>0.11</v>
      </c>
      <c r="H40" s="37">
        <v>0.12</v>
      </c>
      <c r="I40" s="37">
        <v>0.15</v>
      </c>
      <c r="J40" s="38">
        <v>0.14000000000000001</v>
      </c>
      <c r="K40" s="22"/>
      <c r="L40" s="22"/>
      <c r="M40" s="22"/>
      <c r="N40" s="22"/>
      <c r="O40" s="22"/>
      <c r="P40" s="22"/>
    </row>
    <row r="41" spans="1:16" ht="39" customHeight="1" x14ac:dyDescent="0.15">
      <c r="A41" s="22"/>
      <c r="B41" s="35"/>
      <c r="C41" s="1145" t="s">
        <v>550</v>
      </c>
      <c r="D41" s="1146"/>
      <c r="E41" s="1147"/>
      <c r="F41" s="36">
        <v>0.04</v>
      </c>
      <c r="G41" s="37">
        <v>0.03</v>
      </c>
      <c r="H41" s="37">
        <v>0.04</v>
      </c>
      <c r="I41" s="37">
        <v>0.03</v>
      </c>
      <c r="J41" s="38">
        <v>0.06</v>
      </c>
      <c r="K41" s="22"/>
      <c r="L41" s="22"/>
      <c r="M41" s="22"/>
      <c r="N41" s="22"/>
      <c r="O41" s="22"/>
      <c r="P41" s="22"/>
    </row>
    <row r="42" spans="1:16" ht="39" customHeight="1" x14ac:dyDescent="0.15">
      <c r="A42" s="22"/>
      <c r="B42" s="39"/>
      <c r="C42" s="1145" t="s">
        <v>551</v>
      </c>
      <c r="D42" s="1146"/>
      <c r="E42" s="1147"/>
      <c r="F42" s="36" t="s">
        <v>512</v>
      </c>
      <c r="G42" s="37" t="s">
        <v>512</v>
      </c>
      <c r="H42" s="37" t="s">
        <v>512</v>
      </c>
      <c r="I42" s="37" t="s">
        <v>512</v>
      </c>
      <c r="J42" s="38" t="s">
        <v>512</v>
      </c>
      <c r="K42" s="22"/>
      <c r="L42" s="22"/>
      <c r="M42" s="22"/>
      <c r="N42" s="22"/>
      <c r="O42" s="22"/>
      <c r="P42" s="22"/>
    </row>
    <row r="43" spans="1:16" ht="39" customHeight="1" thickBot="1" x14ac:dyDescent="0.2">
      <c r="A43" s="22"/>
      <c r="B43" s="40"/>
      <c r="C43" s="1148" t="s">
        <v>552</v>
      </c>
      <c r="D43" s="1149"/>
      <c r="E43" s="1150"/>
      <c r="F43" s="41">
        <v>0.5</v>
      </c>
      <c r="G43" s="42">
        <v>0.32</v>
      </c>
      <c r="H43" s="42">
        <v>0.25</v>
      </c>
      <c r="I43" s="42">
        <v>0.23</v>
      </c>
      <c r="J43" s="43">
        <v>0.15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23XlrGO4qmbXaZm8KwpoIYAjHy/bO+HiqwOpOCcbwfmLNw/zreg3xX4AZvOF+FN+RckX3Leq6QXU8XAzpmmiw==" saltValue="DZlvI/Nt2/ijn/Cvfkbn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9036</v>
      </c>
      <c r="L45" s="60">
        <v>9276</v>
      </c>
      <c r="M45" s="60">
        <v>9749</v>
      </c>
      <c r="N45" s="60">
        <v>9898</v>
      </c>
      <c r="O45" s="61">
        <v>9827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512</v>
      </c>
      <c r="L46" s="64" t="s">
        <v>512</v>
      </c>
      <c r="M46" s="64" t="s">
        <v>512</v>
      </c>
      <c r="N46" s="64" t="s">
        <v>512</v>
      </c>
      <c r="O46" s="65" t="s">
        <v>512</v>
      </c>
      <c r="P46" s="48"/>
      <c r="Q46" s="48"/>
      <c r="R46" s="48"/>
      <c r="S46" s="48"/>
      <c r="T46" s="48"/>
      <c r="U46" s="48"/>
    </row>
    <row r="47" spans="1:21" ht="30.75" customHeight="1" x14ac:dyDescent="0.15">
      <c r="A47" s="48"/>
      <c r="B47" s="1155"/>
      <c r="C47" s="1156"/>
      <c r="D47" s="62"/>
      <c r="E47" s="1161" t="s">
        <v>12</v>
      </c>
      <c r="F47" s="1161"/>
      <c r="G47" s="1161"/>
      <c r="H47" s="1161"/>
      <c r="I47" s="1161"/>
      <c r="J47" s="1162"/>
      <c r="K47" s="63">
        <v>99</v>
      </c>
      <c r="L47" s="64">
        <v>31</v>
      </c>
      <c r="M47" s="64">
        <v>31</v>
      </c>
      <c r="N47" s="64">
        <v>31</v>
      </c>
      <c r="O47" s="65">
        <v>31</v>
      </c>
      <c r="P47" s="48"/>
      <c r="Q47" s="48"/>
      <c r="R47" s="48"/>
      <c r="S47" s="48"/>
      <c r="T47" s="48"/>
      <c r="U47" s="48"/>
    </row>
    <row r="48" spans="1:21" ht="30.75" customHeight="1" x14ac:dyDescent="0.15">
      <c r="A48" s="48"/>
      <c r="B48" s="1155"/>
      <c r="C48" s="1156"/>
      <c r="D48" s="62"/>
      <c r="E48" s="1161" t="s">
        <v>13</v>
      </c>
      <c r="F48" s="1161"/>
      <c r="G48" s="1161"/>
      <c r="H48" s="1161"/>
      <c r="I48" s="1161"/>
      <c r="J48" s="1162"/>
      <c r="K48" s="63">
        <v>3994</v>
      </c>
      <c r="L48" s="64">
        <v>3338</v>
      </c>
      <c r="M48" s="64">
        <v>2829</v>
      </c>
      <c r="N48" s="64">
        <v>2843</v>
      </c>
      <c r="O48" s="65">
        <v>2791</v>
      </c>
      <c r="P48" s="48"/>
      <c r="Q48" s="48"/>
      <c r="R48" s="48"/>
      <c r="S48" s="48"/>
      <c r="T48" s="48"/>
      <c r="U48" s="48"/>
    </row>
    <row r="49" spans="1:21" ht="30.75" customHeight="1" x14ac:dyDescent="0.15">
      <c r="A49" s="48"/>
      <c r="B49" s="1155"/>
      <c r="C49" s="1156"/>
      <c r="D49" s="62"/>
      <c r="E49" s="1161" t="s">
        <v>14</v>
      </c>
      <c r="F49" s="1161"/>
      <c r="G49" s="1161"/>
      <c r="H49" s="1161"/>
      <c r="I49" s="1161"/>
      <c r="J49" s="1162"/>
      <c r="K49" s="63">
        <v>400</v>
      </c>
      <c r="L49" s="64">
        <v>376</v>
      </c>
      <c r="M49" s="64">
        <v>452</v>
      </c>
      <c r="N49" s="64">
        <v>509</v>
      </c>
      <c r="O49" s="65">
        <v>543</v>
      </c>
      <c r="P49" s="48"/>
      <c r="Q49" s="48"/>
      <c r="R49" s="48"/>
      <c r="S49" s="48"/>
      <c r="T49" s="48"/>
      <c r="U49" s="48"/>
    </row>
    <row r="50" spans="1:21" ht="30.75" customHeight="1" x14ac:dyDescent="0.15">
      <c r="A50" s="48"/>
      <c r="B50" s="1155"/>
      <c r="C50" s="1156"/>
      <c r="D50" s="62"/>
      <c r="E50" s="1161" t="s">
        <v>15</v>
      </c>
      <c r="F50" s="1161"/>
      <c r="G50" s="1161"/>
      <c r="H50" s="1161"/>
      <c r="I50" s="1161"/>
      <c r="J50" s="1162"/>
      <c r="K50" s="63">
        <v>81</v>
      </c>
      <c r="L50" s="64">
        <v>81</v>
      </c>
      <c r="M50" s="64">
        <v>71</v>
      </c>
      <c r="N50" s="64">
        <v>50</v>
      </c>
      <c r="O50" s="65">
        <v>50</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1</v>
      </c>
      <c r="M51" s="64">
        <v>1</v>
      </c>
      <c r="N51" s="64" t="s">
        <v>512</v>
      </c>
      <c r="O51" s="65" t="s">
        <v>512</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9085</v>
      </c>
      <c r="L52" s="64">
        <v>9438</v>
      </c>
      <c r="M52" s="64">
        <v>8901</v>
      </c>
      <c r="N52" s="64">
        <v>9042</v>
      </c>
      <c r="O52" s="65">
        <v>9163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4525</v>
      </c>
      <c r="L53" s="69">
        <v>3665</v>
      </c>
      <c r="M53" s="69">
        <v>4232</v>
      </c>
      <c r="N53" s="69">
        <v>4289</v>
      </c>
      <c r="O53" s="70">
        <v>4079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553</v>
      </c>
      <c r="L57" s="81" t="s">
        <v>554</v>
      </c>
      <c r="M57" s="81" t="s">
        <v>555</v>
      </c>
      <c r="N57" s="81" t="s">
        <v>556</v>
      </c>
      <c r="O57" s="82" t="s">
        <v>557</v>
      </c>
      <c r="P57" s="48"/>
      <c r="Q57" s="48"/>
      <c r="R57" s="48"/>
      <c r="S57" s="48"/>
      <c r="T57" s="48"/>
      <c r="U57" s="48"/>
    </row>
    <row r="58" spans="1:21" ht="31.5" customHeight="1" x14ac:dyDescent="0.15">
      <c r="B58" s="1169" t="s">
        <v>24</v>
      </c>
      <c r="C58" s="1170"/>
      <c r="D58" s="1175" t="s">
        <v>25</v>
      </c>
      <c r="E58" s="1176"/>
      <c r="F58" s="1176"/>
      <c r="G58" s="1176"/>
      <c r="H58" s="1176"/>
      <c r="I58" s="1176"/>
      <c r="J58" s="1177"/>
      <c r="K58" s="83">
        <v>0</v>
      </c>
      <c r="L58" s="84">
        <v>0</v>
      </c>
      <c r="M58" s="84">
        <v>0</v>
      </c>
      <c r="N58" s="84">
        <v>0</v>
      </c>
      <c r="O58" s="85">
        <v>0</v>
      </c>
    </row>
    <row r="59" spans="1:21" ht="31.5" customHeight="1" x14ac:dyDescent="0.15">
      <c r="B59" s="1171"/>
      <c r="C59" s="1172"/>
      <c r="D59" s="1178" t="s">
        <v>26</v>
      </c>
      <c r="E59" s="1179"/>
      <c r="F59" s="1179"/>
      <c r="G59" s="1179"/>
      <c r="H59" s="1179"/>
      <c r="I59" s="1179"/>
      <c r="J59" s="1180"/>
      <c r="K59" s="86">
        <v>3439</v>
      </c>
      <c r="L59" s="87">
        <v>2512</v>
      </c>
      <c r="M59" s="87">
        <v>2514</v>
      </c>
      <c r="N59" s="87">
        <v>3757</v>
      </c>
      <c r="O59" s="88">
        <v>3559</v>
      </c>
    </row>
    <row r="60" spans="1:21" ht="31.5" customHeight="1" thickBot="1" x14ac:dyDescent="0.2">
      <c r="B60" s="1173"/>
      <c r="C60" s="1174"/>
      <c r="D60" s="1181" t="s">
        <v>27</v>
      </c>
      <c r="E60" s="1182"/>
      <c r="F60" s="1182"/>
      <c r="G60" s="1182"/>
      <c r="H60" s="1182"/>
      <c r="I60" s="1182"/>
      <c r="J60" s="1183"/>
      <c r="K60" s="89">
        <v>369</v>
      </c>
      <c r="L60" s="90">
        <v>400</v>
      </c>
      <c r="M60" s="90">
        <v>431</v>
      </c>
      <c r="N60" s="90">
        <v>431</v>
      </c>
      <c r="O60" s="91">
        <v>431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AHrvLyc/YVCT1gy+If8KMAeykS92jisKd/mL/7te0Zc7OTkjJavqP6gydcUOYsUr0ZFT5lf+FUVomHb+rHZ0g==" saltValue="On6sgsp2OQv1hEK6m8cDE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election activeCell="L49" sqref="L4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536</v>
      </c>
      <c r="J40" s="103" t="s">
        <v>537</v>
      </c>
      <c r="K40" s="103" t="s">
        <v>538</v>
      </c>
      <c r="L40" s="103" t="s">
        <v>539</v>
      </c>
      <c r="M40" s="104" t="s">
        <v>540</v>
      </c>
    </row>
    <row r="41" spans="2:13" ht="27.75" customHeight="1" x14ac:dyDescent="0.15">
      <c r="B41" s="1184" t="s">
        <v>30</v>
      </c>
      <c r="C41" s="1185"/>
      <c r="D41" s="105"/>
      <c r="E41" s="1190" t="s">
        <v>31</v>
      </c>
      <c r="F41" s="1190"/>
      <c r="G41" s="1190"/>
      <c r="H41" s="1191"/>
      <c r="I41" s="355">
        <v>118144</v>
      </c>
      <c r="J41" s="356">
        <v>123834</v>
      </c>
      <c r="K41" s="356">
        <v>124772</v>
      </c>
      <c r="L41" s="356">
        <v>122208</v>
      </c>
      <c r="M41" s="357">
        <v>120217</v>
      </c>
    </row>
    <row r="42" spans="2:13" ht="27.75" customHeight="1" x14ac:dyDescent="0.15">
      <c r="B42" s="1186"/>
      <c r="C42" s="1187"/>
      <c r="D42" s="106"/>
      <c r="E42" s="1192" t="s">
        <v>32</v>
      </c>
      <c r="F42" s="1192"/>
      <c r="G42" s="1192"/>
      <c r="H42" s="1193"/>
      <c r="I42" s="358">
        <v>341</v>
      </c>
      <c r="J42" s="359">
        <v>310</v>
      </c>
      <c r="K42" s="359">
        <v>244</v>
      </c>
      <c r="L42" s="359">
        <v>198</v>
      </c>
      <c r="M42" s="360">
        <v>150</v>
      </c>
    </row>
    <row r="43" spans="2:13" ht="27.75" customHeight="1" x14ac:dyDescent="0.15">
      <c r="B43" s="1186"/>
      <c r="C43" s="1187"/>
      <c r="D43" s="106"/>
      <c r="E43" s="1192" t="s">
        <v>33</v>
      </c>
      <c r="F43" s="1192"/>
      <c r="G43" s="1192"/>
      <c r="H43" s="1193"/>
      <c r="I43" s="358">
        <v>44113</v>
      </c>
      <c r="J43" s="359">
        <v>40350</v>
      </c>
      <c r="K43" s="359">
        <v>31523</v>
      </c>
      <c r="L43" s="359">
        <v>31450</v>
      </c>
      <c r="M43" s="360">
        <v>30314</v>
      </c>
    </row>
    <row r="44" spans="2:13" ht="27.75" customHeight="1" x14ac:dyDescent="0.15">
      <c r="B44" s="1186"/>
      <c r="C44" s="1187"/>
      <c r="D44" s="106"/>
      <c r="E44" s="1192" t="s">
        <v>34</v>
      </c>
      <c r="F44" s="1192"/>
      <c r="G44" s="1192"/>
      <c r="H44" s="1193"/>
      <c r="I44" s="358">
        <v>4320</v>
      </c>
      <c r="J44" s="359">
        <v>4555</v>
      </c>
      <c r="K44" s="359">
        <v>4654</v>
      </c>
      <c r="L44" s="359">
        <v>4475</v>
      </c>
      <c r="M44" s="360">
        <v>4762</v>
      </c>
    </row>
    <row r="45" spans="2:13" ht="27.75" customHeight="1" x14ac:dyDescent="0.15">
      <c r="B45" s="1186"/>
      <c r="C45" s="1187"/>
      <c r="D45" s="106"/>
      <c r="E45" s="1192" t="s">
        <v>35</v>
      </c>
      <c r="F45" s="1192"/>
      <c r="G45" s="1192"/>
      <c r="H45" s="1193"/>
      <c r="I45" s="358">
        <v>8675</v>
      </c>
      <c r="J45" s="359">
        <v>8815</v>
      </c>
      <c r="K45" s="359">
        <v>9025</v>
      </c>
      <c r="L45" s="359">
        <v>9231</v>
      </c>
      <c r="M45" s="360">
        <v>9653</v>
      </c>
    </row>
    <row r="46" spans="2:13" ht="27.75" customHeight="1" x14ac:dyDescent="0.15">
      <c r="B46" s="1186"/>
      <c r="C46" s="1187"/>
      <c r="D46" s="107"/>
      <c r="E46" s="1192" t="s">
        <v>36</v>
      </c>
      <c r="F46" s="1192"/>
      <c r="G46" s="1192"/>
      <c r="H46" s="1193"/>
      <c r="I46" s="358" t="s">
        <v>512</v>
      </c>
      <c r="J46" s="359" t="s">
        <v>512</v>
      </c>
      <c r="K46" s="359" t="s">
        <v>512</v>
      </c>
      <c r="L46" s="359" t="s">
        <v>512</v>
      </c>
      <c r="M46" s="360" t="s">
        <v>512</v>
      </c>
    </row>
    <row r="47" spans="2:13" ht="27.75" customHeight="1" x14ac:dyDescent="0.15">
      <c r="B47" s="1186"/>
      <c r="C47" s="1187"/>
      <c r="D47" s="108"/>
      <c r="E47" s="1194" t="s">
        <v>37</v>
      </c>
      <c r="F47" s="1195"/>
      <c r="G47" s="1195"/>
      <c r="H47" s="1196"/>
      <c r="I47" s="358" t="s">
        <v>512</v>
      </c>
      <c r="J47" s="359" t="s">
        <v>512</v>
      </c>
      <c r="K47" s="359" t="s">
        <v>512</v>
      </c>
      <c r="L47" s="359" t="s">
        <v>512</v>
      </c>
      <c r="M47" s="360" t="s">
        <v>512</v>
      </c>
    </row>
    <row r="48" spans="2:13" ht="27.75" customHeight="1" x14ac:dyDescent="0.15">
      <c r="B48" s="1186"/>
      <c r="C48" s="1187"/>
      <c r="D48" s="106"/>
      <c r="E48" s="1192" t="s">
        <v>38</v>
      </c>
      <c r="F48" s="1192"/>
      <c r="G48" s="1192"/>
      <c r="H48" s="1193"/>
      <c r="I48" s="358" t="s">
        <v>512</v>
      </c>
      <c r="J48" s="359" t="s">
        <v>512</v>
      </c>
      <c r="K48" s="359" t="s">
        <v>512</v>
      </c>
      <c r="L48" s="359" t="s">
        <v>512</v>
      </c>
      <c r="M48" s="360" t="s">
        <v>512</v>
      </c>
    </row>
    <row r="49" spans="2:13" ht="27.75" customHeight="1" x14ac:dyDescent="0.15">
      <c r="B49" s="1188"/>
      <c r="C49" s="1189"/>
      <c r="D49" s="106"/>
      <c r="E49" s="1192" t="s">
        <v>39</v>
      </c>
      <c r="F49" s="1192"/>
      <c r="G49" s="1192"/>
      <c r="H49" s="1193"/>
      <c r="I49" s="358" t="s">
        <v>512</v>
      </c>
      <c r="J49" s="359" t="s">
        <v>512</v>
      </c>
      <c r="K49" s="359" t="s">
        <v>512</v>
      </c>
      <c r="L49" s="359" t="s">
        <v>512</v>
      </c>
      <c r="M49" s="360" t="s">
        <v>512</v>
      </c>
    </row>
    <row r="50" spans="2:13" ht="27.75" customHeight="1" x14ac:dyDescent="0.15">
      <c r="B50" s="1197" t="s">
        <v>40</v>
      </c>
      <c r="C50" s="1198"/>
      <c r="D50" s="109"/>
      <c r="E50" s="1192" t="s">
        <v>41</v>
      </c>
      <c r="F50" s="1192"/>
      <c r="G50" s="1192"/>
      <c r="H50" s="1193"/>
      <c r="I50" s="358">
        <v>14666</v>
      </c>
      <c r="J50" s="359">
        <v>14788</v>
      </c>
      <c r="K50" s="359">
        <v>18606</v>
      </c>
      <c r="L50" s="359">
        <v>19130</v>
      </c>
      <c r="M50" s="360">
        <v>19615</v>
      </c>
    </row>
    <row r="51" spans="2:13" ht="27.75" customHeight="1" x14ac:dyDescent="0.15">
      <c r="B51" s="1186"/>
      <c r="C51" s="1187"/>
      <c r="D51" s="106"/>
      <c r="E51" s="1192" t="s">
        <v>42</v>
      </c>
      <c r="F51" s="1192"/>
      <c r="G51" s="1192"/>
      <c r="H51" s="1193"/>
      <c r="I51" s="358">
        <v>2641</v>
      </c>
      <c r="J51" s="359">
        <v>2019</v>
      </c>
      <c r="K51" s="359">
        <v>1919</v>
      </c>
      <c r="L51" s="359">
        <v>1843</v>
      </c>
      <c r="M51" s="360">
        <v>1749</v>
      </c>
    </row>
    <row r="52" spans="2:13" ht="27.75" customHeight="1" x14ac:dyDescent="0.15">
      <c r="B52" s="1188"/>
      <c r="C52" s="1189"/>
      <c r="D52" s="106"/>
      <c r="E52" s="1192" t="s">
        <v>43</v>
      </c>
      <c r="F52" s="1192"/>
      <c r="G52" s="1192"/>
      <c r="H52" s="1193"/>
      <c r="I52" s="358">
        <v>103320</v>
      </c>
      <c r="J52" s="359">
        <v>105556</v>
      </c>
      <c r="K52" s="359">
        <v>105310</v>
      </c>
      <c r="L52" s="359">
        <v>103396</v>
      </c>
      <c r="M52" s="360">
        <v>102083</v>
      </c>
    </row>
    <row r="53" spans="2:13" ht="27.75" customHeight="1" thickBot="1" x14ac:dyDescent="0.2">
      <c r="B53" s="1199" t="s">
        <v>19</v>
      </c>
      <c r="C53" s="1200"/>
      <c r="D53" s="110"/>
      <c r="E53" s="1201" t="s">
        <v>44</v>
      </c>
      <c r="F53" s="1201"/>
      <c r="G53" s="1201"/>
      <c r="H53" s="1202"/>
      <c r="I53" s="361">
        <v>54966</v>
      </c>
      <c r="J53" s="362">
        <v>55502</v>
      </c>
      <c r="K53" s="362">
        <v>44383</v>
      </c>
      <c r="L53" s="362">
        <v>43192</v>
      </c>
      <c r="M53" s="363">
        <v>41649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BY8zGniyiESwCFueAVenTfD0dVlNJh1lTzndTsVAXzpRs7r0uSrnEzXLFm84MAd/w2v65IWH2ONr59ig3ZMLw==" saltValue="qO1CSKqQpPyDGsfiHAJS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538</v>
      </c>
      <c r="G54" s="119" t="s">
        <v>539</v>
      </c>
      <c r="H54" s="120" t="s">
        <v>540</v>
      </c>
    </row>
    <row r="55" spans="2:8" ht="52.5" customHeight="1" x14ac:dyDescent="0.15">
      <c r="B55" s="121"/>
      <c r="C55" s="1211" t="s">
        <v>46</v>
      </c>
      <c r="D55" s="1211"/>
      <c r="E55" s="1212"/>
      <c r="F55" s="122">
        <v>3399</v>
      </c>
      <c r="G55" s="122">
        <v>3401</v>
      </c>
      <c r="H55" s="123">
        <v>3402</v>
      </c>
    </row>
    <row r="56" spans="2:8" ht="52.5" customHeight="1" x14ac:dyDescent="0.15">
      <c r="B56" s="124"/>
      <c r="C56" s="1213" t="s">
        <v>47</v>
      </c>
      <c r="D56" s="1213"/>
      <c r="E56" s="1214"/>
      <c r="F56" s="125">
        <v>3757</v>
      </c>
      <c r="G56" s="125">
        <v>3559</v>
      </c>
      <c r="H56" s="126">
        <v>3561</v>
      </c>
    </row>
    <row r="57" spans="2:8" ht="53.25" customHeight="1" x14ac:dyDescent="0.15">
      <c r="B57" s="124"/>
      <c r="C57" s="1215" t="s">
        <v>48</v>
      </c>
      <c r="D57" s="1215"/>
      <c r="E57" s="1216"/>
      <c r="F57" s="127">
        <v>9638</v>
      </c>
      <c r="G57" s="127">
        <v>9934</v>
      </c>
      <c r="H57" s="128">
        <v>9668</v>
      </c>
    </row>
    <row r="58" spans="2:8" ht="45.75" customHeight="1" x14ac:dyDescent="0.15">
      <c r="B58" s="129"/>
      <c r="C58" s="1203" t="s">
        <v>569</v>
      </c>
      <c r="D58" s="1204"/>
      <c r="E58" s="1205"/>
      <c r="F58" s="130">
        <v>3886</v>
      </c>
      <c r="G58" s="130">
        <v>3834</v>
      </c>
      <c r="H58" s="131">
        <v>3710</v>
      </c>
    </row>
    <row r="59" spans="2:8" ht="45.75" customHeight="1" x14ac:dyDescent="0.15">
      <c r="B59" s="129"/>
      <c r="C59" s="1203" t="s">
        <v>570</v>
      </c>
      <c r="D59" s="1204"/>
      <c r="E59" s="1205"/>
      <c r="F59" s="130">
        <v>1108</v>
      </c>
      <c r="G59" s="130">
        <v>1569</v>
      </c>
      <c r="H59" s="131">
        <v>1538</v>
      </c>
    </row>
    <row r="60" spans="2:8" ht="45.75" customHeight="1" x14ac:dyDescent="0.15">
      <c r="B60" s="129"/>
      <c r="C60" s="1203" t="s">
        <v>571</v>
      </c>
      <c r="D60" s="1204"/>
      <c r="E60" s="1205"/>
      <c r="F60" s="130">
        <v>2081</v>
      </c>
      <c r="G60" s="130">
        <v>1766</v>
      </c>
      <c r="H60" s="131">
        <v>1266</v>
      </c>
    </row>
    <row r="61" spans="2:8" ht="45.75" customHeight="1" x14ac:dyDescent="0.15">
      <c r="B61" s="129"/>
      <c r="C61" s="1203" t="s">
        <v>572</v>
      </c>
      <c r="D61" s="1204"/>
      <c r="E61" s="1205"/>
      <c r="F61" s="130">
        <v>120</v>
      </c>
      <c r="G61" s="130">
        <v>384</v>
      </c>
      <c r="H61" s="131">
        <v>611</v>
      </c>
    </row>
    <row r="62" spans="2:8" ht="45.75" customHeight="1" thickBot="1" x14ac:dyDescent="0.2">
      <c r="B62" s="132"/>
      <c r="C62" s="1206" t="s">
        <v>573</v>
      </c>
      <c r="D62" s="1207"/>
      <c r="E62" s="1208"/>
      <c r="F62" s="133">
        <v>473</v>
      </c>
      <c r="G62" s="133">
        <v>525</v>
      </c>
      <c r="H62" s="134">
        <v>564</v>
      </c>
    </row>
    <row r="63" spans="2:8" ht="52.5" customHeight="1" thickBot="1" x14ac:dyDescent="0.2">
      <c r="B63" s="135"/>
      <c r="C63" s="1209" t="s">
        <v>49</v>
      </c>
      <c r="D63" s="1209"/>
      <c r="E63" s="1210"/>
      <c r="F63" s="136">
        <v>16794</v>
      </c>
      <c r="G63" s="136">
        <v>16893</v>
      </c>
      <c r="H63" s="137">
        <v>16632</v>
      </c>
    </row>
    <row r="64" spans="2:8" x14ac:dyDescent="0.15"/>
  </sheetData>
  <sheetProtection algorithmName="SHA-512" hashValue="cYyDBDy+TRMKnqWtoLtuLwz4WeBYQS1aOBjqAytPr7rZ0aO+T2cCDbfi9yymEKDKawEYSoNuaMi66xnkYel4lA==" saltValue="5KYeQ3OMicwYPHJd7OXP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535</v>
      </c>
      <c r="G2" s="151"/>
      <c r="H2" s="152"/>
    </row>
    <row r="3" spans="1:8" x14ac:dyDescent="0.15">
      <c r="A3" s="148" t="s">
        <v>528</v>
      </c>
      <c r="B3" s="153"/>
      <c r="C3" s="154"/>
      <c r="D3" s="155">
        <v>78575</v>
      </c>
      <c r="E3" s="156"/>
      <c r="F3" s="157">
        <v>51849</v>
      </c>
      <c r="G3" s="158"/>
      <c r="H3" s="159"/>
    </row>
    <row r="4" spans="1:8" x14ac:dyDescent="0.15">
      <c r="A4" s="160"/>
      <c r="B4" s="161"/>
      <c r="C4" s="162"/>
      <c r="D4" s="163">
        <v>40905</v>
      </c>
      <c r="E4" s="164"/>
      <c r="F4" s="165">
        <v>26326</v>
      </c>
      <c r="G4" s="166"/>
      <c r="H4" s="167"/>
    </row>
    <row r="5" spans="1:8" x14ac:dyDescent="0.15">
      <c r="A5" s="148" t="s">
        <v>530</v>
      </c>
      <c r="B5" s="153"/>
      <c r="C5" s="154"/>
      <c r="D5" s="155">
        <v>96355</v>
      </c>
      <c r="E5" s="156"/>
      <c r="F5" s="157">
        <v>52191</v>
      </c>
      <c r="G5" s="158"/>
      <c r="H5" s="159"/>
    </row>
    <row r="6" spans="1:8" x14ac:dyDescent="0.15">
      <c r="A6" s="160"/>
      <c r="B6" s="161"/>
      <c r="C6" s="162"/>
      <c r="D6" s="163">
        <v>47019</v>
      </c>
      <c r="E6" s="164"/>
      <c r="F6" s="165">
        <v>26807</v>
      </c>
      <c r="G6" s="166"/>
      <c r="H6" s="167"/>
    </row>
    <row r="7" spans="1:8" x14ac:dyDescent="0.15">
      <c r="A7" s="148" t="s">
        <v>531</v>
      </c>
      <c r="B7" s="153"/>
      <c r="C7" s="154"/>
      <c r="D7" s="155">
        <v>56769</v>
      </c>
      <c r="E7" s="156"/>
      <c r="F7" s="157">
        <v>48105</v>
      </c>
      <c r="G7" s="158"/>
      <c r="H7" s="159"/>
    </row>
    <row r="8" spans="1:8" x14ac:dyDescent="0.15">
      <c r="A8" s="160"/>
      <c r="B8" s="161"/>
      <c r="C8" s="162"/>
      <c r="D8" s="163">
        <v>23466</v>
      </c>
      <c r="E8" s="164"/>
      <c r="F8" s="165">
        <v>24072</v>
      </c>
      <c r="G8" s="166"/>
      <c r="H8" s="167"/>
    </row>
    <row r="9" spans="1:8" x14ac:dyDescent="0.15">
      <c r="A9" s="148" t="s">
        <v>532</v>
      </c>
      <c r="B9" s="153"/>
      <c r="C9" s="154"/>
      <c r="D9" s="155">
        <v>43127</v>
      </c>
      <c r="E9" s="156"/>
      <c r="F9" s="157">
        <v>47446</v>
      </c>
      <c r="G9" s="158"/>
      <c r="H9" s="159"/>
    </row>
    <row r="10" spans="1:8" x14ac:dyDescent="0.15">
      <c r="A10" s="160"/>
      <c r="B10" s="161"/>
      <c r="C10" s="162"/>
      <c r="D10" s="163">
        <v>20518</v>
      </c>
      <c r="E10" s="164"/>
      <c r="F10" s="165">
        <v>24371</v>
      </c>
      <c r="G10" s="166"/>
      <c r="H10" s="167"/>
    </row>
    <row r="11" spans="1:8" x14ac:dyDescent="0.15">
      <c r="A11" s="148" t="s">
        <v>533</v>
      </c>
      <c r="B11" s="153"/>
      <c r="C11" s="154"/>
      <c r="D11" s="155">
        <v>53989</v>
      </c>
      <c r="E11" s="156"/>
      <c r="F11" s="157">
        <v>48387</v>
      </c>
      <c r="G11" s="158"/>
      <c r="H11" s="159"/>
    </row>
    <row r="12" spans="1:8" x14ac:dyDescent="0.15">
      <c r="A12" s="160"/>
      <c r="B12" s="161"/>
      <c r="C12" s="168"/>
      <c r="D12" s="163">
        <v>21710</v>
      </c>
      <c r="E12" s="164"/>
      <c r="F12" s="165">
        <v>25592</v>
      </c>
      <c r="G12" s="166"/>
      <c r="H12" s="167"/>
    </row>
    <row r="13" spans="1:8" x14ac:dyDescent="0.15">
      <c r="A13" s="148"/>
      <c r="B13" s="153"/>
      <c r="C13" s="169"/>
      <c r="D13" s="170">
        <v>65763</v>
      </c>
      <c r="E13" s="171"/>
      <c r="F13" s="172">
        <v>49596</v>
      </c>
      <c r="G13" s="173"/>
      <c r="H13" s="159"/>
    </row>
    <row r="14" spans="1:8" x14ac:dyDescent="0.15">
      <c r="A14" s="160"/>
      <c r="B14" s="161"/>
      <c r="C14" s="162"/>
      <c r="D14" s="163">
        <v>30724</v>
      </c>
      <c r="E14" s="164"/>
      <c r="F14" s="165">
        <v>25434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3.86</v>
      </c>
      <c r="C19" s="174">
        <f>ROUND(VALUE(SUBSTITUTE(実質収支比率等に係る経年分析!G$48,"▲","-")),2)</f>
        <v>4.8</v>
      </c>
      <c r="D19" s="174">
        <f>ROUND(VALUE(SUBSTITUTE(実質収支比率等に係る経年分析!H$48,"▲","-")),2)</f>
        <v>5.81</v>
      </c>
      <c r="E19" s="174">
        <f>ROUND(VALUE(SUBSTITUTE(実質収支比率等に係る経年分析!I$48,"▲","-")),2)</f>
        <v>6.13</v>
      </c>
      <c r="F19" s="174">
        <f>ROUND(VALUE(SUBSTITUTE(実質収支比率等に係る経年分析!J$48,"▲","-")),2)</f>
        <v>5.57</v>
      </c>
    </row>
    <row r="20" spans="1:11" x14ac:dyDescent="0.15">
      <c r="A20" s="174" t="s">
        <v>53</v>
      </c>
      <c r="B20" s="174">
        <f>ROUND(VALUE(SUBSTITUTE(実質収支比率等に係る経年分析!F$47,"▲","-")),2)</f>
        <v>5.44</v>
      </c>
      <c r="C20" s="174">
        <f>ROUND(VALUE(SUBSTITUTE(実質収支比率等に係る経年分析!G$47,"▲","-")),2)</f>
        <v>4.74</v>
      </c>
      <c r="D20" s="174">
        <f>ROUND(VALUE(SUBSTITUTE(実質収支比率等に係る経年分析!H$47,"▲","-")),2)</f>
        <v>6.19</v>
      </c>
      <c r="E20" s="174">
        <f>ROUND(VALUE(SUBSTITUTE(実質収支比率等に係る経年分析!I$47,"▲","-")),2)</f>
        <v>6.35</v>
      </c>
      <c r="F20" s="174">
        <f>ROUND(VALUE(SUBSTITUTE(実質収支比率等に係る経年分析!J$47,"▲","-")),2)</f>
        <v>6.24</v>
      </c>
    </row>
    <row r="21" spans="1:11" x14ac:dyDescent="0.15">
      <c r="A21" s="174" t="s">
        <v>54</v>
      </c>
      <c r="B21" s="174">
        <f>IF(ISNUMBER(VALUE(SUBSTITUTE(実質収支比率等に係る経年分析!F$49,"▲","-"))),ROUND(VALUE(SUBSTITUTE(実質収支比率等に係る経年分析!F$49,"▲","-")),2),NA())</f>
        <v>-0.2</v>
      </c>
      <c r="C21" s="174">
        <f>IF(ISNUMBER(VALUE(SUBSTITUTE(実質収支比率等に係る経年分析!G$49,"▲","-"))),ROUND(VALUE(SUBSTITUTE(実質収支比率等に係る経年分析!G$49,"▲","-")),2),NA())</f>
        <v>0.37</v>
      </c>
      <c r="D21" s="174">
        <f>IF(ISNUMBER(VALUE(SUBSTITUTE(実質収支比率等に係る経年分析!H$49,"▲","-"))),ROUND(VALUE(SUBSTITUTE(実質収支比率等に係る経年分析!H$49,"▲","-")),2),NA())</f>
        <v>2.85</v>
      </c>
      <c r="E21" s="174">
        <f>IF(ISNUMBER(VALUE(SUBSTITUTE(実質収支比率等に係る経年分析!I$49,"▲","-"))),ROUND(VALUE(SUBSTITUTE(実質収支比率等に係る経年分析!I$49,"▲","-")),2),NA())</f>
        <v>0.17</v>
      </c>
      <c r="F21" s="174">
        <f>IF(ISNUMBER(VALUE(SUBSTITUTE(実質収支比率等に係る経年分析!J$49,"▲","-"))),ROUND(VALUE(SUBSTITUTE(実質収支比率等に係る経年分析!J$49,"▲","-")),2),NA())</f>
        <v>-0.44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0.15</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地方卸売市場八戸市魚市場特別会計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0.14000000000000001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15">
      <c r="A31" s="175" t="str">
        <f>IF(連結実質赤字比率に係る赤字・黒字の構成分析!C$39="",NA(),連結実質赤字比率に係る赤字・黒字の構成分析!C$39)</f>
        <v>八戸市自動車運送事業会計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0.56000000000000005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0.38</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0.87</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1.1100000000000001</v>
      </c>
    </row>
    <row r="34" spans="1:16" x14ac:dyDescent="0.15">
      <c r="A34" s="175" t="str">
        <f>IF(連結実質赤字比率に係る赤字・黒字の構成分析!C$36="",NA(),連結実質赤字比率に係る赤字・黒字の構成分析!C$36)</f>
        <v>八戸市下水道事業会計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5.49</v>
      </c>
    </row>
    <row r="36" spans="1:16" x14ac:dyDescent="0.15">
      <c r="A36" s="175" t="str">
        <f>IF(連結実質赤字比率に係る赤字・黒字の構成分析!C$34="",NA(),連結実質赤字比率に係る赤字・黒字の構成分析!C$34)</f>
        <v>八戸市立市民病院事業会計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23.21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24.13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25.69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24.44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9085</v>
      </c>
      <c r="E42" s="176"/>
      <c r="F42" s="176"/>
      <c r="G42" s="176">
        <f>'実質公債費比率（分子）の構造'!L$52</f>
        <v>9438</v>
      </c>
      <c r="H42" s="176"/>
      <c r="I42" s="176"/>
      <c r="J42" s="176">
        <f>'実質公債費比率（分子）の構造'!M$52</f>
        <v>8901</v>
      </c>
      <c r="K42" s="176"/>
      <c r="L42" s="176"/>
      <c r="M42" s="176">
        <f>'実質公債費比率（分子）の構造'!N$52</f>
        <v>9042</v>
      </c>
      <c r="N42" s="176"/>
      <c r="O42" s="176"/>
      <c r="P42" s="176">
        <f>'実質公債費比率（分子）の構造'!O$52</f>
        <v>9163</v>
      </c>
    </row>
    <row r="43" spans="1:16" x14ac:dyDescent="0.15">
      <c r="A43" s="176" t="s">
        <v>16</v>
      </c>
      <c r="B43" s="176">
        <f>'実質公債費比率（分子）の構造'!K$51</f>
        <v>0</v>
      </c>
      <c r="C43" s="176"/>
      <c r="D43" s="176"/>
      <c r="E43" s="176">
        <f>'実質公債費比率（分子）の構造'!L$51</f>
        <v>1</v>
      </c>
      <c r="F43" s="176"/>
      <c r="G43" s="176"/>
      <c r="H43" s="176">
        <f>'実質公債費比率（分子）の構造'!M$51</f>
        <v>1</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81</v>
      </c>
      <c r="C44" s="176"/>
      <c r="D44" s="176"/>
      <c r="E44" s="176">
        <f>'実質公債費比率（分子）の構造'!L$50</f>
        <v>81</v>
      </c>
      <c r="F44" s="176"/>
      <c r="G44" s="176"/>
      <c r="H44" s="176">
        <f>'実質公債費比率（分子）の構造'!M$50</f>
        <v>71</v>
      </c>
      <c r="I44" s="176"/>
      <c r="J44" s="176"/>
      <c r="K44" s="176">
        <f>'実質公債費比率（分子）の構造'!N$50</f>
        <v>50</v>
      </c>
      <c r="L44" s="176"/>
      <c r="M44" s="176"/>
      <c r="N44" s="176">
        <f>'実質公債費比率（分子）の構造'!O$50</f>
        <v>50</v>
      </c>
      <c r="O44" s="176"/>
      <c r="P44" s="176"/>
    </row>
    <row r="45" spans="1:16" x14ac:dyDescent="0.15">
      <c r="A45" s="176" t="s">
        <v>63</v>
      </c>
      <c r="B45" s="176">
        <f>'実質公債費比率（分子）の構造'!K$49</f>
        <v>400</v>
      </c>
      <c r="C45" s="176"/>
      <c r="D45" s="176"/>
      <c r="E45" s="176">
        <f>'実質公債費比率（分子）の構造'!L$49</f>
        <v>376</v>
      </c>
      <c r="F45" s="176"/>
      <c r="G45" s="176"/>
      <c r="H45" s="176">
        <f>'実質公債費比率（分子）の構造'!M$49</f>
        <v>452</v>
      </c>
      <c r="I45" s="176"/>
      <c r="J45" s="176"/>
      <c r="K45" s="176">
        <f>'実質公債費比率（分子）の構造'!N$49</f>
        <v>509</v>
      </c>
      <c r="L45" s="176"/>
      <c r="M45" s="176"/>
      <c r="N45" s="176">
        <f>'実質公債費比率（分子）の構造'!O$49</f>
        <v>543</v>
      </c>
      <c r="O45" s="176"/>
      <c r="P45" s="176"/>
    </row>
    <row r="46" spans="1:16" x14ac:dyDescent="0.15">
      <c r="A46" s="176" t="s">
        <v>64</v>
      </c>
      <c r="B46" s="176">
        <f>'実質公債費比率（分子）の構造'!K$48</f>
        <v>3994</v>
      </c>
      <c r="C46" s="176"/>
      <c r="D46" s="176"/>
      <c r="E46" s="176">
        <f>'実質公債費比率（分子）の構造'!L$48</f>
        <v>3338</v>
      </c>
      <c r="F46" s="176"/>
      <c r="G46" s="176"/>
      <c r="H46" s="176">
        <f>'実質公債費比率（分子）の構造'!M$48</f>
        <v>2829</v>
      </c>
      <c r="I46" s="176"/>
      <c r="J46" s="176"/>
      <c r="K46" s="176">
        <f>'実質公債費比率（分子）の構造'!N$48</f>
        <v>2843</v>
      </c>
      <c r="L46" s="176"/>
      <c r="M46" s="176"/>
      <c r="N46" s="176">
        <f>'実質公債費比率（分子）の構造'!O$48</f>
        <v>2791</v>
      </c>
      <c r="O46" s="176"/>
      <c r="P46" s="176"/>
    </row>
    <row r="47" spans="1:16" x14ac:dyDescent="0.15">
      <c r="A47" s="176" t="s">
        <v>12</v>
      </c>
      <c r="B47" s="176">
        <f>'実質公債費比率（分子）の構造'!K$47</f>
        <v>99</v>
      </c>
      <c r="C47" s="176"/>
      <c r="D47" s="176"/>
      <c r="E47" s="176">
        <f>'実質公債費比率（分子）の構造'!L$47</f>
        <v>31</v>
      </c>
      <c r="F47" s="176"/>
      <c r="G47" s="176"/>
      <c r="H47" s="176">
        <f>'実質公債費比率（分子）の構造'!M$47</f>
        <v>31</v>
      </c>
      <c r="I47" s="176"/>
      <c r="J47" s="176"/>
      <c r="K47" s="176">
        <f>'実質公債費比率（分子）の構造'!N$47</f>
        <v>31</v>
      </c>
      <c r="L47" s="176"/>
      <c r="M47" s="176"/>
      <c r="N47" s="176">
        <f>'実質公債費比率（分子）の構造'!O$47</f>
        <v>31</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9036</v>
      </c>
      <c r="C49" s="176"/>
      <c r="D49" s="176"/>
      <c r="E49" s="176">
        <f>'実質公債費比率（分子）の構造'!L$45</f>
        <v>9276</v>
      </c>
      <c r="F49" s="176"/>
      <c r="G49" s="176"/>
      <c r="H49" s="176">
        <f>'実質公債費比率（分子）の構造'!M$45</f>
        <v>9749</v>
      </c>
      <c r="I49" s="176"/>
      <c r="J49" s="176"/>
      <c r="K49" s="176">
        <f>'実質公債費比率（分子）の構造'!N$45</f>
        <v>9898</v>
      </c>
      <c r="L49" s="176"/>
      <c r="M49" s="176"/>
      <c r="N49" s="176">
        <f>'実質公債費比率（分子）の構造'!O$45</f>
        <v>9827</v>
      </c>
      <c r="O49" s="176"/>
      <c r="P49" s="176"/>
    </row>
    <row r="50" spans="1:16" x14ac:dyDescent="0.15">
      <c r="A50" s="176" t="s">
        <v>67</v>
      </c>
      <c r="B50" s="176" t="e">
        <f>NA()</f>
        <v>#N/A</v>
      </c>
      <c r="C50" s="176">
        <f>IF(ISNUMBER('実質公債費比率（分子）の構造'!K$53),'実質公債費比率（分子）の構造'!K$53,NA())</f>
        <v>4525</v>
      </c>
      <c r="D50" s="176" t="e">
        <f>NA()</f>
        <v>#N/A</v>
      </c>
      <c r="E50" s="176" t="e">
        <f>NA()</f>
        <v>#N/A</v>
      </c>
      <c r="F50" s="176">
        <f>IF(ISNUMBER('実質公債費比率（分子）の構造'!L$53),'実質公債費比率（分子）の構造'!L$53,NA())</f>
        <v>3665</v>
      </c>
      <c r="G50" s="176" t="e">
        <f>NA()</f>
        <v>#N/A</v>
      </c>
      <c r="H50" s="176" t="e">
        <f>NA()</f>
        <v>#N/A</v>
      </c>
      <c r="I50" s="176">
        <f>IF(ISNUMBER('実質公債費比率（分子）の構造'!M$53),'実質公債費比率（分子）の構造'!M$53,NA())</f>
        <v>4232</v>
      </c>
      <c r="J50" s="176" t="e">
        <f>NA()</f>
        <v>#N/A</v>
      </c>
      <c r="K50" s="176" t="e">
        <f>NA()</f>
        <v>#N/A</v>
      </c>
      <c r="L50" s="176">
        <f>IF(ISNUMBER('実質公債費比率（分子）の構造'!N$53),'実質公債費比率（分子）の構造'!N$53,NA())</f>
        <v>4289</v>
      </c>
      <c r="M50" s="176" t="e">
        <f>NA()</f>
        <v>#N/A</v>
      </c>
      <c r="N50" s="176" t="e">
        <f>NA()</f>
        <v>#N/A</v>
      </c>
      <c r="O50" s="176">
        <f>IF(ISNUMBER('実質公債費比率（分子）の構造'!O$53),'実質公債費比率（分子）の構造'!O$53,NA())</f>
        <v>4079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103320</v>
      </c>
      <c r="E56" s="175"/>
      <c r="F56" s="175"/>
      <c r="G56" s="175">
        <f>'将来負担比率（分子）の構造'!J$52</f>
        <v>105556</v>
      </c>
      <c r="H56" s="175"/>
      <c r="I56" s="175"/>
      <c r="J56" s="175">
        <f>'将来負担比率（分子）の構造'!K$52</f>
        <v>105310</v>
      </c>
      <c r="K56" s="175"/>
      <c r="L56" s="175"/>
      <c r="M56" s="175">
        <f>'将来負担比率（分子）の構造'!L$52</f>
        <v>103396</v>
      </c>
      <c r="N56" s="175"/>
      <c r="O56" s="175"/>
      <c r="P56" s="175">
        <f>'将来負担比率（分子）の構造'!M$52</f>
        <v>102083</v>
      </c>
    </row>
    <row r="57" spans="1:16" x14ac:dyDescent="0.15">
      <c r="A57" s="175" t="s">
        <v>42</v>
      </c>
      <c r="B57" s="175"/>
      <c r="C57" s="175"/>
      <c r="D57" s="175">
        <f>'将来負担比率（分子）の構造'!I$51</f>
        <v>2641</v>
      </c>
      <c r="E57" s="175"/>
      <c r="F57" s="175"/>
      <c r="G57" s="175">
        <f>'将来負担比率（分子）の構造'!J$51</f>
        <v>2019</v>
      </c>
      <c r="H57" s="175"/>
      <c r="I57" s="175"/>
      <c r="J57" s="175">
        <f>'将来負担比率（分子）の構造'!K$51</f>
        <v>1919</v>
      </c>
      <c r="K57" s="175"/>
      <c r="L57" s="175"/>
      <c r="M57" s="175">
        <f>'将来負担比率（分子）の構造'!L$51</f>
        <v>1843</v>
      </c>
      <c r="N57" s="175"/>
      <c r="O57" s="175"/>
      <c r="P57" s="175">
        <f>'将来負担比率（分子）の構造'!M$51</f>
        <v>1749</v>
      </c>
    </row>
    <row r="58" spans="1:16" x14ac:dyDescent="0.15">
      <c r="A58" s="175" t="s">
        <v>41</v>
      </c>
      <c r="B58" s="175"/>
      <c r="C58" s="175"/>
      <c r="D58" s="175">
        <f>'将来負担比率（分子）の構造'!I$50</f>
        <v>14666</v>
      </c>
      <c r="E58" s="175"/>
      <c r="F58" s="175"/>
      <c r="G58" s="175">
        <f>'将来負担比率（分子）の構造'!J$50</f>
        <v>14788</v>
      </c>
      <c r="H58" s="175"/>
      <c r="I58" s="175"/>
      <c r="J58" s="175">
        <f>'将来負担比率（分子）の構造'!K$50</f>
        <v>18606</v>
      </c>
      <c r="K58" s="175"/>
      <c r="L58" s="175"/>
      <c r="M58" s="175">
        <f>'将来負担比率（分子）の構造'!L$50</f>
        <v>19130</v>
      </c>
      <c r="N58" s="175"/>
      <c r="O58" s="175"/>
      <c r="P58" s="175">
        <f>'将来負担比率（分子）の構造'!M$50</f>
        <v>19615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8675</v>
      </c>
      <c r="C62" s="175"/>
      <c r="D62" s="175"/>
      <c r="E62" s="175">
        <f>'将来負担比率（分子）の構造'!J$45</f>
        <v>8815</v>
      </c>
      <c r="F62" s="175"/>
      <c r="G62" s="175"/>
      <c r="H62" s="175">
        <f>'将来負担比率（分子）の構造'!K$45</f>
        <v>9025</v>
      </c>
      <c r="I62" s="175"/>
      <c r="J62" s="175"/>
      <c r="K62" s="175">
        <f>'将来負担比率（分子）の構造'!L$45</f>
        <v>9231</v>
      </c>
      <c r="L62" s="175"/>
      <c r="M62" s="175"/>
      <c r="N62" s="175">
        <f>'将来負担比率（分子）の構造'!M$45</f>
        <v>9653</v>
      </c>
      <c r="O62" s="175"/>
      <c r="P62" s="175"/>
    </row>
    <row r="63" spans="1:16" x14ac:dyDescent="0.15">
      <c r="A63" s="175" t="s">
        <v>34</v>
      </c>
      <c r="B63" s="175">
        <f>'将来負担比率（分子）の構造'!I$44</f>
        <v>4320</v>
      </c>
      <c r="C63" s="175"/>
      <c r="D63" s="175"/>
      <c r="E63" s="175">
        <f>'将来負担比率（分子）の構造'!J$44</f>
        <v>4555</v>
      </c>
      <c r="F63" s="175"/>
      <c r="G63" s="175"/>
      <c r="H63" s="175">
        <f>'将来負担比率（分子）の構造'!K$44</f>
        <v>4654</v>
      </c>
      <c r="I63" s="175"/>
      <c r="J63" s="175"/>
      <c r="K63" s="175">
        <f>'将来負担比率（分子）の構造'!L$44</f>
        <v>4475</v>
      </c>
      <c r="L63" s="175"/>
      <c r="M63" s="175"/>
      <c r="N63" s="175">
        <f>'将来負担比率（分子）の構造'!M$44</f>
        <v>4762</v>
      </c>
      <c r="O63" s="175"/>
      <c r="P63" s="175"/>
    </row>
    <row r="64" spans="1:16" x14ac:dyDescent="0.15">
      <c r="A64" s="175" t="s">
        <v>33</v>
      </c>
      <c r="B64" s="175">
        <f>'将来負担比率（分子）の構造'!I$43</f>
        <v>44113</v>
      </c>
      <c r="C64" s="175"/>
      <c r="D64" s="175"/>
      <c r="E64" s="175">
        <f>'将来負担比率（分子）の構造'!J$43</f>
        <v>40350</v>
      </c>
      <c r="F64" s="175"/>
      <c r="G64" s="175"/>
      <c r="H64" s="175">
        <f>'将来負担比率（分子）の構造'!K$43</f>
        <v>31523</v>
      </c>
      <c r="I64" s="175"/>
      <c r="J64" s="175"/>
      <c r="K64" s="175">
        <f>'将来負担比率（分子）の構造'!L$43</f>
        <v>31450</v>
      </c>
      <c r="L64" s="175"/>
      <c r="M64" s="175"/>
      <c r="N64" s="175">
        <f>'将来負担比率（分子）の構造'!M$43</f>
        <v>30314</v>
      </c>
      <c r="O64" s="175"/>
      <c r="P64" s="175"/>
    </row>
    <row r="65" spans="1:16" x14ac:dyDescent="0.15">
      <c r="A65" s="175" t="s">
        <v>32</v>
      </c>
      <c r="B65" s="175">
        <f>'将来負担比率（分子）の構造'!I$42</f>
        <v>341</v>
      </c>
      <c r="C65" s="175"/>
      <c r="D65" s="175"/>
      <c r="E65" s="175">
        <f>'将来負担比率（分子）の構造'!J$42</f>
        <v>310</v>
      </c>
      <c r="F65" s="175"/>
      <c r="G65" s="175"/>
      <c r="H65" s="175">
        <f>'将来負担比率（分子）の構造'!K$42</f>
        <v>244</v>
      </c>
      <c r="I65" s="175"/>
      <c r="J65" s="175"/>
      <c r="K65" s="175">
        <f>'将来負担比率（分子）の構造'!L$42</f>
        <v>198</v>
      </c>
      <c r="L65" s="175"/>
      <c r="M65" s="175"/>
      <c r="N65" s="175">
        <f>'将来負担比率（分子）の構造'!M$42</f>
        <v>150</v>
      </c>
      <c r="O65" s="175"/>
      <c r="P65" s="175"/>
    </row>
    <row r="66" spans="1:16" x14ac:dyDescent="0.15">
      <c r="A66" s="175" t="s">
        <v>31</v>
      </c>
      <c r="B66" s="175">
        <f>'将来負担比率（分子）の構造'!I$41</f>
        <v>118144</v>
      </c>
      <c r="C66" s="175"/>
      <c r="D66" s="175"/>
      <c r="E66" s="175">
        <f>'将来負担比率（分子）の構造'!J$41</f>
        <v>123834</v>
      </c>
      <c r="F66" s="175"/>
      <c r="G66" s="175"/>
      <c r="H66" s="175">
        <f>'将来負担比率（分子）の構造'!K$41</f>
        <v>124772</v>
      </c>
      <c r="I66" s="175"/>
      <c r="J66" s="175"/>
      <c r="K66" s="175">
        <f>'将来負担比率（分子）の構造'!L$41</f>
        <v>122208</v>
      </c>
      <c r="L66" s="175"/>
      <c r="M66" s="175"/>
      <c r="N66" s="175">
        <f>'将来負担比率（分子）の構造'!M$41</f>
        <v>120217</v>
      </c>
      <c r="O66" s="175"/>
      <c r="P66" s="175"/>
    </row>
    <row r="67" spans="1:16" x14ac:dyDescent="0.15">
      <c r="A67" s="175" t="s">
        <v>71</v>
      </c>
      <c r="B67" s="175" t="e">
        <f>NA()</f>
        <v>#N/A</v>
      </c>
      <c r="C67" s="175">
        <f>IF(ISNUMBER('将来負担比率（分子）の構造'!I$53), IF('将来負担比率（分子）の構造'!I$53 &lt; 0, 0, '将来負担比率（分子）の構造'!I$53), NA())</f>
        <v>54966</v>
      </c>
      <c r="D67" s="175" t="e">
        <f>NA()</f>
        <v>#N/A</v>
      </c>
      <c r="E67" s="175" t="e">
        <f>NA()</f>
        <v>#N/A</v>
      </c>
      <c r="F67" s="175">
        <f>IF(ISNUMBER('将来負担比率（分子）の構造'!J$53), IF('将来負担比率（分子）の構造'!J$53 &lt; 0, 0, '将来負担比率（分子）の構造'!J$53), NA())</f>
        <v>55502</v>
      </c>
      <c r="G67" s="175" t="e">
        <f>NA()</f>
        <v>#N/A</v>
      </c>
      <c r="H67" s="175" t="e">
        <f>NA()</f>
        <v>#N/A</v>
      </c>
      <c r="I67" s="175">
        <f>IF(ISNUMBER('将来負担比率（分子）の構造'!K$53), IF('将来負担比率（分子）の構造'!K$53 &lt; 0, 0, '将来負担比率（分子）の構造'!K$53), NA())</f>
        <v>44383</v>
      </c>
      <c r="J67" s="175" t="e">
        <f>NA()</f>
        <v>#N/A</v>
      </c>
      <c r="K67" s="175" t="e">
        <f>NA()</f>
        <v>#N/A</v>
      </c>
      <c r="L67" s="175">
        <f>IF(ISNUMBER('将来負担比率（分子）の構造'!L$53), IF('将来負担比率（分子）の構造'!L$53 &lt; 0, 0, '将来負担比率（分子）の構造'!L$53), NA())</f>
        <v>43192</v>
      </c>
      <c r="M67" s="175" t="e">
        <f>NA()</f>
        <v>#N/A</v>
      </c>
      <c r="N67" s="175" t="e">
        <f>NA()</f>
        <v>#N/A</v>
      </c>
      <c r="O67" s="175">
        <f>IF(ISNUMBER('将来負担比率（分子）の構造'!M$53), IF('将来負担比率（分子）の構造'!M$53 &lt; 0, 0, '将来負担比率（分子）の構造'!M$53), NA())</f>
        <v>41649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3399</v>
      </c>
      <c r="C72" s="179">
        <f>基金残高に係る経年分析!G55</f>
        <v>3401</v>
      </c>
      <c r="D72" s="179">
        <f>基金残高に係る経年分析!H55</f>
        <v>3402</v>
      </c>
    </row>
    <row r="73" spans="1:16" x14ac:dyDescent="0.15">
      <c r="A73" s="178" t="s">
        <v>74</v>
      </c>
      <c r="B73" s="179">
        <f>基金残高に係る経年分析!F56</f>
        <v>3757</v>
      </c>
      <c r="C73" s="179">
        <f>基金残高に係る経年分析!G56</f>
        <v>3559</v>
      </c>
      <c r="D73" s="179">
        <f>基金残高に係る経年分析!H56</f>
        <v>3561</v>
      </c>
    </row>
    <row r="74" spans="1:16" x14ac:dyDescent="0.15">
      <c r="A74" s="178" t="s">
        <v>75</v>
      </c>
      <c r="B74" s="179">
        <f>基金残高に係る経年分析!F57</f>
        <v>9638</v>
      </c>
      <c r="C74" s="179">
        <f>基金残高に係る経年分析!G57</f>
        <v>9934</v>
      </c>
      <c r="D74" s="179">
        <f>基金残高に係る経年分析!H57</f>
        <v>9668</v>
      </c>
    </row>
  </sheetData>
  <sheetProtection algorithmName="SHA-512" hashValue="XxhNQidmsCxoOrgr1UvVY1pP7FtT82ovEewv80vQh28HHP4Nr75DYncvZMp+GFuIDuAA/TN/xwdiGYqaafQV4Q==" saltValue="XBjCbdPYD+BWrWZPUSW5h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2025-03-06T04:34:28Z</cp:lastPrinted>
  <dcterms:created xsi:type="dcterms:W3CDTF">2025-02-19T00:26:10Z</dcterms:created>
  <dcterms:modified xsi:type="dcterms:W3CDTF">2025-03-27T23:26:35Z</dcterms:modified>
  <cp:category/>
</cp:coreProperties>
</file>