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01803ld001\財政課共有\04_決算統計・普通会計\普通会計\07 財政状況資料集（2月～4月中旬）\R1年度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12" l="1"/>
  <c r="AA71" i="12"/>
  <c r="AA72" i="12"/>
  <c r="AA73" i="12"/>
  <c r="AA69" i="12"/>
  <c r="AA68" i="12"/>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<sst xmlns="http://schemas.openxmlformats.org/spreadsheetml/2006/main" count="1058" uniqueCount="613">
  <si>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</si>
  <si>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</si>
  <si>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</si>
  <si>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</si>
  <si>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</si>
  <si>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</si>
  <si>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</si>
  <si>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</si>
  <si>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</si>
  <si>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</si>
  <si>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</si>
  <si>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</si>
  <si>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</si>
  <si>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</si>
  <si>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</si>
  <si>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</si>
  <si>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</si>
  <si>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</si>
  <si>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</si>
  <si>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</si>
  <si>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</si>
  <si>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</si>
  <si>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</si>
  <si>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</si>
  <si>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</si>
  <si>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</si>
  <si>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</si>
  <si>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</si>
  <si>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</si>
  <si>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</si>
  <si>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</si>
  <si>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</si>
  <si>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</si>
  <si>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</si>
  <si>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</si>
  <si>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</si>
  <si>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</si>
  <si>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</si>
  <si>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</si>
  <si>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</si>
  <si>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</si>
  <si>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</si>
  <si>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</si>
  <si>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</si>
  <si>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</si>
  <si>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</si>
  <si>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</si>
  <si>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</si>
  <si>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</si>
  <si>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</si>
  <si>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</si>
  <si>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</si>
  <si>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</si>
  <si>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</si>
  <si>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</si>
  <si>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</si>
  <si>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</si>
  <si>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</si>
  <si>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</si>
  <si>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</si>
  <si>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</si>
  <si>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</si>
  <si>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</si>
  <si>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</si>
  <si>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</si>
  <si>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</si>
  <si>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</si>
  <si>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</si>
  <si>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</si>
  <si>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</si>
  <si>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</si>
  <si>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</si>
  <si>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</si>
  <si>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</si>
  <si>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</si>
  <si>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</si>
  <si>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</si>
  <si>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</si>
  <si>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</si>
  <si>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</si>
  <si>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</si>
  <si>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</si>
  <si>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</si>
  <si>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</si>
  <si>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</si>
  <si>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</si>
  <si>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</si>
  <si>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</si>
  <si>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</si>
  <si>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</si>
  <si>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</si>
  <si>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</si>
  <si>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</si>
  <si>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</si>
  <si>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</si>
  <si>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</si>
  <si>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</si>
  <si>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</si>
  <si>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</si>
  <si>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</si>
  <si>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</si>
  <si>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</si>
  <si>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</si>
  <si>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</si>
  <si>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</si>
  <si>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</si>
  <si>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</si>
  <si>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</si>
  <si>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</si>
  <si>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</si>
  <si>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</si>
  <si>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</si>
  <si>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</si>
  <si>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</si>
  <si>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</si>
  <si>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</si>
  <si>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</si>
  <si>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</si>
  <si>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</si>
  <si>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</si>
  <si>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</si>
  <si>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</si>
  <si>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</si>
  <si>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</si>
  <si>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</si>
  <si>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</si>
  <si>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</si>
  <si>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</si>
  <si>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</si>
  <si>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</si>
  <si>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</si>
  <si>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</si>
  <si>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</si>
  <si>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</si>
  <si>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</si>
  <si>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</si>
  <si>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</si>
  <si>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</si>
  <si>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</si>
  <si>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</si>
  <si>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</si>
  <si>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</si>
  <si>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</si>
  <si>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</si>
  <si>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</si>
  <si>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</si>
  <si>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</si>
  <si>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</si>
  <si>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</si>
  <si>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</si>
  <si>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</si>
  <si>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</si>
  <si>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</si>
  <si>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</si>
  <si>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</si>
  <si>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</si>
  <si>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</si>
  <si>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</si>
  <si>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</si>
  <si>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</si>
  <si>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</si>
  <si>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</si>
  <si>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</si>
  <si>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</si>
  <si>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</si>
  <si>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</si>
  <si>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</si>
  <si>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</si>
  <si>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</si>
  <si>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</si>
  <si>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</si>
  <si>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</si>
  <si>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</si>
  <si>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</si>
  <si>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</si>
  <si>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</si>
  <si>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</si>
  <si>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</si>
  <si>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</si>
  <si>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</si>
  <si>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</si>
  <si>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</si>
  <si>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</si>
  <si>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</si>
  <si>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</si>
  <si>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</si>
  <si>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</si>
  <si>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</si>
  <si>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</si>
  <si>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</si>
  <si>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</si>
  <si>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</si>
  <si>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</si>
  <si>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</si>
  <si>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</si>
  <si>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</si>
  <si>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</si>
  <si>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</si>
  <si>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</si>
  <si>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</si>
  <si>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</si>
  <si>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</si>
  <si>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</si>
  <si>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</si>
  <si>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</si>
  <si>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</si>
  <si>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</si>
  <si>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</si>
  <si>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</si>
  <si>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</si>
  <si>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</si>
  <si>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</si>
  <si>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</si>
  <si>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青森県八戸市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</si>
  <si>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</si>
  <si>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</si>
  <si>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</si>
  <si>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</si>
  <si>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</si>
  <si>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</si>
  <si>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</si>
  <si>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</si>
  <si>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</si>
  <si>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</si>
  <si>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</si>
  <si>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</si>
  <si>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</si>
  <si>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</si>
  <si>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</si>
  <si>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</si>
  <si>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</si>
  <si>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</si>
  <si>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</si>
  <si>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</si>
  <si>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</si>
  <si>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</si>
  <si>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</si>
  <si>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</si>
  <si>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</si>
  <si>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</si>
  <si>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</si>
  <si>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</si>
  <si>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</si>
  <si>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</si>
  <si>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</si>
  <si>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</si>
  <si>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</si>
  <si>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</si>
  <si>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</si>
  <si>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</si>
  <si>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</si>
  <si>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</si>
  <si>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</si>
  <si>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</si>
  <si>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</si>
  <si>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</si>
  <si>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</si>
  <si>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</si>
  <si>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</si>
  <si>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</si>
  <si>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</si>
  <si>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</si>
  <si>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</si>
  <si>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</si>
  <si>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</si>
  <si>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</si>
  <si>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</si>
  <si>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</si>
  <si>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</si>
  <si>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</si>
  <si>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</si>
  <si>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</si>
  <si>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</si>
  <si>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</si>
  <si>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</si>
  <si>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</si>
  <si>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</si>
  <si>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</si>
  <si>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</si>
  <si>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</si>
  <si>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</si>
  <si>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</si>
  <si>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</si>
  <si>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</si>
  <si>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</si>
  <si>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</si>
  <si>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</si>
  <si>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</si>
  <si>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</si>
  <si>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</si>
  <si>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</si>
  <si>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</si>
  <si>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</si>
  <si>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</si>
  <si>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</si>
  <si>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</si>
  <si>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</si>
  <si>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</si>
  <si>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</si>
  <si>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</si>
  <si>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</si>
  <si>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</si>
  <si>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</si>
  <si>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</si>
  <si>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</si>
  <si>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</si>
  <si>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</si>
  <si>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</si>
  <si>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</si>
  <si>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</si>
  <si>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</si>
  <si>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</si>
  <si>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</si>
  <si>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</si>
  <si>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</si>
  <si>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</si>
  <si>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</si>
  <si>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</si>
  <si>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</si>
  <si>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</si>
  <si>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</si>
  <si>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</si>
  <si>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</si>
  <si>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</si>
  <si>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</si>
  <si>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</si>
  <si>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</si>
  <si>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</si>
  <si>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</si>
  <si>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</si>
  <si>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</si>
  <si>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</si>
  <si>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</si>
  <si>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</si>
  <si>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</si>
  <si>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</si>
  <si>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</si>
  <si>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</si>
  <si>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</si>
  <si>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</si>
  <si>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</si>
  <si>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</si>
  <si>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</si>
  <si>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</si>
  <si>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</si>
  <si>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</si>
  <si>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</si>
  <si>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</si>
  <si>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</si>
  <si>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</si>
  <si>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</si>
  <si>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</si>
  <si>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</si>
  <si>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</si>
  <si>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</si>
  <si>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</si>
  <si>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</si>
  <si>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</si>
  <si>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</si>
  <si>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</si>
  <si>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</si>
  <si>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</si>
  <si>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</si>
  <si>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</si>
  <si>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</si>
  <si>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</si>
  <si>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</si>
  <si>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青森県八戸市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</si>
  <si>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</si>
  <si>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</si>
  <si>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</si>
  <si>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</si>
  <si>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</si>
  <si>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</si>
  <si>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</si>
  <si>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</si>
  <si>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</si>
  <si>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</si>
  <si>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</si>
  <si>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</si>
  <si>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</si>
  <si>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</si>
  <si>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</si>
  <si>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</si>
  <si>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</si>
  <si>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</si>
  <si>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</si>
  <si>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</si>
  <si>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</si>
  <si>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</si>
  <si>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</si>
  <si>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t>
    <phoneticPr fontId="5"/>
  </si>
  <si>
    <t>霊園特別会計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</si>
  <si>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</si>
  <si>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</si>
  <si>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</si>
  <si>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</si>
  <si>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</si>
  <si>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</si>
  <si>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</si>
  <si>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</si>
  <si>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</si>
  <si>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</si>
  <si>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</si>
  <si>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</si>
  <si>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</si>
  <si>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</si>
  <si>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</si>
  <si>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</si>
  <si>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</si>
  <si>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</si>
  <si>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</si>
  <si>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</si>
  <si>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</si>
  <si>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</si>
  <si>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</si>
  <si>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法適用企業</t>
    <phoneticPr fontId="5"/>
  </si>
  <si>
    <t>魚市場特別会計</t>
    <phoneticPr fontId="5"/>
  </si>
  <si>
    <t>法非適用企業</t>
    <phoneticPr fontId="5"/>
  </si>
  <si>
    <t>中央卸売市場特別会計</t>
    <phoneticPr fontId="5"/>
  </si>
  <si>
    <t>法非適用企業</t>
    <phoneticPr fontId="5"/>
  </si>
  <si>
    <t>都市計画下水道事業特別会計</t>
    <phoneticPr fontId="5"/>
  </si>
  <si>
    <t>農業集落排水事業特別会計</t>
    <phoneticPr fontId="5"/>
  </si>
  <si>
    <t>産業団地造成事業特別会計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</si>
  <si>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</si>
  <si>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</si>
  <si>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</si>
  <si>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</si>
  <si>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</si>
  <si>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</si>
  <si>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</si>
  <si>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</si>
  <si>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</si>
  <si>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</si>
  <si>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</si>
  <si>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</si>
  <si>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</si>
  <si>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</si>
  <si>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</si>
  <si>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</si>
  <si>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</si>
  <si>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</si>
  <si>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</si>
  <si>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</si>
  <si>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</si>
  <si>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</si>
  <si>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</si>
  <si>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</si>
  <si>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</si>
  <si>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</si>
  <si>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</si>
  <si>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</si>
  <si>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</si>
  <si>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</si>
  <si>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</si>
  <si>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</si>
  <si>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</si>
  <si>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</si>
  <si>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</si>
  <si>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</si>
  <si>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</si>
  <si>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</si>
  <si>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</si>
  <si>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</si>
  <si>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</si>
  <si>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</si>
  <si>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</si>
  <si>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</si>
  <si>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</si>
  <si>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</si>
  <si>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</si>
  <si>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</si>
  <si>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</si>
  <si>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</si>
  <si>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</si>
  <si>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</si>
  <si>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</si>
  <si>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</si>
  <si>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</si>
  <si>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</si>
  <si>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八戸市都市計画下水道事業特別会計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</si>
  <si>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</si>
  <si>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</si>
  <si>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八戸市立市民病院事業会計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</si>
  <si>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</si>
  <si>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八戸市農業集落排水事業特別会計</t>
    <phoneticPr fontId="5"/>
  </si>
  <si>
    <t>(Ｆ)</t>
    <phoneticPr fontId="5"/>
  </si>
  <si>
    <t>八戸市産業団地造成事業特別会計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</si>
  <si>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</si>
  <si>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</si>
  <si>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</si>
  <si>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</si>
  <si>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</si>
  <si>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</si>
  <si>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</si>
  <si>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</si>
  <si>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</si>
  <si>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</si>
  <si>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</si>
  <si>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</si>
  <si>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</si>
  <si>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</si>
  <si>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</si>
  <si>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</si>
  <si>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</si>
  <si>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</si>
  <si>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</si>
  <si>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</si>
  <si>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</si>
  <si>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</si>
  <si>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</si>
  <si>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</si>
  <si>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</si>
  <si>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</si>
  <si>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</si>
  <si>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</si>
  <si>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</si>
  <si>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</si>
  <si>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</si>
  <si>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</si>
  <si>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</si>
  <si>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</si>
  <si>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</si>
  <si>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</si>
  <si>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</si>
  <si>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</si>
  <si>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</si>
  <si>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</si>
  <si>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</si>
  <si>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</si>
  <si>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</si>
  <si>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</si>
  <si>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</si>
  <si>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</si>
  <si>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</si>
  <si>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</si>
  <si>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</si>
  <si>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</si>
  <si>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</si>
  <si>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</si>
  <si>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</si>
  <si>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</si>
  <si>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</si>
  <si>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</si>
  <si>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</si>
  <si>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</si>
  <si>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</si>
  <si>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</si>
  <si>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</si>
  <si>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</si>
  <si>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</si>
  <si>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</si>
  <si>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</si>
  <si>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</si>
  <si>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</si>
  <si>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</si>
  <si>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</si>
  <si>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</si>
  <si>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</si>
  <si>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</si>
  <si>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</si>
  <si>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</si>
  <si>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</si>
  <si>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</si>
  <si>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</si>
  <si>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</si>
  <si>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</si>
  <si>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</si>
  <si>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</si>
  <si>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</si>
  <si>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</si>
  <si>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</si>
  <si>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1.66</t>
  </si>
  <si>
    <t>▲ 0.37</t>
  </si>
  <si>
    <t>▲ 0.20</t>
  </si>
  <si>
    <t>市民病院事業会計</t>
  </si>
  <si>
    <t>一般会計</t>
  </si>
  <si>
    <t>自動車運送事業会計</t>
  </si>
  <si>
    <t>国民健康保険特別会計</t>
  </si>
  <si>
    <t>介護保険特別会計</t>
  </si>
  <si>
    <t>都市計画下水道事業特別会計</t>
  </si>
  <si>
    <t>母子父子寡婦福祉資金貸付事業特別会計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</si>
  <si>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</si>
  <si>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</si>
  <si>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</si>
  <si>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</si>
  <si>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</si>
  <si>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</si>
  <si>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</si>
  <si>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</si>
  <si>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</si>
  <si>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</si>
  <si>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</si>
  <si>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</si>
  <si>
    <t>-</t>
    <phoneticPr fontId="2"/>
  </si>
  <si>
    <t>八戸市土地開発公社</t>
    <rPh sb="2" eb="3">
      <t>シ</t>
    </rPh>
    <phoneticPr fontId="2"/>
  </si>
  <si>
    <t>なんごうプラザ㈱</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</si>
  <si>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</si>
  <si>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2">
      <t>サンノヘ</t>
    </rPh>
    <rPh sb="2" eb="3">
      <t>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</si>
  <si>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</si>
  <si>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t>
    <rPh sb="0" eb="3">
      <t>アオモリケン</t>
    </rPh>
    <rPh sb="3" eb="5">
      <t>コウキ</t>
    </rPh>
    <rPh sb="5" eb="8">
      <t>コウレイシャ</t>
    </rPh>
    <rPh sb="8" eb="10">
      <t>イリョウ</t>
    </rPh>
    <rPh sb="10" eb="12">
      <t>コウイキ</t>
    </rPh>
    <rPh sb="12" eb="14">
      <t>レンゴウ</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</si>
  <si>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</si>
  <si>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</si>
  <si>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t>
    <phoneticPr fontId="2"/>
  </si>
  <si>
    <t>-</t>
    <phoneticPr fontId="2"/>
  </si>
  <si>
    <t>（公財）八戸市総合健診センター</t>
    <rPh sb="1" eb="2">
      <t>コウ</t>
    </rPh>
    <phoneticPr fontId="2"/>
  </si>
  <si>
    <t>（公財）八戸地域高度技術振興センター</t>
    <rPh sb="1" eb="2">
      <t>コウ</t>
    </rPh>
    <phoneticPr fontId="2"/>
  </si>
  <si>
    <t>屋内スケート場建設基金</t>
    <rPh sb="0" eb="2">
      <t>オクナイ</t>
    </rPh>
    <rPh sb="6" eb="7">
      <t>ジョウ</t>
    </rPh>
    <rPh sb="7" eb="9">
      <t>ケンセツ</t>
    </rPh>
    <rPh sb="9" eb="11">
      <t>キキン</t>
    </rPh>
    <phoneticPr fontId="2"/>
  </si>
  <si>
    <t>地域振興基金</t>
    <rPh sb="0" eb="2">
      <t>チイキ</t>
    </rPh>
    <rPh sb="2" eb="4">
      <t>シンコウ</t>
    </rPh>
    <rPh sb="4" eb="6">
      <t>キキン</t>
    </rPh>
    <phoneticPr fontId="2"/>
  </si>
  <si>
    <t>退職手当基金</t>
    <rPh sb="0" eb="2">
      <t>タイショク</t>
    </rPh>
    <rPh sb="2" eb="4">
      <t>テアテ</t>
    </rPh>
    <rPh sb="4" eb="6">
      <t>キキン</t>
    </rPh>
    <phoneticPr fontId="2"/>
  </si>
  <si>
    <t>南郷地域活性化基金</t>
    <rPh sb="0" eb="2">
      <t>ナンゴウ</t>
    </rPh>
    <rPh sb="2" eb="4">
      <t>チイキ</t>
    </rPh>
    <rPh sb="4" eb="7">
      <t>カッセイカ</t>
    </rPh>
    <rPh sb="7" eb="9">
      <t>キキン</t>
    </rPh>
    <phoneticPr fontId="2"/>
  </si>
  <si>
    <t>奨学ゆめ基金</t>
    <rPh sb="0" eb="2">
      <t>ショウガク</t>
    </rPh>
    <rPh sb="4" eb="6">
      <t>キキン</t>
    </rPh>
    <phoneticPr fontId="2"/>
  </si>
  <si>
    <t>（一財）VISITはちのへ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</si>
</sst>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562A-44E2-B67B-E55908BA35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57099</c:v>
                </c:pt>
                <c:pt idx="1">
                  <c:v>89568</c:v>
                </c:pt>
                <c:pt idx="2">
                  <c:v>66741</c:v>
                </c:pt>
                <c:pt idx="3">
                  <c:v>78532</c:v>
                </c:pt>
                <c:pt idx="4">
                  <c:v>78575</c:v>
                </c:pt>
              </c:numCache>
            </c:numRef>
          </c:val>
          <c:smooth val="0"/>
          <c:extLst xmlns:c16r2="http://schemas.microsoft.com/office/drawing/2015/06/chart">
            <c:ext xmlns:c16="http://schemas.microsoft.com/office/drawing/2014/chart" uri="{C3380CC4-5D6E-409C-BE32-E72D297353CC}">
              <c16:uniqueId val="{00000001-562A-44E2-B67B-E55908BA359D}"/>
            </c:ext>
          </c:extLst>
        </c:ser>
        <c:dLbls>
          <c:showLegendKey val="0"/>
          <c:showVal val="0"/>
          <c:showCatName val="0"/>
          <c:showSerName val="0"/>
          <c:showPercent val="0"/>
          <c:showBubbleSize val="0"/>
        </c:dLbls>
        <c:marker val="1"/>
        <c:smooth val="0"/>
        <c:axId val="628358344"/>
        <c:axId val="628361088"/>
      </c:lineChart>
      <c:catAx>
        <c:axId val="628358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361088"/>
        <c:crosses val="autoZero"/>
        <c:auto val="1"/>
        <c:lblAlgn val="ctr"/>
        <c:lblOffset val="100"/>
        <c:tickLblSkip val="1"/>
        <c:tickMarkSkip val="1"/>
        <c:noMultiLvlLbl val="0"/>
      </c:catAx>
      <c:valAx>
        <c:axId val="6283610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358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2.97</c:v>
                </c:pt>
                <c:pt idx="1">
                  <c:v>5.13</c:v>
                </c:pt>
                <c:pt idx="2">
                  <c:v>3.42</c:v>
                </c:pt>
                <c:pt idx="3">
                  <c:v>4.32</c:v>
                </c:pt>
                <c:pt idx="4">
                  <c:v>3.86</c:v>
                </c:pt>
              </c:numCache>
            </c:numRef>
          </c:val>
          <c:extLst xmlns:c16r2="http://schemas.microsoft.com/office/drawing/2015/06/chart">
            <c:ext xmlns:c16="http://schemas.microsoft.com/office/drawing/2014/chart" uri="{C3380CC4-5D6E-409C-BE32-E72D297353CC}">
              <c16:uniqueId val="{00000000-E865-4AF8-8FB6-A9D0BEB88C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7.32</c:v>
                </c:pt>
                <c:pt idx="1">
                  <c:v>6.67</c:v>
                </c:pt>
                <c:pt idx="2">
                  <c:v>6.4</c:v>
                </c:pt>
                <c:pt idx="3">
                  <c:v>5.18</c:v>
                </c:pt>
                <c:pt idx="4">
                  <c:v>5.44</c:v>
                </c:pt>
              </c:numCache>
            </c:numRef>
          </c:val>
          <c:extLst xmlns:c16r2="http://schemas.microsoft.com/office/drawing/2015/06/chart">
            <c:ext xmlns:c16="http://schemas.microsoft.com/office/drawing/2014/chart" uri="{C3380CC4-5D6E-409C-BE32-E72D297353CC}">
              <c16:uniqueId val="{00000001-E865-4AF8-8FB6-A9D0BEB88CBF}"/>
            </c:ext>
          </c:extLst>
        </c:ser>
        <c:dLbls>
          <c:showLegendKey val="0"/>
          <c:showVal val="0"/>
          <c:showCatName val="0"/>
          <c:showSerName val="0"/>
          <c:showPercent val="0"/>
          <c:showBubbleSize val="0"/>
        </c:dLbls>
        <c:gapWidth val="250"/>
        <c:overlap val="100"/>
        <c:axId val="628359128"/>
        <c:axId val="62836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0.36</c:v>
                </c:pt>
                <c:pt idx="1">
                  <c:v>1.46</c:v>
                </c:pt>
                <c:pt idx="2">
                  <c:v>-1.66</c:v>
                </c:pt>
                <c:pt idx="3">
                  <c:v>-0.37</c:v>
                </c:pt>
                <c:pt idx="4">
                  <c:v>-0.2</c:v>
                </c:pt>
              </c:numCache>
            </c:numRef>
          </c:val>
          <c:smooth val="0"/>
          <c:extLst xmlns:c16r2="http://schemas.microsoft.com/office/drawing/2015/06/chart">
            <c:ext xmlns:c16="http://schemas.microsoft.com/office/drawing/2014/chart" uri="{C3380CC4-5D6E-409C-BE32-E72D297353CC}">
              <c16:uniqueId val="{00000002-E865-4AF8-8FB6-A9D0BEB88CBF}"/>
            </c:ext>
          </c:extLst>
        </c:ser>
        <c:dLbls>
          <c:showLegendKey val="0"/>
          <c:showVal val="0"/>
          <c:showCatName val="0"/>
          <c:showSerName val="0"/>
          <c:showPercent val="0"/>
          <c:showBubbleSize val="0"/>
        </c:dLbls>
        <c:marker val="1"/>
        <c:smooth val="0"/>
        <c:axId val="628359128"/>
        <c:axId val="628365008"/>
      </c:lineChart>
      <c:catAx>
        <c:axId val="62835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8365008"/>
        <c:crosses val="autoZero"/>
        <c:auto val="1"/>
        <c:lblAlgn val="ctr"/>
        <c:lblOffset val="100"/>
        <c:tickLblSkip val="1"/>
        <c:tickMarkSkip val="1"/>
        <c:noMultiLvlLbl val="0"/>
      </c:catAx>
      <c:valAx>
        <c:axId val="62836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35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0.24</c:v>
                </c:pt>
                <c:pt idx="4">
                  <c:v>#N/A</c:v>
                </c:pt>
                <c:pt idx="5">
                  <c:v>0.21</c:v>
                </c:pt>
                <c:pt idx="6">
                  <c:v>#N/A</c:v>
                </c:pt>
                <c:pt idx="7">
                  <c:v>0.18</c:v>
                </c:pt>
                <c:pt idx="8">
                  <c:v>#N/A</c:v>
                </c:pt>
                <c:pt idx="9">
                  <c:v>0.2</c:v>
                </c:pt>
              </c:numCache>
            </c:numRef>
          </c:val>
          <c:extLst xmlns:c16r2="http://schemas.microsoft.com/office/drawing/2015/06/chart">
            <c:ext xmlns:c16="http://schemas.microsoft.com/office/drawing/2014/chart" uri="{C3380CC4-5D6E-409C-BE32-E72D297353CC}">
              <c16:uniqueId val="{00000000-E1BD-4491-B3CE-71BAA6E7CB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BD-4491-B3CE-71BAA6E7CB6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0.1</c:v>
                </c:pt>
                <c:pt idx="4">
                  <c:v>#N/A</c:v>
                </c:pt>
                <c:pt idx="5">
                  <c:v>0.15</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2-E1BD-4491-B3CE-71BAA6E7CB60}"/>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0.01</c:v>
                </c:pt>
                <c:pt idx="4">
                  <c:v>#N/A</c:v>
                </c:pt>
                <c:pt idx="5">
                  <c:v>0.04</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3-E1BD-4491-B3CE-71BAA6E7CB60}"/>
            </c:ext>
          </c:extLst>
        </c:ser>
        <c:ser>
          <c:idx val="4"/>
          <c:order val="4"/>
          <c:tx>
            <c:strRef>
              <c:f>データシート!$A$31</c:f>
              <c:strCache>
                <c:ptCount val="1"/>
                <c:pt idx="0">
                  <c:v>都市計画下水道事業特別会計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0.19</c:v>
                </c:pt>
                <c:pt idx="4">
                  <c:v>#N/A</c:v>
                </c:pt>
                <c:pt idx="5">
                  <c:v>0.13</c:v>
                </c:pt>
                <c:pt idx="6">
                  <c:v>#N/A</c:v>
                </c:pt>
                <c:pt idx="7">
                  <c:v>7.0000000000000007E-2</c:v>
                </c:pt>
                <c:pt idx="8">
                  <c:v>#N/A</c:v>
                </c:pt>
                <c:pt idx="9">
                  <c:v>0.19</c:v>
                </c:pt>
              </c:numCache>
            </c:numRef>
          </c:val>
          <c:extLst xmlns:c16r2="http://schemas.microsoft.com/office/drawing/2015/06/chart">
            <c:ext xmlns:c16="http://schemas.microsoft.com/office/drawing/2014/chart" uri="{C3380CC4-5D6E-409C-BE32-E72D297353CC}">
              <c16:uniqueId val="{00000004-E1BD-4491-B3CE-71BAA6E7CB6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1.03</c:v>
                </c:pt>
                <c:pt idx="2">
                  <c:v>#N/A</c:v>
                </c:pt>
                <c:pt idx="3">
                  <c:v>1.23</c:v>
                </c:pt>
                <c:pt idx="4">
                  <c:v>#N/A</c:v>
                </c:pt>
                <c:pt idx="5">
                  <c:v>1.83</c:v>
                </c:pt>
                <c:pt idx="6">
                  <c:v>#N/A</c:v>
                </c:pt>
                <c:pt idx="7">
                  <c:v>0.81</c:v>
                </c:pt>
                <c:pt idx="8">
                  <c:v>#N/A</c:v>
                </c:pt>
                <c:pt idx="9">
                  <c:v>0.71</c:v>
                </c:pt>
              </c:numCache>
            </c:numRef>
          </c:val>
          <c:extLst xmlns:c16r2="http://schemas.microsoft.com/office/drawing/2015/06/chart">
            <c:ext xmlns:c16="http://schemas.microsoft.com/office/drawing/2014/chart" uri="{C3380CC4-5D6E-409C-BE32-E72D297353CC}">
              <c16:uniqueId val="{00000005-E1BD-4491-B3CE-71BAA6E7CB6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0.86</c:v>
                </c:pt>
                <c:pt idx="2">
                  <c:v>#N/A</c:v>
                </c:pt>
                <c:pt idx="3">
                  <c:v>0.22</c:v>
                </c:pt>
                <c:pt idx="4">
                  <c:v>#N/A</c:v>
                </c:pt>
                <c:pt idx="5">
                  <c:v>1.1499999999999999</c:v>
                </c:pt>
                <c:pt idx="6">
                  <c:v>#N/A</c:v>
                </c:pt>
                <c:pt idx="7">
                  <c:v>1.03</c:v>
                </c:pt>
                <c:pt idx="8">
                  <c:v>#N/A</c:v>
                </c:pt>
                <c:pt idx="9">
                  <c:v>0.72</c:v>
                </c:pt>
              </c:numCache>
            </c:numRef>
          </c:val>
          <c:extLst xmlns:c16r2="http://schemas.microsoft.com/office/drawing/2015/06/chart">
            <c:ext xmlns:c16="http://schemas.microsoft.com/office/drawing/2014/chart" uri="{C3380CC4-5D6E-409C-BE32-E72D297353CC}">
              <c16:uniqueId val="{00000006-E1BD-4491-B3CE-71BAA6E7CB60}"/>
            </c:ext>
          </c:extLst>
        </c:ser>
        <c:ser>
          <c:idx val="7"/>
          <c:order val="7"/>
          <c:tx>
            <c:strRef>
              <c:f>データシート!$A$34</c:f>
              <c:strCache>
                <c:ptCount val="1"/>
                <c:pt idx="0">
                  <c:v>自動車運送事業会計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0.93</c:v>
                </c:pt>
                <c:pt idx="4">
                  <c:v>#N/A</c:v>
                </c:pt>
                <c:pt idx="5">
                  <c:v>0.96</c:v>
                </c:pt>
                <c:pt idx="6">
                  <c:v>#N/A</c:v>
                </c:pt>
                <c:pt idx="7">
                  <c:v>0.98</c:v>
                </c:pt>
                <c:pt idx="8">
                  <c:v>#N/A</c:v>
                </c:pt>
                <c:pt idx="9">
                  <c:v>0.87</c:v>
                </c:pt>
              </c:numCache>
            </c:numRef>
          </c:val>
          <c:extLst xmlns:c16r2="http://schemas.microsoft.com/office/drawing/2015/06/chart">
            <c:ext xmlns:c16="http://schemas.microsoft.com/office/drawing/2014/chart" uri="{C3380CC4-5D6E-409C-BE32-E72D297353CC}">
              <c16:uniqueId val="{00000007-E1BD-4491-B3CE-71BAA6E7CB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2.87</c:v>
                </c:pt>
                <c:pt idx="2">
                  <c:v>#N/A</c:v>
                </c:pt>
                <c:pt idx="3">
                  <c:v>4.9800000000000004</c:v>
                </c:pt>
                <c:pt idx="4">
                  <c:v>#N/A</c:v>
                </c:pt>
                <c:pt idx="5">
                  <c:v>3.3</c:v>
                </c:pt>
                <c:pt idx="6">
                  <c:v>#N/A</c:v>
                </c:pt>
                <c:pt idx="7">
                  <c:v>4.17</c:v>
                </c:pt>
                <c:pt idx="8">
                  <c:v>#N/A</c:v>
                </c:pt>
                <c:pt idx="9">
                  <c:v>3.63</c:v>
                </c:pt>
              </c:numCache>
            </c:numRef>
          </c:val>
          <c:extLst xmlns:c16r2="http://schemas.microsoft.com/office/drawing/2015/06/chart">
            <c:ext xmlns:c16="http://schemas.microsoft.com/office/drawing/2014/chart" uri="{C3380CC4-5D6E-409C-BE32-E72D297353CC}">
              <c16:uniqueId val="{00000008-E1BD-4491-B3CE-71BAA6E7CB60}"/>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20.059999999999999</c:v>
                </c:pt>
                <c:pt idx="2">
                  <c:v>#N/A</c:v>
                </c:pt>
                <c:pt idx="3">
                  <c:v>22.22</c:v>
                </c:pt>
                <c:pt idx="4">
                  <c:v>#N/A</c:v>
                </c:pt>
                <c:pt idx="5">
                  <c:v>21.68</c:v>
                </c:pt>
                <c:pt idx="6">
                  <c:v>#N/A</c:v>
                </c:pt>
                <c:pt idx="7">
                  <c:v>22.98</c:v>
                </c:pt>
                <c:pt idx="8">
                  <c:v>#N/A</c:v>
                </c:pt>
                <c:pt idx="9">
                  <c:v>23.21</c:v>
                </c:pt>
              </c:numCache>
            </c:numRef>
          </c:val>
          <c:extLst xmlns:c16r2="http://schemas.microsoft.com/office/drawing/2015/06/chart">
            <c:ext xmlns:c16="http://schemas.microsoft.com/office/drawing/2014/chart" uri="{C3380CC4-5D6E-409C-BE32-E72D297353CC}">
              <c16:uniqueId val="{00000009-E1BD-4491-B3CE-71BAA6E7CB60}"/>
            </c:ext>
          </c:extLst>
        </c:ser>
        <c:dLbls>
          <c:showLegendKey val="0"/>
          <c:showVal val="0"/>
          <c:showCatName val="0"/>
          <c:showSerName val="0"/>
          <c:showPercent val="0"/>
          <c:showBubbleSize val="0"/>
        </c:dLbls>
        <c:gapWidth val="150"/>
        <c:overlap val="100"/>
        <c:axId val="628365792"/>
        <c:axId val="628359912"/>
      </c:barChart>
      <c:catAx>
        <c:axId val="6283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8359912"/>
        <c:crosses val="autoZero"/>
        <c:auto val="1"/>
        <c:lblAlgn val="ctr"/>
        <c:lblOffset val="100"/>
        <c:tickLblSkip val="1"/>
        <c:tickMarkSkip val="1"/>
        <c:noMultiLvlLbl val="0"/>
      </c:catAx>
      <c:valAx>
        <c:axId val="62835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36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9096</c:v>
                </c:pt>
                <c:pt idx="5">
                  <c:v>9243</c:v>
                </c:pt>
                <c:pt idx="8">
                  <c:v>9702</c:v>
                </c:pt>
                <c:pt idx="11">
                  <c:v>9189</c:v>
                </c:pt>
                <c:pt idx="14">
                  <c:v>9085</c:v>
                </c:pt>
              </c:numCache>
            </c:numRef>
          </c:val>
          <c:extLst xmlns:c16r2="http://schemas.microsoft.com/office/drawing/2015/06/chart">
            <c:ext xmlns:c16="http://schemas.microsoft.com/office/drawing/2014/chart" uri="{C3380CC4-5D6E-409C-BE32-E72D297353CC}">
              <c16:uniqueId val="{00000000-D4CF-4D97-B5E7-78D6E517FA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4CF-4D97-B5E7-78D6E517FA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199</c:v>
                </c:pt>
                <c:pt idx="3">
                  <c:v>180</c:v>
                </c:pt>
                <c:pt idx="6">
                  <c:v>180</c:v>
                </c:pt>
                <c:pt idx="9">
                  <c:v>180</c:v>
                </c:pt>
                <c:pt idx="12">
                  <c:v>81</c:v>
                </c:pt>
              </c:numCache>
            </c:numRef>
          </c:val>
          <c:extLst xmlns:c16r2="http://schemas.microsoft.com/office/drawing/2015/06/chart">
            <c:ext xmlns:c16="http://schemas.microsoft.com/office/drawing/2014/chart" uri="{C3380CC4-5D6E-409C-BE32-E72D297353CC}">
              <c16:uniqueId val="{00000002-D4CF-4D97-B5E7-78D6E517FA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375</c:v>
                </c:pt>
                <c:pt idx="3">
                  <c:v>371</c:v>
                </c:pt>
                <c:pt idx="6">
                  <c:v>414</c:v>
                </c:pt>
                <c:pt idx="9">
                  <c:v>413</c:v>
                </c:pt>
                <c:pt idx="12">
                  <c:v>400</c:v>
                </c:pt>
              </c:numCache>
            </c:numRef>
          </c:val>
          <c:extLst xmlns:c16r2="http://schemas.microsoft.com/office/drawing/2015/06/chart">
            <c:ext xmlns:c16="http://schemas.microsoft.com/office/drawing/2014/chart" uri="{C3380CC4-5D6E-409C-BE32-E72D297353CC}">
              <c16:uniqueId val="{00000003-D4CF-4D97-B5E7-78D6E517FA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4084</c:v>
                </c:pt>
                <c:pt idx="3">
                  <c:v>3925</c:v>
                </c:pt>
                <c:pt idx="6">
                  <c:v>3956</c:v>
                </c:pt>
                <c:pt idx="9">
                  <c:v>3986</c:v>
                </c:pt>
                <c:pt idx="12">
                  <c:v>3994</c:v>
                </c:pt>
              </c:numCache>
            </c:numRef>
          </c:val>
          <c:extLst xmlns:c16r2="http://schemas.microsoft.com/office/drawing/2015/06/chart">
            <c:ext xmlns:c16="http://schemas.microsoft.com/office/drawing/2014/chart" uri="{C3380CC4-5D6E-409C-BE32-E72D297353CC}">
              <c16:uniqueId val="{00000004-D4CF-4D97-B5E7-78D6E517FA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99</c:v>
                </c:pt>
                <c:pt idx="3">
                  <c:v>99</c:v>
                </c:pt>
                <c:pt idx="6">
                  <c:v>99</c:v>
                </c:pt>
                <c:pt idx="9">
                  <c:v>99</c:v>
                </c:pt>
                <c:pt idx="12">
                  <c:v>99</c:v>
                </c:pt>
              </c:numCache>
            </c:numRef>
          </c:val>
          <c:extLst xmlns:c16r2="http://schemas.microsoft.com/office/drawing/2015/06/chart">
            <c:ext xmlns:c16="http://schemas.microsoft.com/office/drawing/2014/chart" uri="{C3380CC4-5D6E-409C-BE32-E72D297353CC}">
              <c16:uniqueId val="{00000005-D4CF-4D97-B5E7-78D6E517FA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CF-4D97-B5E7-78D6E517FA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9044</c:v>
                </c:pt>
                <c:pt idx="3">
                  <c:v>8368</c:v>
                </c:pt>
                <c:pt idx="6">
                  <c:v>8907</c:v>
                </c:pt>
                <c:pt idx="9">
                  <c:v>8942</c:v>
                </c:pt>
                <c:pt idx="12">
                  <c:v>9036</c:v>
                </c:pt>
              </c:numCache>
            </c:numRef>
          </c:val>
          <c:extLst xmlns:c16r2="http://schemas.microsoft.com/office/drawing/2015/06/chart">
            <c:ext xmlns:c16="http://schemas.microsoft.com/office/drawing/2014/chart" uri="{C3380CC4-5D6E-409C-BE32-E72D297353CC}">
              <c16:uniqueId val="{00000007-D4CF-4D97-B5E7-78D6E517FA21}"/>
            </c:ext>
          </c:extLst>
        </c:ser>
        <c:dLbls>
          <c:showLegendKey val="0"/>
          <c:showVal val="0"/>
          <c:showCatName val="0"/>
          <c:showSerName val="0"/>
          <c:showPercent val="0"/>
          <c:showBubbleSize val="0"/>
        </c:dLbls>
        <c:gapWidth val="100"/>
        <c:overlap val="100"/>
        <c:axId val="628359520"/>
        <c:axId val="59402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4705</c:v>
                </c:pt>
                <c:pt idx="2">
                  <c:v>#N/A</c:v>
                </c:pt>
                <c:pt idx="3">
                  <c:v>#N/A</c:v>
                </c:pt>
                <c:pt idx="4">
                  <c:v>3700</c:v>
                </c:pt>
                <c:pt idx="5">
                  <c:v>#N/A</c:v>
                </c:pt>
                <c:pt idx="6">
                  <c:v>#N/A</c:v>
                </c:pt>
                <c:pt idx="7">
                  <c:v>3855</c:v>
                </c:pt>
                <c:pt idx="8">
                  <c:v>#N/A</c:v>
                </c:pt>
                <c:pt idx="9">
                  <c:v>#N/A</c:v>
                </c:pt>
                <c:pt idx="10">
                  <c:v>4431</c:v>
                </c:pt>
                <c:pt idx="11">
                  <c:v>#N/A</c:v>
                </c:pt>
                <c:pt idx="12">
                  <c:v>#N/A</c:v>
                </c:pt>
                <c:pt idx="13">
                  <c:v>4525</c:v>
                </c:pt>
                <c:pt idx="14">
                  <c:v>#N/A</c:v>
                </c:pt>
              </c:numCache>
            </c:numRef>
          </c:val>
          <c:smooth val="0"/>
          <c:extLst xmlns:c16r2="http://schemas.microsoft.com/office/drawing/2015/06/chart">
            <c:ext xmlns:c16="http://schemas.microsoft.com/office/drawing/2014/chart" uri="{C3380CC4-5D6E-409C-BE32-E72D297353CC}">
              <c16:uniqueId val="{00000008-D4CF-4D97-B5E7-78D6E517FA21}"/>
            </c:ext>
          </c:extLst>
        </c:ser>
        <c:dLbls>
          <c:showLegendKey val="0"/>
          <c:showVal val="0"/>
          <c:showCatName val="0"/>
          <c:showSerName val="0"/>
          <c:showPercent val="0"/>
          <c:showBubbleSize val="0"/>
        </c:dLbls>
        <c:marker val="1"/>
        <c:smooth val="0"/>
        <c:axId val="628359520"/>
        <c:axId val="594027856"/>
      </c:lineChart>
      <c:catAx>
        <c:axId val="62835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4027856"/>
        <c:crosses val="autoZero"/>
        <c:auto val="1"/>
        <c:lblAlgn val="ctr"/>
        <c:lblOffset val="100"/>
        <c:tickLblSkip val="1"/>
        <c:tickMarkSkip val="1"/>
        <c:noMultiLvlLbl val="0"/>
      </c:catAx>
      <c:valAx>
        <c:axId val="59402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35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102296</c:v>
                </c:pt>
                <c:pt idx="5">
                  <c:v>103378</c:v>
                </c:pt>
                <c:pt idx="8">
                  <c:v>102259</c:v>
                </c:pt>
                <c:pt idx="11">
                  <c:v>101356</c:v>
                </c:pt>
                <c:pt idx="14">
                  <c:v>103320</c:v>
                </c:pt>
              </c:numCache>
            </c:numRef>
          </c:val>
          <c:extLst xmlns:c16r2="http://schemas.microsoft.com/office/drawing/2015/06/chart">
            <c:ext xmlns:c16="http://schemas.microsoft.com/office/drawing/2014/chart" uri="{C3380CC4-5D6E-409C-BE32-E72D297353CC}">
              <c16:uniqueId val="{00000000-CEC8-437F-849C-3159846348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2923</c:v>
                </c:pt>
                <c:pt idx="5">
                  <c:v>3514</c:v>
                </c:pt>
                <c:pt idx="8">
                  <c:v>2848</c:v>
                </c:pt>
                <c:pt idx="11">
                  <c:v>2768</c:v>
                </c:pt>
                <c:pt idx="14">
                  <c:v>2641</c:v>
                </c:pt>
              </c:numCache>
            </c:numRef>
          </c:val>
          <c:extLst xmlns:c16r2="http://schemas.microsoft.com/office/drawing/2015/06/chart">
            <c:ext xmlns:c16="http://schemas.microsoft.com/office/drawing/2014/chart" uri="{C3380CC4-5D6E-409C-BE32-E72D297353CC}">
              <c16:uniqueId val="{00000001-CEC8-437F-849C-3159846348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11533</c:v>
                </c:pt>
                <c:pt idx="5">
                  <c:v>11495</c:v>
                </c:pt>
                <c:pt idx="8">
                  <c:v>12536</c:v>
                </c:pt>
                <c:pt idx="11">
                  <c:v>14238</c:v>
                </c:pt>
                <c:pt idx="14">
                  <c:v>14666</c:v>
                </c:pt>
              </c:numCache>
            </c:numRef>
          </c:val>
          <c:extLst xmlns:c16r2="http://schemas.microsoft.com/office/drawing/2015/06/chart">
            <c:ext xmlns:c16="http://schemas.microsoft.com/office/drawing/2014/chart" uri="{C3380CC4-5D6E-409C-BE32-E72D297353CC}">
              <c16:uniqueId val="{00000002-CEC8-437F-849C-3159846348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C8-437F-849C-3159846348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C8-437F-849C-3159846348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5-CEC8-437F-849C-3159846348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9510</c:v>
                </c:pt>
                <c:pt idx="3">
                  <c:v>9210</c:v>
                </c:pt>
                <c:pt idx="6">
                  <c:v>9183</c:v>
                </c:pt>
                <c:pt idx="9">
                  <c:v>8776</c:v>
                </c:pt>
                <c:pt idx="12">
                  <c:v>8675</c:v>
                </c:pt>
              </c:numCache>
            </c:numRef>
          </c:val>
          <c:extLst xmlns:c16r2="http://schemas.microsoft.com/office/drawing/2015/06/chart">
            <c:ext xmlns:c16="http://schemas.microsoft.com/office/drawing/2014/chart" uri="{C3380CC4-5D6E-409C-BE32-E72D297353CC}">
              <c16:uniqueId val="{00000006-CEC8-437F-849C-3159846348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3852</c:v>
                </c:pt>
                <c:pt idx="3">
                  <c:v>4085</c:v>
                </c:pt>
                <c:pt idx="6">
                  <c:v>4059</c:v>
                </c:pt>
                <c:pt idx="9">
                  <c:v>4342</c:v>
                </c:pt>
                <c:pt idx="12">
                  <c:v>4320</c:v>
                </c:pt>
              </c:numCache>
            </c:numRef>
          </c:val>
          <c:extLst xmlns:c16r2="http://schemas.microsoft.com/office/drawing/2015/06/chart">
            <c:ext xmlns:c16="http://schemas.microsoft.com/office/drawing/2014/chart" uri="{C3380CC4-5D6E-409C-BE32-E72D297353CC}">
              <c16:uniqueId val="{00000007-CEC8-437F-849C-3159846348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53353</c:v>
                </c:pt>
                <c:pt idx="3">
                  <c:v>51271</c:v>
                </c:pt>
                <c:pt idx="6">
                  <c:v>48351</c:v>
                </c:pt>
                <c:pt idx="9">
                  <c:v>46118</c:v>
                </c:pt>
                <c:pt idx="12">
                  <c:v>44113</c:v>
                </c:pt>
              </c:numCache>
            </c:numRef>
          </c:val>
          <c:extLst xmlns:c16r2="http://schemas.microsoft.com/office/drawing/2015/06/chart">
            <c:ext xmlns:c16="http://schemas.microsoft.com/office/drawing/2014/chart" uri="{C3380CC4-5D6E-409C-BE32-E72D297353CC}">
              <c16:uniqueId val="{00000008-CEC8-437F-849C-3159846348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858</c:v>
                </c:pt>
                <c:pt idx="3">
                  <c:v>712</c:v>
                </c:pt>
                <c:pt idx="6">
                  <c:v>561</c:v>
                </c:pt>
                <c:pt idx="9">
                  <c:v>405</c:v>
                </c:pt>
                <c:pt idx="12">
                  <c:v>341</c:v>
                </c:pt>
              </c:numCache>
            </c:numRef>
          </c:val>
          <c:extLst xmlns:c16r2="http://schemas.microsoft.com/office/drawing/2015/06/chart">
            <c:ext xmlns:c16="http://schemas.microsoft.com/office/drawing/2014/chart" uri="{C3380CC4-5D6E-409C-BE32-E72D297353CC}">
              <c16:uniqueId val="{00000009-CEC8-437F-849C-3159846348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99016</c:v>
                </c:pt>
                <c:pt idx="3">
                  <c:v>106220</c:v>
                </c:pt>
                <c:pt idx="6">
                  <c:v>109642</c:v>
                </c:pt>
                <c:pt idx="9">
                  <c:v>114252</c:v>
                </c:pt>
                <c:pt idx="12">
                  <c:v>118144</c:v>
                </c:pt>
              </c:numCache>
            </c:numRef>
          </c:val>
          <c:extLst xmlns:c16r2="http://schemas.microsoft.com/office/drawing/2015/06/chart">
            <c:ext xmlns:c16="http://schemas.microsoft.com/office/drawing/2014/chart" uri="{C3380CC4-5D6E-409C-BE32-E72D297353CC}">
              <c16:uniqueId val="{0000000A-CEC8-437F-849C-3159846348AC}"/>
            </c:ext>
          </c:extLst>
        </c:ser>
        <c:dLbls>
          <c:showLegendKey val="0"/>
          <c:showVal val="0"/>
          <c:showCatName val="0"/>
          <c:showSerName val="0"/>
          <c:showPercent val="0"/>
          <c:showBubbleSize val="0"/>
        </c:dLbls>
        <c:gapWidth val="100"/>
        <c:overlap val="100"/>
        <c:axId val="594028640"/>
        <c:axId val="59402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49841</c:v>
                </c:pt>
                <c:pt idx="2">
                  <c:v>#N/A</c:v>
                </c:pt>
                <c:pt idx="3">
                  <c:v>#N/A</c:v>
                </c:pt>
                <c:pt idx="4">
                  <c:v>53112</c:v>
                </c:pt>
                <c:pt idx="5">
                  <c:v>#N/A</c:v>
                </c:pt>
                <c:pt idx="6">
                  <c:v>#N/A</c:v>
                </c:pt>
                <c:pt idx="7">
                  <c:v>54153</c:v>
                </c:pt>
                <c:pt idx="8">
                  <c:v>#N/A</c:v>
                </c:pt>
                <c:pt idx="9">
                  <c:v>#N/A</c:v>
                </c:pt>
                <c:pt idx="10">
                  <c:v>55531</c:v>
                </c:pt>
                <c:pt idx="11">
                  <c:v>#N/A</c:v>
                </c:pt>
                <c:pt idx="12">
                  <c:v>#N/A</c:v>
                </c:pt>
                <c:pt idx="13">
                  <c:v>54966</c:v>
                </c:pt>
                <c:pt idx="14">
                  <c:v>#N/A</c:v>
                </c:pt>
              </c:numCache>
            </c:numRef>
          </c:val>
          <c:smooth val="0"/>
          <c:extLst xmlns:c16r2="http://schemas.microsoft.com/office/drawing/2015/06/chart">
            <c:ext xmlns:c16="http://schemas.microsoft.com/office/drawing/2014/chart" uri="{C3380CC4-5D6E-409C-BE32-E72D297353CC}">
              <c16:uniqueId val="{0000000B-CEC8-437F-849C-3159846348AC}"/>
            </c:ext>
          </c:extLst>
        </c:ser>
        <c:dLbls>
          <c:showLegendKey val="0"/>
          <c:showVal val="0"/>
          <c:showCatName val="0"/>
          <c:showSerName val="0"/>
          <c:showPercent val="0"/>
          <c:showBubbleSize val="0"/>
        </c:dLbls>
        <c:marker val="1"/>
        <c:smooth val="0"/>
        <c:axId val="594028640"/>
        <c:axId val="594029424"/>
      </c:lineChart>
      <c:catAx>
        <c:axId val="5940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4029424"/>
        <c:crosses val="autoZero"/>
        <c:auto val="1"/>
        <c:lblAlgn val="ctr"/>
        <c:lblOffset val="100"/>
        <c:tickLblSkip val="1"/>
        <c:tickMarkSkip val="1"/>
        <c:noMultiLvlLbl val="0"/>
      </c:catAx>
      <c:valAx>
        <c:axId val="59402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402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3341</c:v>
                </c:pt>
                <c:pt idx="1">
                  <c:v>2691</c:v>
                </c:pt>
                <c:pt idx="2">
                  <c:v>2822</c:v>
                </c:pt>
              </c:numCache>
            </c:numRef>
          </c:val>
          <c:extLst xmlns:c16r2="http://schemas.microsoft.com/office/drawing/2015/06/chart">
            <c:ext xmlns:c16="http://schemas.microsoft.com/office/drawing/2014/chart" uri="{C3380CC4-5D6E-409C-BE32-E72D297353CC}">
              <c16:uniqueId val="{00000000-533D-4254-A6E9-A05E16F188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4117</c:v>
                </c:pt>
                <c:pt idx="1">
                  <c:v>3439</c:v>
                </c:pt>
                <c:pt idx="2">
                  <c:v>2512</c:v>
                </c:pt>
              </c:numCache>
            </c:numRef>
          </c:val>
          <c:extLst xmlns:c16r2="http://schemas.microsoft.com/office/drawing/2015/06/chart">
            <c:ext xmlns:c16="http://schemas.microsoft.com/office/drawing/2014/chart" uri="{C3380CC4-5D6E-409C-BE32-E72D297353CC}">
              <c16:uniqueId val="{00000001-533D-4254-A6E9-A05E16F188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7317</c:v>
                </c:pt>
                <c:pt idx="1">
                  <c:v>7786</c:v>
                </c:pt>
                <c:pt idx="2">
                  <c:v>8410</c:v>
                </c:pt>
              </c:numCache>
            </c:numRef>
          </c:val>
          <c:extLst xmlns:c16r2="http://schemas.microsoft.com/office/drawing/2015/06/chart">
            <c:ext xmlns:c16="http://schemas.microsoft.com/office/drawing/2014/chart" uri="{C3380CC4-5D6E-409C-BE32-E72D297353CC}">
              <c16:uniqueId val="{00000002-533D-4254-A6E9-A05E16F18872}"/>
            </c:ext>
          </c:extLst>
        </c:ser>
        <c:dLbls>
          <c:showLegendKey val="0"/>
          <c:showVal val="0"/>
          <c:showCatName val="0"/>
          <c:showSerName val="0"/>
          <c:showPercent val="0"/>
          <c:showBubbleSize val="0"/>
        </c:dLbls>
        <c:gapWidth val="120"/>
        <c:overlap val="100"/>
        <c:axId val="594030208"/>
        <c:axId val="593973760"/>
      </c:barChart>
      <c:catAx>
        <c:axId val="5940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3973760"/>
        <c:crosses val="autoZero"/>
        <c:auto val="1"/>
        <c:lblAlgn val="ctr"/>
        <c:lblOffset val="100"/>
        <c:tickLblSkip val="1"/>
        <c:tickMarkSkip val="1"/>
        <c:noMultiLvlLbl val="0"/>
      </c:catAx>
      <c:valAx>
        <c:axId val="593973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403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等が増加し、交付税算入公債費が減少したため、実質公債費比率の分子が増加した。今後は大規模事業による元利償還金の増が予想されるため、より一層、起債管理を適切に行い、安定的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基金残高が減少となっているが、行財政改革大綱に掲げる目標指標（財調基金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減債基金＝</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億円）を維持しつつ、歳入に見合った財政運営と基金に依存しない財政体質の構築に努めていく。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債務負担行為に基づく支出予定額、公営企業債等繰入見込額、退職手当負担見込額については減少傾向にあるものの、一般会計等に係る地方債の現在高は前年比増となっている。</a:t>
          </a:r>
        </a:p>
        <a:p>
          <a:r>
            <a:rPr kumimoji="1" lang="ja-JP" altLang="en-US" sz="1400">
              <a:latin typeface="ＭＳ ゴシック" pitchFamily="49" charset="-128"/>
              <a:ea typeface="ＭＳ ゴシック" pitchFamily="49" charset="-128"/>
            </a:rPr>
            <a:t>一方、充当可能基金は増加したものの、充当可能財源全体としては地方債現在高の増加幅よりも減少したことから、将来負担比率の分子が増加した。</a:t>
          </a:r>
        </a:p>
        <a:p>
          <a:r>
            <a:rPr kumimoji="1" lang="ja-JP" altLang="en-US" sz="1400">
              <a:latin typeface="ＭＳ ゴシック" pitchFamily="49" charset="-128"/>
              <a:ea typeface="ＭＳ ゴシック" pitchFamily="49" charset="-128"/>
            </a:rPr>
            <a:t>今後も適正な債務管理を行うとともに、可能な限り充当可能基金の増加に努め、将来世代の負担が過大にならないよう、安定した財政運営に努めていく。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青森県八戸市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市税の減収等により財政調整基金及び減債基金（市債管理基金）からの取崩額（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また、「地域振興基金」から乳幼児等医療費扶助費等に要する事業等のため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次行政改革大綱に基づく事業の適正化等により合計で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・短期的には、長根屋内スケート場建設基金への積み立てにより増額の予定だが、中長期的には地域振興基金や連携中枢都市圏振興基金等の活用により減少傾向となる見込み。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地域振興基金：合併前の旧団体毎の地域振興や住民の一体感情勢に資する事業の展開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連携中枢都市圏振興基金：八戸圏域市町村住民の生活基盤の充実や、圏域への移住・定住促進に資する事業の実施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震災復興基金：乳幼児等医療費扶助費等に要する事業の財源として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屋内スケート場建設基金：県の補助金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地域振興基金：総務省が定める基準に従い、前年度における市債の償還額に合わせて取り崩し、新市建設計画（平成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年度）に掲載されたソフト事業に活用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協働のまちづくり推進基金：市民等からの寄附と同額（上限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万円）を上乗せして積み立てる「マッチング方式」により運用し、市民主体の活動に対する支援に活用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財政調整基金は、地方交付税等の歳入の増加や、普通建設事業の減少により取崩額が減少したため、前年に比べて微増した。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・大規模施設の建設事業等の影響により減少の見込みであるが、歳入に見合った財政運営や事業の適正化により、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減債基金（市債管理基金）は、償還のため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億円を取り崩したことにより、前年度に比べて減少した。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年度以降の数年間は地方債償還の増が見込まれるため、適切に管理、活用しながら、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227,812
226,515
305.56
110,826,187
106,808,670
2,005,411
51,907,475
118,143,978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自主財源の多寡を示す財政力指数は、この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ほぼ横ばいで推移している。全国平均や県内平均を上回っているものの、類似団体との比較では平均を下回っている。これは、主要自主財源である市税の多寡によるところが大きく、特に個人市民税や固定資産税については、所得の差や市況の影響を受ける場合があることから、一朝一夕には解消されるものではない。今後とも、市税の徴収率の一層の向上に努めるなど、歳入の確保及び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2" name="直線コネクタ 71"/>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経常収支比率は、全国平均を下回っている。</a:t>
          </a:r>
        </a:p>
        <a:p>
          <a:r>
            <a:rPr kumimoji="1" lang="ja-JP" altLang="en-US" sz="1300">
              <a:latin typeface="ＭＳ Ｐゴシック" panose="020B0600070205080204" pitchFamily="50" charset="-128"/>
              <a:ea typeface="ＭＳ Ｐゴシック" panose="020B0600070205080204" pitchFamily="50" charset="-128"/>
            </a:rPr>
            <a:t>国の制度に基づき支出される扶助費や公債費の増に加え、消費税増税による物件費等の増により、前年比較で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今後も扶助費の増および公債費の増が見込まれるため、第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次行財政改革大綱</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）に基づき、予算配分の重点化を図り経常経費の削減に努める。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64</xdr:row>
      <xdr:rowOff>164846</xdr:rowOff>
    </xdr:to>
    <xdr:cxnSp macro="">
      <xdr:nvCxnSpPr>
        <xdr:cNvPr id="130" name="直線コネクタ 129"/>
        <xdr:cNvCxnSpPr/>
      </xdr:nvCxnSpPr>
      <xdr:spPr>
        <a:xfrm>
          <a:off x="4114800" y="111279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64</xdr:row>
      <xdr:rowOff>155194</xdr:rowOff>
    </xdr:to>
    <xdr:cxnSp macro="">
      <xdr:nvCxnSpPr>
        <xdr:cNvPr id="133" name="直線コネクタ 132"/>
        <xdr:cNvCxnSpPr/>
      </xdr:nvCxnSpPr>
      <xdr:spPr>
        <a:xfrm>
          <a:off x="3225800" y="1112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155194</xdr:rowOff>
    </xdr:to>
    <xdr:cxnSp macro="">
      <xdr:nvCxnSpPr>
        <xdr:cNvPr id="136" name="直線コネクタ 135"/>
        <xdr:cNvCxnSpPr/>
      </xdr:nvCxnSpPr>
      <xdr:spPr>
        <a:xfrm>
          <a:off x="2336800" y="110652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92456</xdr:rowOff>
    </xdr:to>
    <xdr:cxnSp macro="">
      <xdr:nvCxnSpPr>
        <xdr:cNvPr id="139" name="直線コネクタ 138"/>
        <xdr:cNvCxnSpPr/>
      </xdr:nvCxnSpPr>
      <xdr:spPr>
        <a:xfrm>
          <a:off x="1447800" y="109253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3" name="テキスト ボックス 142"/>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9" name="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130573</xdr:rowOff>
    </xdr:from>
    <xdr:ext cx="762000" cy="259045"/>
    <xdr:sp macro="" textlink="">
      <xdr:nvSpPr>
        <xdr:cNvPr id="150" name="財政構造の弾力性該当値テキスト"/>
        <xdr:cNvSpPr txBox="1"/>
      </xdr:nvSpPr>
      <xdr:spPr>
        <a:xfrm>
          <a:off x="50419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52" name="テキスト ボックス 151"/>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54" name="テキスト ボックス 153"/>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5" name="楕円 154"/>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153433</xdr:rowOff>
    </xdr:from>
    <xdr:ext cx="762000" cy="259045"/>
    <xdr:sp macro="" textlink="">
      <xdr:nvSpPr>
        <xdr:cNvPr id="156" name="テキスト ボックス 155"/>
        <xdr:cNvSpPr txBox="1"/>
      </xdr:nvSpPr>
      <xdr:spPr>
        <a:xfrm>
          <a:off x="1955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7" name="楕円 156"/>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58" name="テキスト ボックス 157"/>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人当たりのコストは、全国平均や県内平均を下回っているものの、前年に比べて約</a:t>
          </a:r>
          <a:r>
            <a:rPr kumimoji="1" lang="en-US" altLang="ja-JP" sz="1300">
              <a:latin typeface="ＭＳ Ｐゴシック" panose="020B0600070205080204" pitchFamily="50" charset="-128"/>
              <a:ea typeface="ＭＳ Ｐゴシック" panose="020B0600070205080204" pitchFamily="50" charset="-128"/>
            </a:rPr>
            <a:t>4,300</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これは、一部事務組合が行っている、ごみやし尿処理業務、消防業務等の業務に係る人件費等が負担金として支出されていることによるほか、人口そのものの減による影響が要因である。</a:t>
          </a:r>
        </a:p>
        <a:p>
          <a:r>
            <a:rPr kumimoji="1" lang="ja-JP" altLang="en-US" sz="1300">
              <a:latin typeface="ＭＳ Ｐゴシック" panose="020B0600070205080204" pitchFamily="50" charset="-128"/>
              <a:ea typeface="ＭＳ Ｐゴシック" panose="020B0600070205080204" pitchFamily="50" charset="-128"/>
            </a:rPr>
            <a:t>今後も指定管理者制度の導入など、民間委託をはじめとする様々な創意工夫を図り、限られた行政資源最適化・有効活用に努め、コストの低減に努める。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3037</xdr:rowOff>
    </xdr:from>
    <xdr:to>
      <xdr:col>23</xdr:col>
      <xdr:colOff>133350</xdr:colOff>
      <xdr:row>82</xdr:row>
      <xdr:rowOff>77823</xdr:rowOff>
    </xdr:to>
    <xdr:cxnSp macro="">
      <xdr:nvCxnSpPr>
        <xdr:cNvPr id="195" name="直線コネクタ 194"/>
        <xdr:cNvCxnSpPr/>
      </xdr:nvCxnSpPr>
      <xdr:spPr>
        <a:xfrm>
          <a:off x="4114800" y="14061937"/>
          <a:ext cx="8382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139360</xdr:rowOff>
    </xdr:from>
    <xdr:to>
      <xdr:col>19</xdr:col>
      <xdr:colOff>133350</xdr:colOff>
      <xdr:row>82</xdr:row>
      <xdr:rowOff>3037</xdr:rowOff>
    </xdr:to>
    <xdr:cxnSp macro="">
      <xdr:nvCxnSpPr>
        <xdr:cNvPr id="198" name="直線コネクタ 197"/>
        <xdr:cNvCxnSpPr/>
      </xdr:nvCxnSpPr>
      <xdr:spPr>
        <a:xfrm>
          <a:off x="3225800" y="14026810"/>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93738</xdr:rowOff>
    </xdr:from>
    <xdr:to>
      <xdr:col>15</xdr:col>
      <xdr:colOff>82550</xdr:colOff>
      <xdr:row>81</xdr:row>
      <xdr:rowOff>139360</xdr:rowOff>
    </xdr:to>
    <xdr:cxnSp macro="">
      <xdr:nvCxnSpPr>
        <xdr:cNvPr id="201" name="直線コネクタ 200"/>
        <xdr:cNvCxnSpPr/>
      </xdr:nvCxnSpPr>
      <xdr:spPr>
        <a:xfrm>
          <a:off x="2336800" y="13981188"/>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74209</xdr:rowOff>
    </xdr:from>
    <xdr:to>
      <xdr:col>11</xdr:col>
      <xdr:colOff>31750</xdr:colOff>
      <xdr:row>81</xdr:row>
      <xdr:rowOff>93738</xdr:rowOff>
    </xdr:to>
    <xdr:cxnSp macro="">
      <xdr:nvCxnSpPr>
        <xdr:cNvPr id="204" name="直線コネクタ 203"/>
        <xdr:cNvCxnSpPr/>
      </xdr:nvCxnSpPr>
      <xdr:spPr>
        <a:xfrm>
          <a:off x="1447800" y="13961659"/>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27023</xdr:rowOff>
    </xdr:from>
    <xdr:to>
      <xdr:col>23</xdr:col>
      <xdr:colOff>184150</xdr:colOff>
      <xdr:row>82</xdr:row>
      <xdr:rowOff>128623</xdr:rowOff>
    </xdr:to>
    <xdr:sp macro="" textlink="">
      <xdr:nvSpPr>
        <xdr:cNvPr id="214" name="楕円 213"/>
        <xdr:cNvSpPr/>
      </xdr:nvSpPr>
      <xdr:spPr>
        <a:xfrm>
          <a:off x="4902200" y="140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43550</xdr:rowOff>
    </xdr:from>
    <xdr:ext cx="762000" cy="259045"/>
    <xdr:sp macro="" textlink="">
      <xdr:nvSpPr>
        <xdr:cNvPr id="215" name="人件費・物件費等の状況該当値テキスト"/>
        <xdr:cNvSpPr txBox="1"/>
      </xdr:nvSpPr>
      <xdr:spPr>
        <a:xfrm>
          <a:off x="5041900" y="1393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123687</xdr:rowOff>
    </xdr:from>
    <xdr:to>
      <xdr:col>19</xdr:col>
      <xdr:colOff>184150</xdr:colOff>
      <xdr:row>82</xdr:row>
      <xdr:rowOff>53837</xdr:rowOff>
    </xdr:to>
    <xdr:sp macro="" textlink="">
      <xdr:nvSpPr>
        <xdr:cNvPr id="216" name="楕円 215"/>
        <xdr:cNvSpPr/>
      </xdr:nvSpPr>
      <xdr:spPr>
        <a:xfrm>
          <a:off x="4064000" y="140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64014</xdr:rowOff>
    </xdr:from>
    <xdr:ext cx="736600" cy="259045"/>
    <xdr:sp macro="" textlink="">
      <xdr:nvSpPr>
        <xdr:cNvPr id="217" name="テキスト ボックス 216"/>
        <xdr:cNvSpPr txBox="1"/>
      </xdr:nvSpPr>
      <xdr:spPr>
        <a:xfrm>
          <a:off x="3733800" y="1378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88560</xdr:rowOff>
    </xdr:from>
    <xdr:to>
      <xdr:col>15</xdr:col>
      <xdr:colOff>133350</xdr:colOff>
      <xdr:row>82</xdr:row>
      <xdr:rowOff>18710</xdr:rowOff>
    </xdr:to>
    <xdr:sp macro="" textlink="">
      <xdr:nvSpPr>
        <xdr:cNvPr id="218" name="楕円 217"/>
        <xdr:cNvSpPr/>
      </xdr:nvSpPr>
      <xdr:spPr>
        <a:xfrm>
          <a:off x="3175000" y="139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28887</xdr:rowOff>
    </xdr:from>
    <xdr:ext cx="762000" cy="259045"/>
    <xdr:sp macro="" textlink="">
      <xdr:nvSpPr>
        <xdr:cNvPr id="219" name="テキスト ボックス 218"/>
        <xdr:cNvSpPr txBox="1"/>
      </xdr:nvSpPr>
      <xdr:spPr>
        <a:xfrm>
          <a:off x="2844800" y="137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42938</xdr:rowOff>
    </xdr:from>
    <xdr:to>
      <xdr:col>11</xdr:col>
      <xdr:colOff>82550</xdr:colOff>
      <xdr:row>81</xdr:row>
      <xdr:rowOff>144538</xdr:rowOff>
    </xdr:to>
    <xdr:sp macro="" textlink="">
      <xdr:nvSpPr>
        <xdr:cNvPr id="220" name="楕円 219"/>
        <xdr:cNvSpPr/>
      </xdr:nvSpPr>
      <xdr:spPr>
        <a:xfrm>
          <a:off x="2286000" y="139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154715</xdr:rowOff>
    </xdr:from>
    <xdr:ext cx="762000" cy="259045"/>
    <xdr:sp macro="" textlink="">
      <xdr:nvSpPr>
        <xdr:cNvPr id="221" name="テキスト ボックス 220"/>
        <xdr:cNvSpPr txBox="1"/>
      </xdr:nvSpPr>
      <xdr:spPr>
        <a:xfrm>
          <a:off x="1955800" y="1369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23409</xdr:rowOff>
    </xdr:from>
    <xdr:to>
      <xdr:col>7</xdr:col>
      <xdr:colOff>31750</xdr:colOff>
      <xdr:row>81</xdr:row>
      <xdr:rowOff>125009</xdr:rowOff>
    </xdr:to>
    <xdr:sp macro="" textlink="">
      <xdr:nvSpPr>
        <xdr:cNvPr id="222" name="楕円 221"/>
        <xdr:cNvSpPr/>
      </xdr:nvSpPr>
      <xdr:spPr>
        <a:xfrm>
          <a:off x="1397000" y="139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135186</xdr:rowOff>
    </xdr:from>
    <xdr:ext cx="762000" cy="259045"/>
    <xdr:sp macro="" textlink="">
      <xdr:nvSpPr>
        <xdr:cNvPr id="223" name="テキスト ボックス 222"/>
        <xdr:cNvSpPr txBox="1"/>
      </xdr:nvSpPr>
      <xdr:spPr>
        <a:xfrm>
          <a:off x="1066800" y="1367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次及び第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財政改革大綱に基づいた定員管理の実施により、類似団体の中でも低い水準にある。今後も、行政需要に適切に対応する必要最小限の人員のもと、戦略的に職員を配置し、質の高い行政サービスの提供と、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133350</xdr:rowOff>
    </xdr:to>
    <xdr:cxnSp macro="">
      <xdr:nvCxnSpPr>
        <xdr:cNvPr id="257" name="直線コネクタ 256"/>
        <xdr:cNvCxnSpPr/>
      </xdr:nvCxnSpPr>
      <xdr:spPr>
        <a:xfrm flipV="1">
          <a:off x="16179800" y="1430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60" name="直線コネクタ 259"/>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3" name="直線コネクタ 262"/>
        <xdr:cNvCxnSpPr/>
      </xdr:nvCxnSpPr>
      <xdr:spPr>
        <a:xfrm>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62441</xdr:rowOff>
    </xdr:to>
    <xdr:cxnSp macro="">
      <xdr:nvCxnSpPr>
        <xdr:cNvPr id="266" name="直線コネクタ 265"/>
        <xdr:cNvCxnSpPr/>
      </xdr:nvCxnSpPr>
      <xdr:spPr>
        <a:xfrm flipV="1">
          <a:off x="13512800" y="143637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6" name="楕円 275"/>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7" name="給与水準   （国との比較）該当値テキスト"/>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4" name="楕円 283"/>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5" name="テキスト ボックス 284"/>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類似団体平均、全国平均、県内平均と比べ、かなり低い水準にある。</a:t>
          </a:r>
        </a:p>
        <a:p>
          <a:r>
            <a:rPr kumimoji="1" lang="ja-JP" altLang="en-US" sz="1300">
              <a:latin typeface="ＭＳ Ｐゴシック" panose="020B0600070205080204" pitchFamily="50" charset="-128"/>
              <a:ea typeface="ＭＳ Ｐゴシック" panose="020B0600070205080204" pitchFamily="50" charset="-128"/>
            </a:rPr>
            <a:t>これは、ごみ処理業務や消防業務を一部事務組合で行っているという要因があるものの、第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次行財政改革大綱に基づく定員適正化計画による職員削減（</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人削減）と、第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次大綱に基づく定員管理に掲げる指標</a:t>
          </a:r>
          <a:r>
            <a:rPr kumimoji="1" lang="en-US" altLang="ja-JP" sz="1300">
              <a:latin typeface="ＭＳ Ｐゴシック" panose="020B0600070205080204" pitchFamily="50" charset="-128"/>
              <a:ea typeface="ＭＳ Ｐゴシック" panose="020B0600070205080204" pitchFamily="50" charset="-128"/>
            </a:rPr>
            <a:t>(H27.4.1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人以下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による人件費抑制の影響が大きい。今後も第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次行財政改革大綱に基づき、各部局において見込まれる業務量に適切に対応し、適正な職員数の確保に努める。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114935</xdr:rowOff>
    </xdr:from>
    <xdr:to>
      <xdr:col>81</xdr:col>
      <xdr:colOff>44450</xdr:colOff>
      <xdr:row>58</xdr:row>
      <xdr:rowOff>135044</xdr:rowOff>
    </xdr:to>
    <xdr:cxnSp macro="">
      <xdr:nvCxnSpPr>
        <xdr:cNvPr id="320" name="直線コネクタ 319"/>
        <xdr:cNvCxnSpPr/>
      </xdr:nvCxnSpPr>
      <xdr:spPr>
        <a:xfrm>
          <a:off x="16179800" y="1005903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82762</xdr:rowOff>
    </xdr:from>
    <xdr:to>
      <xdr:col>77</xdr:col>
      <xdr:colOff>44450</xdr:colOff>
      <xdr:row>58</xdr:row>
      <xdr:rowOff>114935</xdr:rowOff>
    </xdr:to>
    <xdr:cxnSp macro="">
      <xdr:nvCxnSpPr>
        <xdr:cNvPr id="323" name="直線コネクタ 322"/>
        <xdr:cNvCxnSpPr/>
      </xdr:nvCxnSpPr>
      <xdr:spPr>
        <a:xfrm>
          <a:off x="15290800" y="1002686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62654</xdr:rowOff>
    </xdr:from>
    <xdr:to>
      <xdr:col>72</xdr:col>
      <xdr:colOff>203200</xdr:colOff>
      <xdr:row>58</xdr:row>
      <xdr:rowOff>82762</xdr:rowOff>
    </xdr:to>
    <xdr:cxnSp macro="">
      <xdr:nvCxnSpPr>
        <xdr:cNvPr id="326" name="直線コネクタ 325"/>
        <xdr:cNvCxnSpPr/>
      </xdr:nvCxnSpPr>
      <xdr:spPr>
        <a:xfrm>
          <a:off x="14401800" y="100067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34502</xdr:rowOff>
    </xdr:from>
    <xdr:to>
      <xdr:col>68</xdr:col>
      <xdr:colOff>152400</xdr:colOff>
      <xdr:row>58</xdr:row>
      <xdr:rowOff>62654</xdr:rowOff>
    </xdr:to>
    <xdr:cxnSp macro="">
      <xdr:nvCxnSpPr>
        <xdr:cNvPr id="329" name="直線コネクタ 328"/>
        <xdr:cNvCxnSpPr/>
      </xdr:nvCxnSpPr>
      <xdr:spPr>
        <a:xfrm>
          <a:off x="13512800" y="99786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84244</xdr:rowOff>
    </xdr:from>
    <xdr:to>
      <xdr:col>81</xdr:col>
      <xdr:colOff>95250</xdr:colOff>
      <xdr:row>59</xdr:row>
      <xdr:rowOff>14394</xdr:rowOff>
    </xdr:to>
    <xdr:sp macro="" textlink="">
      <xdr:nvSpPr>
        <xdr:cNvPr id="339" name="楕円 338"/>
        <xdr:cNvSpPr/>
      </xdr:nvSpPr>
      <xdr:spPr>
        <a:xfrm>
          <a:off x="169672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100771</xdr:rowOff>
    </xdr:from>
    <xdr:ext cx="762000" cy="259045"/>
    <xdr:sp macro="" textlink="">
      <xdr:nvSpPr>
        <xdr:cNvPr id="340" name="定員管理の状況該当値テキスト"/>
        <xdr:cNvSpPr txBox="1"/>
      </xdr:nvSpPr>
      <xdr:spPr>
        <a:xfrm>
          <a:off x="17106900" y="98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64135</xdr:rowOff>
    </xdr:from>
    <xdr:to>
      <xdr:col>77</xdr:col>
      <xdr:colOff>95250</xdr:colOff>
      <xdr:row>58</xdr:row>
      <xdr:rowOff>165735</xdr:rowOff>
    </xdr:to>
    <xdr:sp macro="" textlink="">
      <xdr:nvSpPr>
        <xdr:cNvPr id="341" name="楕円 340"/>
        <xdr:cNvSpPr/>
      </xdr:nvSpPr>
      <xdr:spPr>
        <a:xfrm>
          <a:off x="16129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4462</xdr:rowOff>
    </xdr:from>
    <xdr:ext cx="736600" cy="259045"/>
    <xdr:sp macro="" textlink="">
      <xdr:nvSpPr>
        <xdr:cNvPr id="342" name="テキスト ボックス 341"/>
        <xdr:cNvSpPr txBox="1"/>
      </xdr:nvSpPr>
      <xdr:spPr>
        <a:xfrm>
          <a:off x="15798800" y="977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31962</xdr:rowOff>
    </xdr:from>
    <xdr:to>
      <xdr:col>73</xdr:col>
      <xdr:colOff>44450</xdr:colOff>
      <xdr:row>58</xdr:row>
      <xdr:rowOff>133562</xdr:rowOff>
    </xdr:to>
    <xdr:sp macro="" textlink="">
      <xdr:nvSpPr>
        <xdr:cNvPr id="343" name="楕円 342"/>
        <xdr:cNvSpPr/>
      </xdr:nvSpPr>
      <xdr:spPr>
        <a:xfrm>
          <a:off x="15240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143739</xdr:rowOff>
    </xdr:from>
    <xdr:ext cx="762000" cy="259045"/>
    <xdr:sp macro="" textlink="">
      <xdr:nvSpPr>
        <xdr:cNvPr id="344" name="テキスト ボックス 343"/>
        <xdr:cNvSpPr txBox="1"/>
      </xdr:nvSpPr>
      <xdr:spPr>
        <a:xfrm>
          <a:off x="14909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11854</xdr:rowOff>
    </xdr:from>
    <xdr:to>
      <xdr:col>68</xdr:col>
      <xdr:colOff>203200</xdr:colOff>
      <xdr:row>58</xdr:row>
      <xdr:rowOff>113454</xdr:rowOff>
    </xdr:to>
    <xdr:sp macro="" textlink="">
      <xdr:nvSpPr>
        <xdr:cNvPr id="345" name="楕円 344"/>
        <xdr:cNvSpPr/>
      </xdr:nvSpPr>
      <xdr:spPr>
        <a:xfrm>
          <a:off x="14351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123631</xdr:rowOff>
    </xdr:from>
    <xdr:ext cx="762000" cy="259045"/>
    <xdr:sp macro="" textlink="">
      <xdr:nvSpPr>
        <xdr:cNvPr id="346" name="テキスト ボックス 345"/>
        <xdr:cNvSpPr txBox="1"/>
      </xdr:nvSpPr>
      <xdr:spPr>
        <a:xfrm>
          <a:off x="14020800" y="97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155152</xdr:rowOff>
    </xdr:from>
    <xdr:to>
      <xdr:col>64</xdr:col>
      <xdr:colOff>152400</xdr:colOff>
      <xdr:row>58</xdr:row>
      <xdr:rowOff>85302</xdr:rowOff>
    </xdr:to>
    <xdr:sp macro="" textlink="">
      <xdr:nvSpPr>
        <xdr:cNvPr id="347" name="楕円 346"/>
        <xdr:cNvSpPr/>
      </xdr:nvSpPr>
      <xdr:spPr>
        <a:xfrm>
          <a:off x="13462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95479</xdr:rowOff>
    </xdr:from>
    <xdr:ext cx="762000" cy="259045"/>
    <xdr:sp macro="" textlink="">
      <xdr:nvSpPr>
        <xdr:cNvPr id="348" name="テキスト ボックス 347"/>
        <xdr:cNvSpPr txBox="1"/>
      </xdr:nvSpPr>
      <xdr:spPr>
        <a:xfrm>
          <a:off x="13131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年度から減少傾向にあったものの平成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年度以降、大規模施設の整備による公債費等の増加により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類似団体との比較では比率が高くなっているが、公債費負担の多寡以外に、償還財源として都市計画税を設けていないことも要因と考えられる。今後とも、第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次八戸市行財政改革大綱で掲げた指標（</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以下）を遵守の上、公債費の負担が過度にならないよう留意した財政運営に努める。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6096</xdr:rowOff>
    </xdr:to>
    <xdr:cxnSp macro="">
      <xdr:nvCxnSpPr>
        <xdr:cNvPr id="380" name="直線コネクタ 379"/>
        <xdr:cNvCxnSpPr/>
      </xdr:nvCxnSpPr>
      <xdr:spPr>
        <a:xfrm>
          <a:off x="16179800" y="71587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158242</xdr:rowOff>
    </xdr:to>
    <xdr:cxnSp macro="">
      <xdr:nvCxnSpPr>
        <xdr:cNvPr id="383" name="直線コネクタ 382"/>
        <xdr:cNvCxnSpPr/>
      </xdr:nvCxnSpPr>
      <xdr:spPr>
        <a:xfrm flipV="1">
          <a:off x="15290800" y="71587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92964</xdr:rowOff>
    </xdr:to>
    <xdr:cxnSp macro="">
      <xdr:nvCxnSpPr>
        <xdr:cNvPr id="386" name="直線コネクタ 385"/>
        <xdr:cNvCxnSpPr/>
      </xdr:nvCxnSpPr>
      <xdr:spPr>
        <a:xfrm flipV="1">
          <a:off x="14401800" y="71876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43</xdr:row>
      <xdr:rowOff>56642</xdr:rowOff>
    </xdr:to>
    <xdr:cxnSp macro="">
      <xdr:nvCxnSpPr>
        <xdr:cNvPr id="389" name="直線コネクタ 388"/>
        <xdr:cNvCxnSpPr/>
      </xdr:nvCxnSpPr>
      <xdr:spPr>
        <a:xfrm flipV="1">
          <a:off x="13512800" y="72938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3" name="楕円 402"/>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4" name="テキスト ボックス 403"/>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5" name="楕円 404"/>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6" name="テキスト ボックス 405"/>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将来負担比率は、前年に比べて若干の減となったが、類似団体平均を大きく上回っている。主な要因としては、各種経費の債務負担行為の設定や、大規模事業にかかる地方債残高の増傾向が挙げられる。</a:t>
          </a:r>
        </a:p>
        <a:p>
          <a:r>
            <a:rPr kumimoji="1" lang="ja-JP" altLang="en-US" sz="1300">
              <a:latin typeface="ＭＳ Ｐゴシック" panose="020B0600070205080204" pitchFamily="50" charset="-128"/>
              <a:ea typeface="ＭＳ Ｐゴシック" panose="020B0600070205080204" pitchFamily="50" charset="-128"/>
            </a:rPr>
            <a:t>今後当面の間は上昇傾向が見込まれるため、今後も行財政改革大綱の注目指標に掲げ、将来に渡って過度の負担とならないよう市債の発行額に留意し、事業実施の適正化を図りながら、安定した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137837</xdr:rowOff>
    </xdr:from>
    <xdr:to>
      <xdr:col>81</xdr:col>
      <xdr:colOff>44450</xdr:colOff>
      <xdr:row>19</xdr:row>
      <xdr:rowOff>149902</xdr:rowOff>
    </xdr:to>
    <xdr:cxnSp macro="">
      <xdr:nvCxnSpPr>
        <xdr:cNvPr id="442" name="直線コネクタ 441"/>
        <xdr:cNvCxnSpPr/>
      </xdr:nvCxnSpPr>
      <xdr:spPr>
        <a:xfrm flipV="1">
          <a:off x="16179800" y="339538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117729</xdr:rowOff>
    </xdr:from>
    <xdr:to>
      <xdr:col>77</xdr:col>
      <xdr:colOff>44450</xdr:colOff>
      <xdr:row>19</xdr:row>
      <xdr:rowOff>149902</xdr:rowOff>
    </xdr:to>
    <xdr:cxnSp macro="">
      <xdr:nvCxnSpPr>
        <xdr:cNvPr id="445" name="直線コネクタ 444"/>
        <xdr:cNvCxnSpPr/>
      </xdr:nvCxnSpPr>
      <xdr:spPr>
        <a:xfrm>
          <a:off x="15290800" y="33752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117729</xdr:rowOff>
    </xdr:from>
    <xdr:to>
      <xdr:col>72</xdr:col>
      <xdr:colOff>203200</xdr:colOff>
      <xdr:row>19</xdr:row>
      <xdr:rowOff>132207</xdr:rowOff>
    </xdr:to>
    <xdr:cxnSp macro="">
      <xdr:nvCxnSpPr>
        <xdr:cNvPr id="448" name="直線コネクタ 447"/>
        <xdr:cNvCxnSpPr/>
      </xdr:nvCxnSpPr>
      <xdr:spPr>
        <a:xfrm flipV="1">
          <a:off x="14401800" y="33752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59817</xdr:rowOff>
    </xdr:from>
    <xdr:to>
      <xdr:col>68</xdr:col>
      <xdr:colOff>152400</xdr:colOff>
      <xdr:row>19</xdr:row>
      <xdr:rowOff>132207</xdr:rowOff>
    </xdr:to>
    <xdr:cxnSp macro="">
      <xdr:nvCxnSpPr>
        <xdr:cNvPr id="451" name="直線コネクタ 450"/>
        <xdr:cNvCxnSpPr/>
      </xdr:nvCxnSpPr>
      <xdr:spPr>
        <a:xfrm>
          <a:off x="13512800" y="331736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87037</xdr:rowOff>
    </xdr:from>
    <xdr:to>
      <xdr:col>81</xdr:col>
      <xdr:colOff>95250</xdr:colOff>
      <xdr:row>20</xdr:row>
      <xdr:rowOff>17187</xdr:rowOff>
    </xdr:to>
    <xdr:sp macro="" textlink="">
      <xdr:nvSpPr>
        <xdr:cNvPr id="461" name="楕円 460"/>
        <xdr:cNvSpPr/>
      </xdr:nvSpPr>
      <xdr:spPr>
        <a:xfrm>
          <a:off x="16967200" y="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59114</xdr:rowOff>
    </xdr:from>
    <xdr:ext cx="762000" cy="259045"/>
    <xdr:sp macro="" textlink="">
      <xdr:nvSpPr>
        <xdr:cNvPr id="462" name="将来負担の状況該当値テキスト"/>
        <xdr:cNvSpPr txBox="1"/>
      </xdr:nvSpPr>
      <xdr:spPr>
        <a:xfrm>
          <a:off x="17106900" y="331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99102</xdr:rowOff>
    </xdr:from>
    <xdr:to>
      <xdr:col>77</xdr:col>
      <xdr:colOff>95250</xdr:colOff>
      <xdr:row>20</xdr:row>
      <xdr:rowOff>29252</xdr:rowOff>
    </xdr:to>
    <xdr:sp macro="" textlink="">
      <xdr:nvSpPr>
        <xdr:cNvPr id="463" name="楕円 462"/>
        <xdr:cNvSpPr/>
      </xdr:nvSpPr>
      <xdr:spPr>
        <a:xfrm>
          <a:off x="16129000" y="33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14029</xdr:rowOff>
    </xdr:from>
    <xdr:ext cx="736600" cy="259045"/>
    <xdr:sp macro="" textlink="">
      <xdr:nvSpPr>
        <xdr:cNvPr id="464" name="テキスト ボックス 463"/>
        <xdr:cNvSpPr txBox="1"/>
      </xdr:nvSpPr>
      <xdr:spPr>
        <a:xfrm>
          <a:off x="15798800" y="34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66929</xdr:rowOff>
    </xdr:from>
    <xdr:to>
      <xdr:col>73</xdr:col>
      <xdr:colOff>44450</xdr:colOff>
      <xdr:row>19</xdr:row>
      <xdr:rowOff>168529</xdr:rowOff>
    </xdr:to>
    <xdr:sp macro="" textlink="">
      <xdr:nvSpPr>
        <xdr:cNvPr id="465" name="楕円 464"/>
        <xdr:cNvSpPr/>
      </xdr:nvSpPr>
      <xdr:spPr>
        <a:xfrm>
          <a:off x="152400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153306</xdr:rowOff>
    </xdr:from>
    <xdr:ext cx="762000" cy="259045"/>
    <xdr:sp macro="" textlink="">
      <xdr:nvSpPr>
        <xdr:cNvPr id="466" name="テキスト ボックス 465"/>
        <xdr:cNvSpPr txBox="1"/>
      </xdr:nvSpPr>
      <xdr:spPr>
        <a:xfrm>
          <a:off x="14909800" y="34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81407</xdr:rowOff>
    </xdr:from>
    <xdr:to>
      <xdr:col>68</xdr:col>
      <xdr:colOff>203200</xdr:colOff>
      <xdr:row>20</xdr:row>
      <xdr:rowOff>11557</xdr:rowOff>
    </xdr:to>
    <xdr:sp macro="" textlink="">
      <xdr:nvSpPr>
        <xdr:cNvPr id="467" name="楕円 466"/>
        <xdr:cNvSpPr/>
      </xdr:nvSpPr>
      <xdr:spPr>
        <a:xfrm>
          <a:off x="14351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167784</xdr:rowOff>
    </xdr:from>
    <xdr:ext cx="762000" cy="259045"/>
    <xdr:sp macro="" textlink="">
      <xdr:nvSpPr>
        <xdr:cNvPr id="468" name="テキスト ボックス 467"/>
        <xdr:cNvSpPr txBox="1"/>
      </xdr:nvSpPr>
      <xdr:spPr>
        <a:xfrm>
          <a:off x="14020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9017</xdr:rowOff>
    </xdr:from>
    <xdr:to>
      <xdr:col>64</xdr:col>
      <xdr:colOff>152400</xdr:colOff>
      <xdr:row>19</xdr:row>
      <xdr:rowOff>110617</xdr:rowOff>
    </xdr:to>
    <xdr:sp macro="" textlink="">
      <xdr:nvSpPr>
        <xdr:cNvPr id="469" name="楕円 468"/>
        <xdr:cNvSpPr/>
      </xdr:nvSpPr>
      <xdr:spPr>
        <a:xfrm>
          <a:off x="13462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95394</xdr:rowOff>
    </xdr:from>
    <xdr:ext cx="762000" cy="259045"/>
    <xdr:sp macro="" textlink="">
      <xdr:nvSpPr>
        <xdr:cNvPr id="470" name="テキスト ボックス 469"/>
        <xdr:cNvSpPr txBox="1"/>
      </xdr:nvSpPr>
      <xdr:spPr>
        <a:xfrm>
          <a:off x="13131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227,812
226,515
305.56
110,826,187
106,808,670
2,005,411
51,907,475
118,143,978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人件費にかかる経常収支比率は、類似団体内順位で上位にあり、平均を大きく下回っている。要因としては、民間委託や指定管理の活用、第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次行政改革大綱に基づき組織・機構の合理化等を推進したことが挙げられるほか、ごみ処理業務や消防業務等を一部事務組合で行っていることが挙げられる。今後も、第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次行政改革大綱に基づき、人件費の抑制を図りながらも質の高い行政サービスの提供に努めていく。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33</xdr:row>
      <xdr:rowOff>161290</xdr:rowOff>
    </xdr:to>
    <xdr:cxnSp macro="">
      <xdr:nvCxnSpPr>
        <xdr:cNvPr id="66" name="直線コネクタ 65"/>
        <xdr:cNvCxnSpPr/>
      </xdr:nvCxnSpPr>
      <xdr:spPr>
        <a:xfrm>
          <a:off x="3987800" y="581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33</xdr:row>
      <xdr:rowOff>153670</xdr:rowOff>
    </xdr:to>
    <xdr:cxnSp macro="">
      <xdr:nvCxnSpPr>
        <xdr:cNvPr id="69" name="直線コネクタ 68"/>
        <xdr:cNvCxnSpPr/>
      </xdr:nvCxnSpPr>
      <xdr:spPr>
        <a:xfrm>
          <a:off x="3098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20320</xdr:rowOff>
    </xdr:to>
    <xdr:cxnSp macro="">
      <xdr:nvCxnSpPr>
        <xdr:cNvPr id="72" name="直線コネクタ 71"/>
        <xdr:cNvCxnSpPr/>
      </xdr:nvCxnSpPr>
      <xdr:spPr>
        <a:xfrm flipV="1">
          <a:off x="2209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20320</xdr:rowOff>
    </xdr:to>
    <xdr:cxnSp macro="">
      <xdr:nvCxnSpPr>
        <xdr:cNvPr id="75" name="直線コネクタ 74"/>
        <xdr:cNvCxnSpPr/>
      </xdr:nvCxnSpPr>
      <xdr:spPr>
        <a:xfrm>
          <a:off x="1320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127017</xdr:rowOff>
    </xdr:from>
    <xdr:ext cx="762000" cy="259045"/>
    <xdr:sp macro="" textlink="">
      <xdr:nvSpPr>
        <xdr:cNvPr id="86" name="人件費該当値テキスト"/>
        <xdr:cNvSpPr txBox="1"/>
      </xdr:nvSpPr>
      <xdr:spPr>
        <a:xfrm>
          <a:off x="4914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102870</xdr:rowOff>
    </xdr:from>
    <xdr:to>
      <xdr:col>20</xdr:col>
      <xdr:colOff>38100</xdr:colOff>
      <xdr:row>34</xdr:row>
      <xdr:rowOff>33020</xdr:rowOff>
    </xdr:to>
    <xdr:sp macro="" textlink="">
      <xdr:nvSpPr>
        <xdr:cNvPr id="87" name="楕円 86"/>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43197</xdr:rowOff>
    </xdr:from>
    <xdr:ext cx="736600" cy="259045"/>
    <xdr:sp macro="" textlink="">
      <xdr:nvSpPr>
        <xdr:cNvPr id="88" name="テキスト ボックス 87"/>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物件費にかかる経常収支比率は、類似団体平均を下回る水準で推移しているが、令和元年度は消費税増税の影響により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次行政改革大綱に基づき、経常的な経費のスクラップアンドビルドを徹底しながら、比率の改善に努めていく。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45357</xdr:rowOff>
    </xdr:to>
    <xdr:cxnSp macro="">
      <xdr:nvCxnSpPr>
        <xdr:cNvPr id="129" name="直線コネクタ 128"/>
        <xdr:cNvCxnSpPr/>
      </xdr:nvCxnSpPr>
      <xdr:spPr>
        <a:xfrm>
          <a:off x="15671800" y="2723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23586</xdr:rowOff>
    </xdr:to>
    <xdr:cxnSp macro="">
      <xdr:nvCxnSpPr>
        <xdr:cNvPr id="132" name="直線コネクタ 131"/>
        <xdr:cNvCxnSpPr/>
      </xdr:nvCxnSpPr>
      <xdr:spPr>
        <a:xfrm flipV="1">
          <a:off x="14782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16</xdr:row>
      <xdr:rowOff>23586</xdr:rowOff>
    </xdr:to>
    <xdr:cxnSp macro="">
      <xdr:nvCxnSpPr>
        <xdr:cNvPr id="135" name="直線コネクタ 134"/>
        <xdr:cNvCxnSpPr/>
      </xdr:nvCxnSpPr>
      <xdr:spPr>
        <a:xfrm>
          <a:off x="13893800" y="2647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cxnSp macro="">
      <xdr:nvCxnSpPr>
        <xdr:cNvPr id="138" name="直線コネクタ 137"/>
        <xdr:cNvCxnSpPr/>
      </xdr:nvCxnSpPr>
      <xdr:spPr>
        <a:xfrm>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扶助費にかかる経常収支比率は上昇傾向にある。国の制度に基づいた支出が主なものであるが、今後、障がい者自立支援給付費の増や高齢化の進行（高齢化率</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19.6%→H26:26.6%</a:t>
          </a:r>
          <a:r>
            <a:rPr kumimoji="1" lang="ja-JP" altLang="en-US" sz="1300">
              <a:latin typeface="ＭＳ Ｐゴシック" panose="020B0600070205080204" pitchFamily="50" charset="-128"/>
              <a:ea typeface="ＭＳ Ｐゴシック" panose="020B0600070205080204" pitchFamily="50" charset="-128"/>
            </a:rPr>
            <a:t>）が、市財政に大きな影響を与えることが予想されるため、国の施策の動向を注視しながら適正な事業実施に努めていく。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92" name="直線コネクタ 191"/>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12700</xdr:rowOff>
    </xdr:to>
    <xdr:cxnSp macro="">
      <xdr:nvCxnSpPr>
        <xdr:cNvPr id="195" name="直線コネクタ 194"/>
        <xdr:cNvCxnSpPr/>
      </xdr:nvCxnSpPr>
      <xdr:spPr>
        <a:xfrm>
          <a:off x="3098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162378</xdr:rowOff>
    </xdr:to>
    <xdr:cxnSp macro="">
      <xdr:nvCxnSpPr>
        <xdr:cNvPr id="198" name="直線コネクタ 197"/>
        <xdr:cNvCxnSpPr/>
      </xdr:nvCxnSpPr>
      <xdr:spPr>
        <a:xfrm>
          <a:off x="2209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86178</xdr:rowOff>
    </xdr:to>
    <xdr:cxnSp macro="">
      <xdr:nvCxnSpPr>
        <xdr:cNvPr id="201" name="直線コネクタ 200"/>
        <xdr:cNvCxnSpPr/>
      </xdr:nvCxnSpPr>
      <xdr:spPr>
        <a:xfrm>
          <a:off x="1320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5" name="テキスト ボックス 204"/>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5" name="楕円 214"/>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6" name="テキスト ボックス 21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9" name="楕円 218"/>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20" name="テキスト ボックス 219"/>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が類似団体平均を上回る水準で推移しているのは、下水道事業などの公営企業（非法適）への繰出金が大きいためである。今後、下水道事業における使用料の確保など、引き続き収入の確保に努めながら、経常的歳出の削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76200</xdr:rowOff>
    </xdr:from>
    <xdr:to>
      <xdr:col>82</xdr:col>
      <xdr:colOff>107950</xdr:colOff>
      <xdr:row>60</xdr:row>
      <xdr:rowOff>101600</xdr:rowOff>
    </xdr:to>
    <xdr:cxnSp macro="">
      <xdr:nvCxnSpPr>
        <xdr:cNvPr id="253" name="直線コネクタ 252"/>
        <xdr:cNvCxnSpPr/>
      </xdr:nvCxnSpPr>
      <xdr:spPr>
        <a:xfrm flipV="1">
          <a:off x="15671800" y="10363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101600</xdr:rowOff>
    </xdr:from>
    <xdr:to>
      <xdr:col>78</xdr:col>
      <xdr:colOff>69850</xdr:colOff>
      <xdr:row>60</xdr:row>
      <xdr:rowOff>139700</xdr:rowOff>
    </xdr:to>
    <xdr:cxnSp macro="">
      <xdr:nvCxnSpPr>
        <xdr:cNvPr id="256" name="直線コネクタ 255"/>
        <xdr:cNvCxnSpPr/>
      </xdr:nvCxnSpPr>
      <xdr:spPr>
        <a:xfrm flipV="1">
          <a:off x="14782800" y="1038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139700</xdr:rowOff>
    </xdr:to>
    <xdr:cxnSp macro="">
      <xdr:nvCxnSpPr>
        <xdr:cNvPr id="259" name="直線コネクタ 258"/>
        <xdr:cNvCxnSpPr/>
      </xdr:nvCxnSpPr>
      <xdr:spPr>
        <a:xfrm>
          <a:off x="13893800" y="1033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120650</xdr:rowOff>
    </xdr:from>
    <xdr:to>
      <xdr:col>69</xdr:col>
      <xdr:colOff>92075</xdr:colOff>
      <xdr:row>60</xdr:row>
      <xdr:rowOff>50800</xdr:rowOff>
    </xdr:to>
    <xdr:cxnSp macro="">
      <xdr:nvCxnSpPr>
        <xdr:cNvPr id="262" name="直線コネクタ 261"/>
        <xdr:cNvCxnSpPr/>
      </xdr:nvCxnSpPr>
      <xdr:spPr>
        <a:xfrm>
          <a:off x="13004800" y="1023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25400</xdr:rowOff>
    </xdr:from>
    <xdr:to>
      <xdr:col>82</xdr:col>
      <xdr:colOff>158750</xdr:colOff>
      <xdr:row>60</xdr:row>
      <xdr:rowOff>127000</xdr:rowOff>
    </xdr:to>
    <xdr:sp macro="" textlink="">
      <xdr:nvSpPr>
        <xdr:cNvPr id="272" name="楕円 271"/>
        <xdr:cNvSpPr/>
      </xdr:nvSpPr>
      <xdr:spPr>
        <a:xfrm>
          <a:off x="16459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168927</xdr:rowOff>
    </xdr:from>
    <xdr:ext cx="762000" cy="259045"/>
    <xdr:sp macro="" textlink="">
      <xdr:nvSpPr>
        <xdr:cNvPr id="273" name="その他該当値テキスト"/>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50800</xdr:rowOff>
    </xdr:from>
    <xdr:to>
      <xdr:col>78</xdr:col>
      <xdr:colOff>120650</xdr:colOff>
      <xdr:row>60</xdr:row>
      <xdr:rowOff>152400</xdr:rowOff>
    </xdr:to>
    <xdr:sp macro="" textlink="">
      <xdr:nvSpPr>
        <xdr:cNvPr id="274" name="楕円 273"/>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137177</xdr:rowOff>
    </xdr:from>
    <xdr:ext cx="736600" cy="259045"/>
    <xdr:sp macro="" textlink="">
      <xdr:nvSpPr>
        <xdr:cNvPr id="275" name="テキスト ボックス 274"/>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88900</xdr:rowOff>
    </xdr:from>
    <xdr:to>
      <xdr:col>74</xdr:col>
      <xdr:colOff>31750</xdr:colOff>
      <xdr:row>61</xdr:row>
      <xdr:rowOff>19050</xdr:rowOff>
    </xdr:to>
    <xdr:sp macro="" textlink="">
      <xdr:nvSpPr>
        <xdr:cNvPr id="276" name="楕円 275"/>
        <xdr:cNvSpPr/>
      </xdr:nvSpPr>
      <xdr:spPr>
        <a:xfrm>
          <a:off x="14732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3827</xdr:rowOff>
    </xdr:from>
    <xdr:ext cx="762000" cy="259045"/>
    <xdr:sp macro="" textlink="">
      <xdr:nvSpPr>
        <xdr:cNvPr id="277" name="テキスト ボックス 276"/>
        <xdr:cNvSpPr txBox="1"/>
      </xdr:nvSpPr>
      <xdr:spPr>
        <a:xfrm>
          <a:off x="14401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80" name="楕円 279"/>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81" name="テキスト ボックス 280"/>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が類似団体平均を上回る水準で推移しているのは、ごみ・し尿処理や消防業務等を周辺町村と共同処理するため、一部事務組合負担金を拠出していることが挙げられる。今後も、一部事務組合における手数料収入等の経常的な収入の確保に努め、負担金の増嵩につながらないよう留意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157480</xdr:rowOff>
    </xdr:to>
    <xdr:cxnSp macro="">
      <xdr:nvCxnSpPr>
        <xdr:cNvPr id="314" name="直線コネクタ 313"/>
        <xdr:cNvCxnSpPr/>
      </xdr:nvCxnSpPr>
      <xdr:spPr>
        <a:xfrm flipV="1">
          <a:off x="15671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157480</xdr:rowOff>
    </xdr:to>
    <xdr:cxnSp macro="">
      <xdr:nvCxnSpPr>
        <xdr:cNvPr id="317" name="直線コネクタ 316"/>
        <xdr:cNvCxnSpPr/>
      </xdr:nvCxnSpPr>
      <xdr:spPr>
        <a:xfrm>
          <a:off x="14782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20" name="直線コネクタ 319"/>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23" name="直線コネクタ 322"/>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5" name="楕円 334"/>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21607</xdr:rowOff>
    </xdr:from>
    <xdr:ext cx="736600" cy="259045"/>
    <xdr:sp macro="" textlink="">
      <xdr:nvSpPr>
        <xdr:cNvPr id="336" name="テキスト ボックス 335"/>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7" name="楕円 33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8" name="テキスト ボックス 33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1" name="楕円 34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42" name="テキスト ボックス 341"/>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類似団体平均をやや上回っており、今後も大型施設整備（長根屋内スケート場建設、総合保健センター整備等）の償還が開始することから、公債費の増加が見込まれる。今後、厳しい財政状況となることが予想されるため、引き続き財政的に有利な起債の活用等を図りながら、公債費の縮減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161289</xdr:rowOff>
    </xdr:to>
    <xdr:cxnSp macro="">
      <xdr:nvCxnSpPr>
        <xdr:cNvPr id="375" name="直線コネクタ 374"/>
        <xdr:cNvCxnSpPr/>
      </xdr:nvCxnSpPr>
      <xdr:spPr>
        <a:xfrm>
          <a:off x="3987800" y="13355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153670</xdr:rowOff>
    </xdr:to>
    <xdr:cxnSp macro="">
      <xdr:nvCxnSpPr>
        <xdr:cNvPr id="378" name="直線コネクタ 377"/>
        <xdr:cNvCxnSpPr/>
      </xdr:nvCxnSpPr>
      <xdr:spPr>
        <a:xfrm>
          <a:off x="3098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5080</xdr:rowOff>
    </xdr:to>
    <xdr:cxnSp macro="">
      <xdr:nvCxnSpPr>
        <xdr:cNvPr id="381" name="直線コネクタ 380"/>
        <xdr:cNvCxnSpPr/>
      </xdr:nvCxnSpPr>
      <xdr:spPr>
        <a:xfrm flipV="1">
          <a:off x="2209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5080</xdr:rowOff>
    </xdr:to>
    <xdr:cxnSp macro="">
      <xdr:nvCxnSpPr>
        <xdr:cNvPr id="384" name="直線コネクタ 383"/>
        <xdr:cNvCxnSpPr/>
      </xdr:nvCxnSpPr>
      <xdr:spPr>
        <a:xfrm>
          <a:off x="1320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4" name="楕円 393"/>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5"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6" name="楕円 395"/>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43197</xdr:rowOff>
    </xdr:from>
    <xdr:ext cx="736600" cy="259045"/>
    <xdr:sp macro="" textlink="">
      <xdr:nvSpPr>
        <xdr:cNvPr id="397" name="テキスト ボックス 396"/>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8" name="楕円 397"/>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99" name="テキスト ボックス 398"/>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400" name="楕円 399"/>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401" name="テキスト ボックス 400"/>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2" name="楕円 401"/>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3" name="テキスト ボックス 402"/>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公債費以外の経常収支比率は、類似団体平均をやや下回った。経年で見ると</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％前後で推移していたが、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から上昇傾向にあった。主な要因として普通建設事業の増加が挙げられる。今後も、公債費以外の経常的収支の改善を図りつつ、全体の経常収支比率を押し上げている公債費の縮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77</xdr:row>
      <xdr:rowOff>110998</xdr:rowOff>
    </xdr:to>
    <xdr:cxnSp macro="">
      <xdr:nvCxnSpPr>
        <xdr:cNvPr id="434" name="直線コネクタ 433"/>
        <xdr:cNvCxnSpPr/>
      </xdr:nvCxnSpPr>
      <xdr:spPr>
        <a:xfrm>
          <a:off x="15671800" y="13308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77</xdr:row>
      <xdr:rowOff>120142</xdr:rowOff>
    </xdr:to>
    <xdr:cxnSp macro="">
      <xdr:nvCxnSpPr>
        <xdr:cNvPr id="437" name="直線コネクタ 436"/>
        <xdr:cNvCxnSpPr/>
      </xdr:nvCxnSpPr>
      <xdr:spPr>
        <a:xfrm flipV="1">
          <a:off x="14782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120142</xdr:rowOff>
    </xdr:to>
    <xdr:cxnSp macro="">
      <xdr:nvCxnSpPr>
        <xdr:cNvPr id="440" name="直線コネクタ 439"/>
        <xdr:cNvCxnSpPr/>
      </xdr:nvCxnSpPr>
      <xdr:spPr>
        <a:xfrm>
          <a:off x="13893800" y="13234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33274</xdr:rowOff>
    </xdr:to>
    <xdr:cxnSp macro="">
      <xdr:nvCxnSpPr>
        <xdr:cNvPr id="443" name="直線コネクタ 442"/>
        <xdr:cNvCxnSpPr/>
      </xdr:nvCxnSpPr>
      <xdr:spPr>
        <a:xfrm>
          <a:off x="13004800" y="131206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3" name="楕円 452"/>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54"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5" name="楕円 454"/>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6" name="テキスト ボックス 455"/>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7" name="楕円 456"/>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8" name="テキスト ボックス 457"/>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9" name="楕円 458"/>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60" name="テキスト ボックス 459"/>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61" name="楕円 460"/>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62" name="テキスト ボックス 461"/>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166624</xdr:rowOff>
    </xdr:from>
    <xdr:to>
      <xdr:col>29</xdr:col>
      <xdr:colOff>127000</xdr:colOff>
      <xdr:row>18</xdr:row>
      <xdr:rowOff>115006</xdr:rowOff>
    </xdr:to>
    <xdr:cxnSp macro="">
      <xdr:nvCxnSpPr>
        <xdr:cNvPr id="48" name="直線コネクタ 47"/>
        <xdr:cNvCxnSpPr/>
      </xdr:nvCxnSpPr>
      <xdr:spPr bwMode="auto">
        <a:xfrm flipV="1">
          <a:off x="5003800" y="3128899"/>
          <a:ext cx="647700" cy="11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98547</xdr:rowOff>
    </xdr:from>
    <xdr:to>
      <xdr:col>26</xdr:col>
      <xdr:colOff>50800</xdr:colOff>
      <xdr:row>18</xdr:row>
      <xdr:rowOff>115006</xdr:rowOff>
    </xdr:to>
    <xdr:cxnSp macro="">
      <xdr:nvCxnSpPr>
        <xdr:cNvPr id="51" name="直線コネクタ 50"/>
        <xdr:cNvCxnSpPr/>
      </xdr:nvCxnSpPr>
      <xdr:spPr bwMode="auto">
        <a:xfrm>
          <a:off x="4305300" y="3232272"/>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98547</xdr:rowOff>
    </xdr:from>
    <xdr:to>
      <xdr:col>22</xdr:col>
      <xdr:colOff>114300</xdr:colOff>
      <xdr:row>18</xdr:row>
      <xdr:rowOff>146096</xdr:rowOff>
    </xdr:to>
    <xdr:cxnSp macro="">
      <xdr:nvCxnSpPr>
        <xdr:cNvPr id="54" name="直線コネクタ 53"/>
        <xdr:cNvCxnSpPr/>
      </xdr:nvCxnSpPr>
      <xdr:spPr bwMode="auto">
        <a:xfrm flipV="1">
          <a:off x="3606800" y="323227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119030</xdr:rowOff>
    </xdr:from>
    <xdr:to>
      <xdr:col>18</xdr:col>
      <xdr:colOff>177800</xdr:colOff>
      <xdr:row>18</xdr:row>
      <xdr:rowOff>146096</xdr:rowOff>
    </xdr:to>
    <xdr:cxnSp macro="">
      <xdr:nvCxnSpPr>
        <xdr:cNvPr id="57" name="直線コネクタ 56"/>
        <xdr:cNvCxnSpPr/>
      </xdr:nvCxnSpPr>
      <xdr:spPr bwMode="auto">
        <a:xfrm>
          <a:off x="2908300" y="3252755"/>
          <a:ext cx="698500" cy="2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15369</xdr:rowOff>
    </xdr:from>
    <xdr:ext cx="762000" cy="259045"/>
    <xdr:sp macro="" textlink="">
      <xdr:nvSpPr>
        <xdr:cNvPr id="61" name="テキスト ボックス 60"/>
        <xdr:cNvSpPr txBox="1"/>
      </xdr:nvSpPr>
      <xdr:spPr>
        <a:xfrm>
          <a:off x="25273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115824</xdr:rowOff>
    </xdr:from>
    <xdr:to>
      <xdr:col>29</xdr:col>
      <xdr:colOff>177800</xdr:colOff>
      <xdr:row>18</xdr:row>
      <xdr:rowOff>45974</xdr:rowOff>
    </xdr:to>
    <xdr:sp macro="" textlink="">
      <xdr:nvSpPr>
        <xdr:cNvPr id="67" name="楕円 66"/>
        <xdr:cNvSpPr/>
      </xdr:nvSpPr>
      <xdr:spPr bwMode="auto">
        <a:xfrm>
          <a:off x="5600700" y="307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87901</xdr:rowOff>
    </xdr:from>
    <xdr:ext cx="762000" cy="259045"/>
    <xdr:sp macro="" textlink="">
      <xdr:nvSpPr>
        <xdr:cNvPr id="68" name="人口1人当たり決算額の推移該当値テキスト130"/>
        <xdr:cNvSpPr txBox="1"/>
      </xdr:nvSpPr>
      <xdr:spPr>
        <a:xfrm>
          <a:off x="5740400" y="30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64206</xdr:rowOff>
    </xdr:from>
    <xdr:to>
      <xdr:col>26</xdr:col>
      <xdr:colOff>101600</xdr:colOff>
      <xdr:row>18</xdr:row>
      <xdr:rowOff>165806</xdr:rowOff>
    </xdr:to>
    <xdr:sp macro="" textlink="">
      <xdr:nvSpPr>
        <xdr:cNvPr id="69" name="楕円 68"/>
        <xdr:cNvSpPr/>
      </xdr:nvSpPr>
      <xdr:spPr bwMode="auto">
        <a:xfrm>
          <a:off x="4953000" y="319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150583</xdr:rowOff>
    </xdr:from>
    <xdr:ext cx="736600" cy="259045"/>
    <xdr:sp macro="" textlink="">
      <xdr:nvSpPr>
        <xdr:cNvPr id="70" name="テキスト ボックス 69"/>
        <xdr:cNvSpPr txBox="1"/>
      </xdr:nvSpPr>
      <xdr:spPr>
        <a:xfrm>
          <a:off x="4622800" y="328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47747</xdr:rowOff>
    </xdr:from>
    <xdr:to>
      <xdr:col>22</xdr:col>
      <xdr:colOff>165100</xdr:colOff>
      <xdr:row>18</xdr:row>
      <xdr:rowOff>149347</xdr:rowOff>
    </xdr:to>
    <xdr:sp macro="" textlink="">
      <xdr:nvSpPr>
        <xdr:cNvPr id="71" name="楕円 70"/>
        <xdr:cNvSpPr/>
      </xdr:nvSpPr>
      <xdr:spPr bwMode="auto">
        <a:xfrm>
          <a:off x="4254500" y="318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134124</xdr:rowOff>
    </xdr:from>
    <xdr:ext cx="762000" cy="259045"/>
    <xdr:sp macro="" textlink="">
      <xdr:nvSpPr>
        <xdr:cNvPr id="72" name="テキスト ボックス 71"/>
        <xdr:cNvSpPr txBox="1"/>
      </xdr:nvSpPr>
      <xdr:spPr>
        <a:xfrm>
          <a:off x="3924300" y="326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95296</xdr:rowOff>
    </xdr:from>
    <xdr:to>
      <xdr:col>19</xdr:col>
      <xdr:colOff>38100</xdr:colOff>
      <xdr:row>19</xdr:row>
      <xdr:rowOff>25446</xdr:rowOff>
    </xdr:to>
    <xdr:sp macro="" textlink="">
      <xdr:nvSpPr>
        <xdr:cNvPr id="73" name="楕円 72"/>
        <xdr:cNvSpPr/>
      </xdr:nvSpPr>
      <xdr:spPr bwMode="auto">
        <a:xfrm>
          <a:off x="3556000" y="322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10223</xdr:rowOff>
    </xdr:from>
    <xdr:ext cx="762000" cy="259045"/>
    <xdr:sp macro="" textlink="">
      <xdr:nvSpPr>
        <xdr:cNvPr id="74" name="テキスト ボックス 73"/>
        <xdr:cNvSpPr txBox="1"/>
      </xdr:nvSpPr>
      <xdr:spPr>
        <a:xfrm>
          <a:off x="3225800" y="331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68230</xdr:rowOff>
    </xdr:from>
    <xdr:to>
      <xdr:col>15</xdr:col>
      <xdr:colOff>101600</xdr:colOff>
      <xdr:row>18</xdr:row>
      <xdr:rowOff>169830</xdr:rowOff>
    </xdr:to>
    <xdr:sp macro="" textlink="">
      <xdr:nvSpPr>
        <xdr:cNvPr id="75" name="楕円 74"/>
        <xdr:cNvSpPr/>
      </xdr:nvSpPr>
      <xdr:spPr bwMode="auto">
        <a:xfrm>
          <a:off x="2857500" y="32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154607</xdr:rowOff>
    </xdr:from>
    <xdr:ext cx="762000" cy="259045"/>
    <xdr:sp macro="" textlink="">
      <xdr:nvSpPr>
        <xdr:cNvPr id="76" name="テキスト ボックス 75"/>
        <xdr:cNvSpPr txBox="1"/>
      </xdr:nvSpPr>
      <xdr:spPr>
        <a:xfrm>
          <a:off x="2527300" y="32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304714</xdr:rowOff>
    </xdr:from>
    <xdr:to>
      <xdr:col>29</xdr:col>
      <xdr:colOff>127000</xdr:colOff>
      <xdr:row>34</xdr:row>
      <xdr:rowOff>332283</xdr:rowOff>
    </xdr:to>
    <xdr:cxnSp macro="">
      <xdr:nvCxnSpPr>
        <xdr:cNvPr id="108" name="直線コネクタ 107"/>
        <xdr:cNvCxnSpPr/>
      </xdr:nvCxnSpPr>
      <xdr:spPr bwMode="auto">
        <a:xfrm flipV="1">
          <a:off x="5003800" y="6572164"/>
          <a:ext cx="6477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332283</xdr:rowOff>
    </xdr:from>
    <xdr:to>
      <xdr:col>26</xdr:col>
      <xdr:colOff>50800</xdr:colOff>
      <xdr:row>35</xdr:row>
      <xdr:rowOff>111455</xdr:rowOff>
    </xdr:to>
    <xdr:cxnSp macro="">
      <xdr:nvCxnSpPr>
        <xdr:cNvPr id="111" name="直線コネクタ 110"/>
        <xdr:cNvCxnSpPr/>
      </xdr:nvCxnSpPr>
      <xdr:spPr bwMode="auto">
        <a:xfrm flipV="1">
          <a:off x="4305300" y="6599733"/>
          <a:ext cx="698500" cy="12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111455</xdr:rowOff>
    </xdr:from>
    <xdr:to>
      <xdr:col>22</xdr:col>
      <xdr:colOff>114300</xdr:colOff>
      <xdr:row>35</xdr:row>
      <xdr:rowOff>147345</xdr:rowOff>
    </xdr:to>
    <xdr:cxnSp macro="">
      <xdr:nvCxnSpPr>
        <xdr:cNvPr id="114" name="直線コネクタ 113"/>
        <xdr:cNvCxnSpPr/>
      </xdr:nvCxnSpPr>
      <xdr:spPr bwMode="auto">
        <a:xfrm flipV="1">
          <a:off x="3606800" y="6721805"/>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300919</xdr:rowOff>
    </xdr:from>
    <xdr:to>
      <xdr:col>18</xdr:col>
      <xdr:colOff>177800</xdr:colOff>
      <xdr:row>35</xdr:row>
      <xdr:rowOff>147345</xdr:rowOff>
    </xdr:to>
    <xdr:cxnSp macro="">
      <xdr:nvCxnSpPr>
        <xdr:cNvPr id="117" name="直線コネクタ 116"/>
        <xdr:cNvCxnSpPr/>
      </xdr:nvCxnSpPr>
      <xdr:spPr bwMode="auto">
        <a:xfrm>
          <a:off x="2908300" y="6568369"/>
          <a:ext cx="698500" cy="18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253914</xdr:rowOff>
    </xdr:from>
    <xdr:to>
      <xdr:col>29</xdr:col>
      <xdr:colOff>177800</xdr:colOff>
      <xdr:row>35</xdr:row>
      <xdr:rowOff>12614</xdr:rowOff>
    </xdr:to>
    <xdr:sp macro="" textlink="">
      <xdr:nvSpPr>
        <xdr:cNvPr id="127" name="楕円 126"/>
        <xdr:cNvSpPr/>
      </xdr:nvSpPr>
      <xdr:spPr bwMode="auto">
        <a:xfrm>
          <a:off x="5600700" y="652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98991</xdr:rowOff>
    </xdr:from>
    <xdr:ext cx="762000" cy="259045"/>
    <xdr:sp macro="" textlink="">
      <xdr:nvSpPr>
        <xdr:cNvPr id="128" name="人口1人当たり決算額の推移該当値テキスト445"/>
        <xdr:cNvSpPr txBox="1"/>
      </xdr:nvSpPr>
      <xdr:spPr>
        <a:xfrm>
          <a:off x="5740400" y="63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281483</xdr:rowOff>
    </xdr:from>
    <xdr:to>
      <xdr:col>26</xdr:col>
      <xdr:colOff>101600</xdr:colOff>
      <xdr:row>35</xdr:row>
      <xdr:rowOff>40183</xdr:rowOff>
    </xdr:to>
    <xdr:sp macro="" textlink="">
      <xdr:nvSpPr>
        <xdr:cNvPr id="129" name="楕円 128"/>
        <xdr:cNvSpPr/>
      </xdr:nvSpPr>
      <xdr:spPr bwMode="auto">
        <a:xfrm>
          <a:off x="4953000" y="6548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50360</xdr:rowOff>
    </xdr:from>
    <xdr:ext cx="736600" cy="259045"/>
    <xdr:sp macro="" textlink="">
      <xdr:nvSpPr>
        <xdr:cNvPr id="130" name="テキスト ボックス 129"/>
        <xdr:cNvSpPr txBox="1"/>
      </xdr:nvSpPr>
      <xdr:spPr>
        <a:xfrm>
          <a:off x="4622800" y="631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60655</xdr:rowOff>
    </xdr:from>
    <xdr:to>
      <xdr:col>22</xdr:col>
      <xdr:colOff>165100</xdr:colOff>
      <xdr:row>35</xdr:row>
      <xdr:rowOff>162255</xdr:rowOff>
    </xdr:to>
    <xdr:sp macro="" textlink="">
      <xdr:nvSpPr>
        <xdr:cNvPr id="131" name="楕円 130"/>
        <xdr:cNvSpPr/>
      </xdr:nvSpPr>
      <xdr:spPr bwMode="auto">
        <a:xfrm>
          <a:off x="4254500" y="667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172432</xdr:rowOff>
    </xdr:from>
    <xdr:ext cx="762000" cy="259045"/>
    <xdr:sp macro="" textlink="">
      <xdr:nvSpPr>
        <xdr:cNvPr id="132" name="テキスト ボックス 131"/>
        <xdr:cNvSpPr txBox="1"/>
      </xdr:nvSpPr>
      <xdr:spPr>
        <a:xfrm>
          <a:off x="3924300" y="643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96545</xdr:rowOff>
    </xdr:from>
    <xdr:to>
      <xdr:col>19</xdr:col>
      <xdr:colOff>38100</xdr:colOff>
      <xdr:row>35</xdr:row>
      <xdr:rowOff>198145</xdr:rowOff>
    </xdr:to>
    <xdr:sp macro="" textlink="">
      <xdr:nvSpPr>
        <xdr:cNvPr id="133" name="楕円 132"/>
        <xdr:cNvSpPr/>
      </xdr:nvSpPr>
      <xdr:spPr bwMode="auto">
        <a:xfrm>
          <a:off x="3556000" y="670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208322</xdr:rowOff>
    </xdr:from>
    <xdr:ext cx="762000" cy="259045"/>
    <xdr:sp macro="" textlink="">
      <xdr:nvSpPr>
        <xdr:cNvPr id="134" name="テキスト ボックス 133"/>
        <xdr:cNvSpPr txBox="1"/>
      </xdr:nvSpPr>
      <xdr:spPr>
        <a:xfrm>
          <a:off x="3225800" y="64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250119</xdr:rowOff>
    </xdr:from>
    <xdr:to>
      <xdr:col>15</xdr:col>
      <xdr:colOff>101600</xdr:colOff>
      <xdr:row>35</xdr:row>
      <xdr:rowOff>8819</xdr:rowOff>
    </xdr:to>
    <xdr:sp macro="" textlink="">
      <xdr:nvSpPr>
        <xdr:cNvPr id="135" name="楕円 134"/>
        <xdr:cNvSpPr/>
      </xdr:nvSpPr>
      <xdr:spPr bwMode="auto">
        <a:xfrm>
          <a:off x="2857500" y="651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18996</xdr:rowOff>
    </xdr:from>
    <xdr:ext cx="762000" cy="259045"/>
    <xdr:sp macro="" textlink="">
      <xdr:nvSpPr>
        <xdr:cNvPr id="136" name="テキスト ボックス 135"/>
        <xdr:cNvSpPr txBox="1"/>
      </xdr:nvSpPr>
      <xdr:spPr>
        <a:xfrm>
          <a:off x="2527300" y="62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227,812
226,515
305.56
110,826,187
106,808,670
2,005,411
51,907,475
118,143,978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90742</xdr:rowOff>
    </xdr:from>
    <xdr:to>
      <xdr:col>24</xdr:col>
      <xdr:colOff>63500</xdr:colOff>
      <xdr:row>38</xdr:row>
      <xdr:rowOff>123889</xdr:rowOff>
    </xdr:to>
    <xdr:cxnSp macro="">
      <xdr:nvCxnSpPr>
        <xdr:cNvPr id="61" name="直線コネクタ 60"/>
        <xdr:cNvCxnSpPr/>
      </xdr:nvCxnSpPr>
      <xdr:spPr>
        <a:xfrm flipV="1">
          <a:off x="3797300" y="6605842"/>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123889</xdr:rowOff>
    </xdr:from>
    <xdr:to>
      <xdr:col>19</xdr:col>
      <xdr:colOff>177800</xdr:colOff>
      <xdr:row>38</xdr:row>
      <xdr:rowOff>145720</xdr:rowOff>
    </xdr:to>
    <xdr:cxnSp macro="">
      <xdr:nvCxnSpPr>
        <xdr:cNvPr id="64" name="直線コネクタ 63"/>
        <xdr:cNvCxnSpPr/>
      </xdr:nvCxnSpPr>
      <xdr:spPr>
        <a:xfrm flipV="1">
          <a:off x="2908300" y="663898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134938</xdr:rowOff>
    </xdr:from>
    <xdr:to>
      <xdr:col>15</xdr:col>
      <xdr:colOff>50800</xdr:colOff>
      <xdr:row>38</xdr:row>
      <xdr:rowOff>145720</xdr:rowOff>
    </xdr:to>
    <xdr:cxnSp macro="">
      <xdr:nvCxnSpPr>
        <xdr:cNvPr id="67" name="直線コネクタ 66"/>
        <xdr:cNvCxnSpPr/>
      </xdr:nvCxnSpPr>
      <xdr:spPr>
        <a:xfrm>
          <a:off x="2019300" y="665003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109448</xdr:rowOff>
    </xdr:from>
    <xdr:to>
      <xdr:col>10</xdr:col>
      <xdr:colOff>114300</xdr:colOff>
      <xdr:row>38</xdr:row>
      <xdr:rowOff>134938</xdr:rowOff>
    </xdr:to>
    <xdr:cxnSp macro="">
      <xdr:nvCxnSpPr>
        <xdr:cNvPr id="70" name="直線コネクタ 69"/>
        <xdr:cNvCxnSpPr/>
      </xdr:nvCxnSpPr>
      <xdr:spPr>
        <a:xfrm>
          <a:off x="1130300" y="6624548"/>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133418</xdr:rowOff>
    </xdr:from>
    <xdr:ext cx="534377" cy="259045"/>
    <xdr:sp macro="" textlink="">
      <xdr:nvSpPr>
        <xdr:cNvPr id="74" name="テキスト ボックス 73"/>
        <xdr:cNvSpPr txBox="1"/>
      </xdr:nvSpPr>
      <xdr:spPr>
        <a:xfrm>
          <a:off x="863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39942</xdr:rowOff>
    </xdr:from>
    <xdr:to>
      <xdr:col>24</xdr:col>
      <xdr:colOff>114300</xdr:colOff>
      <xdr:row>38</xdr:row>
      <xdr:rowOff>141542</xdr:rowOff>
    </xdr:to>
    <xdr:sp macro="" textlink="">
      <xdr:nvSpPr>
        <xdr:cNvPr id="80" name="楕円 79"/>
        <xdr:cNvSpPr/>
      </xdr:nvSpPr>
      <xdr:spPr>
        <a:xfrm>
          <a:off x="4584700" y="65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126319</xdr:rowOff>
    </xdr:from>
    <xdr:ext cx="534377" cy="259045"/>
    <xdr:sp macro="" textlink="">
      <xdr:nvSpPr>
        <xdr:cNvPr id="81" name="人件費該当値テキスト"/>
        <xdr:cNvSpPr txBox="1"/>
      </xdr:nvSpPr>
      <xdr:spPr>
        <a:xfrm>
          <a:off x="4686300" y="6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73089</xdr:rowOff>
    </xdr:from>
    <xdr:to>
      <xdr:col>20</xdr:col>
      <xdr:colOff>38100</xdr:colOff>
      <xdr:row>39</xdr:row>
      <xdr:rowOff>3239</xdr:rowOff>
    </xdr:to>
    <xdr:sp macro="" textlink="">
      <xdr:nvSpPr>
        <xdr:cNvPr id="82" name="楕円 81"/>
        <xdr:cNvSpPr/>
      </xdr:nvSpPr>
      <xdr:spPr>
        <a:xfrm>
          <a:off x="37465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165816</xdr:rowOff>
    </xdr:from>
    <xdr:ext cx="534377" cy="259045"/>
    <xdr:sp macro="" textlink="">
      <xdr:nvSpPr>
        <xdr:cNvPr id="83" name="テキスト ボックス 82"/>
        <xdr:cNvSpPr txBox="1"/>
      </xdr:nvSpPr>
      <xdr:spPr>
        <a:xfrm>
          <a:off x="3530111" y="66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94920</xdr:rowOff>
    </xdr:from>
    <xdr:to>
      <xdr:col>15</xdr:col>
      <xdr:colOff>101600</xdr:colOff>
      <xdr:row>39</xdr:row>
      <xdr:rowOff>25070</xdr:rowOff>
    </xdr:to>
    <xdr:sp macro="" textlink="">
      <xdr:nvSpPr>
        <xdr:cNvPr id="84" name="楕円 83"/>
        <xdr:cNvSpPr/>
      </xdr:nvSpPr>
      <xdr:spPr>
        <a:xfrm>
          <a:off x="28575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16197</xdr:rowOff>
    </xdr:from>
    <xdr:ext cx="534377" cy="259045"/>
    <xdr:sp macro="" textlink="">
      <xdr:nvSpPr>
        <xdr:cNvPr id="85" name="テキスト ボックス 84"/>
        <xdr:cNvSpPr txBox="1"/>
      </xdr:nvSpPr>
      <xdr:spPr>
        <a:xfrm>
          <a:off x="2641111" y="67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84138</xdr:rowOff>
    </xdr:from>
    <xdr:to>
      <xdr:col>10</xdr:col>
      <xdr:colOff>165100</xdr:colOff>
      <xdr:row>39</xdr:row>
      <xdr:rowOff>14288</xdr:rowOff>
    </xdr:to>
    <xdr:sp macro="" textlink="">
      <xdr:nvSpPr>
        <xdr:cNvPr id="86" name="楕円 85"/>
        <xdr:cNvSpPr/>
      </xdr:nvSpPr>
      <xdr:spPr>
        <a:xfrm>
          <a:off x="1968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5415</xdr:rowOff>
    </xdr:from>
    <xdr:ext cx="534377" cy="259045"/>
    <xdr:sp macro="" textlink="">
      <xdr:nvSpPr>
        <xdr:cNvPr id="87" name="テキスト ボックス 86"/>
        <xdr:cNvSpPr txBox="1"/>
      </xdr:nvSpPr>
      <xdr:spPr>
        <a:xfrm>
          <a:off x="1752111" y="66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58648</xdr:rowOff>
    </xdr:from>
    <xdr:to>
      <xdr:col>6</xdr:col>
      <xdr:colOff>38100</xdr:colOff>
      <xdr:row>38</xdr:row>
      <xdr:rowOff>160248</xdr:rowOff>
    </xdr:to>
    <xdr:sp macro="" textlink="">
      <xdr:nvSpPr>
        <xdr:cNvPr id="88" name="楕円 87"/>
        <xdr:cNvSpPr/>
      </xdr:nvSpPr>
      <xdr:spPr>
        <a:xfrm>
          <a:off x="1079500" y="65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151375</xdr:rowOff>
    </xdr:from>
    <xdr:ext cx="534377" cy="259045"/>
    <xdr:sp macro="" textlink="">
      <xdr:nvSpPr>
        <xdr:cNvPr id="89" name="テキスト ボックス 88"/>
        <xdr:cNvSpPr txBox="1"/>
      </xdr:nvSpPr>
      <xdr:spPr>
        <a:xfrm>
          <a:off x="863111" y="66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44145</xdr:rowOff>
    </xdr:from>
    <xdr:to>
      <xdr:col>24</xdr:col>
      <xdr:colOff>63500</xdr:colOff>
      <xdr:row>55</xdr:row>
      <xdr:rowOff>108496</xdr:rowOff>
    </xdr:to>
    <xdr:cxnSp macro="">
      <xdr:nvCxnSpPr>
        <xdr:cNvPr id="119" name="直線コネクタ 118"/>
        <xdr:cNvCxnSpPr/>
      </xdr:nvCxnSpPr>
      <xdr:spPr>
        <a:xfrm flipV="1">
          <a:off x="3797300" y="9473895"/>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108496</xdr:rowOff>
    </xdr:from>
    <xdr:to>
      <xdr:col>19</xdr:col>
      <xdr:colOff>177800</xdr:colOff>
      <xdr:row>55</xdr:row>
      <xdr:rowOff>129394</xdr:rowOff>
    </xdr:to>
    <xdr:cxnSp macro="">
      <xdr:nvCxnSpPr>
        <xdr:cNvPr id="122" name="直線コネクタ 121"/>
        <xdr:cNvCxnSpPr/>
      </xdr:nvCxnSpPr>
      <xdr:spPr>
        <a:xfrm flipV="1">
          <a:off x="2908300" y="9538246"/>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129394</xdr:rowOff>
    </xdr:from>
    <xdr:to>
      <xdr:col>15</xdr:col>
      <xdr:colOff>50800</xdr:colOff>
      <xdr:row>55</xdr:row>
      <xdr:rowOff>162465</xdr:rowOff>
    </xdr:to>
    <xdr:cxnSp macro="">
      <xdr:nvCxnSpPr>
        <xdr:cNvPr id="125" name="直線コネクタ 124"/>
        <xdr:cNvCxnSpPr/>
      </xdr:nvCxnSpPr>
      <xdr:spPr>
        <a:xfrm flipV="1">
          <a:off x="2019300" y="9559144"/>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162465</xdr:rowOff>
    </xdr:from>
    <xdr:to>
      <xdr:col>10</xdr:col>
      <xdr:colOff>114300</xdr:colOff>
      <xdr:row>56</xdr:row>
      <xdr:rowOff>8598</xdr:rowOff>
    </xdr:to>
    <xdr:cxnSp macro="">
      <xdr:nvCxnSpPr>
        <xdr:cNvPr id="128" name="直線コネクタ 127"/>
        <xdr:cNvCxnSpPr/>
      </xdr:nvCxnSpPr>
      <xdr:spPr>
        <a:xfrm flipV="1">
          <a:off x="1130300" y="9592215"/>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82719</xdr:rowOff>
    </xdr:from>
    <xdr:ext cx="534377" cy="259045"/>
    <xdr:sp macro="" textlink="">
      <xdr:nvSpPr>
        <xdr:cNvPr id="132" name="テキスト ボックス 131"/>
        <xdr:cNvSpPr txBox="1"/>
      </xdr:nvSpPr>
      <xdr:spPr>
        <a:xfrm>
          <a:off x="863111" y="96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164795</xdr:rowOff>
    </xdr:from>
    <xdr:to>
      <xdr:col>24</xdr:col>
      <xdr:colOff>114300</xdr:colOff>
      <xdr:row>55</xdr:row>
      <xdr:rowOff>94945</xdr:rowOff>
    </xdr:to>
    <xdr:sp macro="" textlink="">
      <xdr:nvSpPr>
        <xdr:cNvPr id="138" name="楕円 137"/>
        <xdr:cNvSpPr/>
      </xdr:nvSpPr>
      <xdr:spPr>
        <a:xfrm>
          <a:off x="4584700" y="94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16222</xdr:rowOff>
    </xdr:from>
    <xdr:ext cx="534377" cy="259045"/>
    <xdr:sp macro="" textlink="">
      <xdr:nvSpPr>
        <xdr:cNvPr id="139" name="物件費該当値テキスト"/>
        <xdr:cNvSpPr txBox="1"/>
      </xdr:nvSpPr>
      <xdr:spPr>
        <a:xfrm>
          <a:off x="4686300" y="92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57696</xdr:rowOff>
    </xdr:from>
    <xdr:to>
      <xdr:col>20</xdr:col>
      <xdr:colOff>38100</xdr:colOff>
      <xdr:row>55</xdr:row>
      <xdr:rowOff>159296</xdr:rowOff>
    </xdr:to>
    <xdr:sp macro="" textlink="">
      <xdr:nvSpPr>
        <xdr:cNvPr id="140" name="楕円 139"/>
        <xdr:cNvSpPr/>
      </xdr:nvSpPr>
      <xdr:spPr>
        <a:xfrm>
          <a:off x="3746500" y="94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4373</xdr:rowOff>
    </xdr:from>
    <xdr:ext cx="534377" cy="259045"/>
    <xdr:sp macro="" textlink="">
      <xdr:nvSpPr>
        <xdr:cNvPr id="141" name="テキスト ボックス 140"/>
        <xdr:cNvSpPr txBox="1"/>
      </xdr:nvSpPr>
      <xdr:spPr>
        <a:xfrm>
          <a:off x="3530111" y="92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78594</xdr:rowOff>
    </xdr:from>
    <xdr:to>
      <xdr:col>15</xdr:col>
      <xdr:colOff>101600</xdr:colOff>
      <xdr:row>56</xdr:row>
      <xdr:rowOff>8744</xdr:rowOff>
    </xdr:to>
    <xdr:sp macro="" textlink="">
      <xdr:nvSpPr>
        <xdr:cNvPr id="142" name="楕円 141"/>
        <xdr:cNvSpPr/>
      </xdr:nvSpPr>
      <xdr:spPr>
        <a:xfrm>
          <a:off x="2857500" y="95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25271</xdr:rowOff>
    </xdr:from>
    <xdr:ext cx="534377" cy="259045"/>
    <xdr:sp macro="" textlink="">
      <xdr:nvSpPr>
        <xdr:cNvPr id="143" name="テキスト ボックス 142"/>
        <xdr:cNvSpPr txBox="1"/>
      </xdr:nvSpPr>
      <xdr:spPr>
        <a:xfrm>
          <a:off x="2641111" y="92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111665</xdr:rowOff>
    </xdr:from>
    <xdr:to>
      <xdr:col>10</xdr:col>
      <xdr:colOff>165100</xdr:colOff>
      <xdr:row>56</xdr:row>
      <xdr:rowOff>41815</xdr:rowOff>
    </xdr:to>
    <xdr:sp macro="" textlink="">
      <xdr:nvSpPr>
        <xdr:cNvPr id="144" name="楕円 143"/>
        <xdr:cNvSpPr/>
      </xdr:nvSpPr>
      <xdr:spPr>
        <a:xfrm>
          <a:off x="1968500" y="95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58342</xdr:rowOff>
    </xdr:from>
    <xdr:ext cx="534377" cy="259045"/>
    <xdr:sp macro="" textlink="">
      <xdr:nvSpPr>
        <xdr:cNvPr id="145" name="テキスト ボックス 144"/>
        <xdr:cNvSpPr txBox="1"/>
      </xdr:nvSpPr>
      <xdr:spPr>
        <a:xfrm>
          <a:off x="1752111" y="93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129248</xdr:rowOff>
    </xdr:from>
    <xdr:to>
      <xdr:col>6</xdr:col>
      <xdr:colOff>38100</xdr:colOff>
      <xdr:row>56</xdr:row>
      <xdr:rowOff>59398</xdr:rowOff>
    </xdr:to>
    <xdr:sp macro="" textlink="">
      <xdr:nvSpPr>
        <xdr:cNvPr id="146" name="楕円 145"/>
        <xdr:cNvSpPr/>
      </xdr:nvSpPr>
      <xdr:spPr>
        <a:xfrm>
          <a:off x="10795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75925</xdr:rowOff>
    </xdr:from>
    <xdr:ext cx="534377" cy="259045"/>
    <xdr:sp macro="" textlink="">
      <xdr:nvSpPr>
        <xdr:cNvPr id="147" name="テキスト ボックス 146"/>
        <xdr:cNvSpPr txBox="1"/>
      </xdr:nvSpPr>
      <xdr:spPr>
        <a:xfrm>
          <a:off x="863111" y="93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119380</xdr:rowOff>
    </xdr:from>
    <xdr:to>
      <xdr:col>24</xdr:col>
      <xdr:colOff>63500</xdr:colOff>
      <xdr:row>75</xdr:row>
      <xdr:rowOff>140843</xdr:rowOff>
    </xdr:to>
    <xdr:cxnSp macro="">
      <xdr:nvCxnSpPr>
        <xdr:cNvPr id="176" name="直線コネクタ 175"/>
        <xdr:cNvCxnSpPr/>
      </xdr:nvCxnSpPr>
      <xdr:spPr>
        <a:xfrm flipV="1">
          <a:off x="3797300" y="12978130"/>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140843</xdr:rowOff>
    </xdr:from>
    <xdr:to>
      <xdr:col>19</xdr:col>
      <xdr:colOff>177800</xdr:colOff>
      <xdr:row>75</xdr:row>
      <xdr:rowOff>171196</xdr:rowOff>
    </xdr:to>
    <xdr:cxnSp macro="">
      <xdr:nvCxnSpPr>
        <xdr:cNvPr id="179" name="直線コネクタ 178"/>
        <xdr:cNvCxnSpPr/>
      </xdr:nvCxnSpPr>
      <xdr:spPr>
        <a:xfrm flipV="1">
          <a:off x="2908300" y="12999593"/>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165100</xdr:rowOff>
    </xdr:from>
    <xdr:to>
      <xdr:col>15</xdr:col>
      <xdr:colOff>50800</xdr:colOff>
      <xdr:row>75</xdr:row>
      <xdr:rowOff>171196</xdr:rowOff>
    </xdr:to>
    <xdr:cxnSp macro="">
      <xdr:nvCxnSpPr>
        <xdr:cNvPr id="182" name="直線コネクタ 181"/>
        <xdr:cNvCxnSpPr/>
      </xdr:nvCxnSpPr>
      <xdr:spPr>
        <a:xfrm>
          <a:off x="2019300" y="130238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165100</xdr:rowOff>
    </xdr:from>
    <xdr:to>
      <xdr:col>10</xdr:col>
      <xdr:colOff>114300</xdr:colOff>
      <xdr:row>76</xdr:row>
      <xdr:rowOff>116967</xdr:rowOff>
    </xdr:to>
    <xdr:cxnSp macro="">
      <xdr:nvCxnSpPr>
        <xdr:cNvPr id="185" name="直線コネクタ 184"/>
        <xdr:cNvCxnSpPr/>
      </xdr:nvCxnSpPr>
      <xdr:spPr>
        <a:xfrm flipV="1">
          <a:off x="1130300" y="13023850"/>
          <a:ext cx="8890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68580</xdr:rowOff>
    </xdr:from>
    <xdr:to>
      <xdr:col>24</xdr:col>
      <xdr:colOff>114300</xdr:colOff>
      <xdr:row>75</xdr:row>
      <xdr:rowOff>170180</xdr:rowOff>
    </xdr:to>
    <xdr:sp macro="" textlink="">
      <xdr:nvSpPr>
        <xdr:cNvPr id="195" name="楕円 194"/>
        <xdr:cNvSpPr/>
      </xdr:nvSpPr>
      <xdr:spPr>
        <a:xfrm>
          <a:off x="45847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91457</xdr:rowOff>
    </xdr:from>
    <xdr:ext cx="469744" cy="259045"/>
    <xdr:sp macro="" textlink="">
      <xdr:nvSpPr>
        <xdr:cNvPr id="196" name="維持補修費該当値テキスト"/>
        <xdr:cNvSpPr txBox="1"/>
      </xdr:nvSpPr>
      <xdr:spPr>
        <a:xfrm>
          <a:off x="4686300" y="127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90043</xdr:rowOff>
    </xdr:from>
    <xdr:to>
      <xdr:col>20</xdr:col>
      <xdr:colOff>38100</xdr:colOff>
      <xdr:row>76</xdr:row>
      <xdr:rowOff>20194</xdr:rowOff>
    </xdr:to>
    <xdr:sp macro="" textlink="">
      <xdr:nvSpPr>
        <xdr:cNvPr id="197" name="楕円 196"/>
        <xdr:cNvSpPr/>
      </xdr:nvSpPr>
      <xdr:spPr>
        <a:xfrm>
          <a:off x="3746500" y="12948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36720</xdr:rowOff>
    </xdr:from>
    <xdr:ext cx="469744" cy="259045"/>
    <xdr:sp macro="" textlink="">
      <xdr:nvSpPr>
        <xdr:cNvPr id="198" name="テキスト ボックス 197"/>
        <xdr:cNvSpPr txBox="1"/>
      </xdr:nvSpPr>
      <xdr:spPr>
        <a:xfrm>
          <a:off x="3562428" y="1272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120396</xdr:rowOff>
    </xdr:from>
    <xdr:to>
      <xdr:col>15</xdr:col>
      <xdr:colOff>101600</xdr:colOff>
      <xdr:row>76</xdr:row>
      <xdr:rowOff>50546</xdr:rowOff>
    </xdr:to>
    <xdr:sp macro="" textlink="">
      <xdr:nvSpPr>
        <xdr:cNvPr id="199" name="楕円 198"/>
        <xdr:cNvSpPr/>
      </xdr:nvSpPr>
      <xdr:spPr>
        <a:xfrm>
          <a:off x="2857500" y="129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67073</xdr:rowOff>
    </xdr:from>
    <xdr:ext cx="469744" cy="259045"/>
    <xdr:sp macro="" textlink="">
      <xdr:nvSpPr>
        <xdr:cNvPr id="200" name="テキスト ボックス 199"/>
        <xdr:cNvSpPr txBox="1"/>
      </xdr:nvSpPr>
      <xdr:spPr>
        <a:xfrm>
          <a:off x="2673428" y="1275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114300</xdr:rowOff>
    </xdr:from>
    <xdr:to>
      <xdr:col>10</xdr:col>
      <xdr:colOff>165100</xdr:colOff>
      <xdr:row>76</xdr:row>
      <xdr:rowOff>44450</xdr:rowOff>
    </xdr:to>
    <xdr:sp macro="" textlink="">
      <xdr:nvSpPr>
        <xdr:cNvPr id="201" name="楕円 200"/>
        <xdr:cNvSpPr/>
      </xdr:nvSpPr>
      <xdr:spPr>
        <a:xfrm>
          <a:off x="19685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60977</xdr:rowOff>
    </xdr:from>
    <xdr:ext cx="469744" cy="259045"/>
    <xdr:sp macro="" textlink="">
      <xdr:nvSpPr>
        <xdr:cNvPr id="202" name="テキスト ボックス 201"/>
        <xdr:cNvSpPr txBox="1"/>
      </xdr:nvSpPr>
      <xdr:spPr>
        <a:xfrm>
          <a:off x="1784428" y="12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66167</xdr:rowOff>
    </xdr:from>
    <xdr:to>
      <xdr:col>6</xdr:col>
      <xdr:colOff>38100</xdr:colOff>
      <xdr:row>76</xdr:row>
      <xdr:rowOff>167767</xdr:rowOff>
    </xdr:to>
    <xdr:sp macro="" textlink="">
      <xdr:nvSpPr>
        <xdr:cNvPr id="203" name="楕円 202"/>
        <xdr:cNvSpPr/>
      </xdr:nvSpPr>
      <xdr:spPr>
        <a:xfrm>
          <a:off x="1079500" y="130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158894</xdr:rowOff>
    </xdr:from>
    <xdr:ext cx="469744" cy="259045"/>
    <xdr:sp macro="" textlink="">
      <xdr:nvSpPr>
        <xdr:cNvPr id="204" name="テキスト ボックス 203"/>
        <xdr:cNvSpPr txBox="1"/>
      </xdr:nvSpPr>
      <xdr:spPr>
        <a:xfrm>
          <a:off x="895428" y="1318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109386</xdr:rowOff>
    </xdr:from>
    <xdr:to>
      <xdr:col>24</xdr:col>
      <xdr:colOff>63500</xdr:colOff>
      <xdr:row>95</xdr:row>
      <xdr:rowOff>26493</xdr:rowOff>
    </xdr:to>
    <xdr:cxnSp macro="">
      <xdr:nvCxnSpPr>
        <xdr:cNvPr id="234" name="直線コネクタ 233"/>
        <xdr:cNvCxnSpPr/>
      </xdr:nvCxnSpPr>
      <xdr:spPr>
        <a:xfrm flipV="1">
          <a:off x="3797300" y="16225686"/>
          <a:ext cx="8382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26188</xdr:rowOff>
    </xdr:from>
    <xdr:to>
      <xdr:col>19</xdr:col>
      <xdr:colOff>177800</xdr:colOff>
      <xdr:row>95</xdr:row>
      <xdr:rowOff>26493</xdr:rowOff>
    </xdr:to>
    <xdr:cxnSp macro="">
      <xdr:nvCxnSpPr>
        <xdr:cNvPr id="237" name="直線コネクタ 236"/>
        <xdr:cNvCxnSpPr/>
      </xdr:nvCxnSpPr>
      <xdr:spPr>
        <a:xfrm>
          <a:off x="2908300" y="1631393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26188</xdr:rowOff>
    </xdr:from>
    <xdr:to>
      <xdr:col>15</xdr:col>
      <xdr:colOff>50800</xdr:colOff>
      <xdr:row>95</xdr:row>
      <xdr:rowOff>69431</xdr:rowOff>
    </xdr:to>
    <xdr:cxnSp macro="">
      <xdr:nvCxnSpPr>
        <xdr:cNvPr id="240" name="直線コネクタ 239"/>
        <xdr:cNvCxnSpPr/>
      </xdr:nvCxnSpPr>
      <xdr:spPr>
        <a:xfrm flipV="1">
          <a:off x="2019300" y="16313938"/>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69431</xdr:rowOff>
    </xdr:from>
    <xdr:to>
      <xdr:col>10</xdr:col>
      <xdr:colOff>114300</xdr:colOff>
      <xdr:row>95</xdr:row>
      <xdr:rowOff>152488</xdr:rowOff>
    </xdr:to>
    <xdr:cxnSp macro="">
      <xdr:nvCxnSpPr>
        <xdr:cNvPr id="243" name="直線コネクタ 242"/>
        <xdr:cNvCxnSpPr/>
      </xdr:nvCxnSpPr>
      <xdr:spPr>
        <a:xfrm flipV="1">
          <a:off x="1130300" y="16357181"/>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58586</xdr:rowOff>
    </xdr:from>
    <xdr:to>
      <xdr:col>24</xdr:col>
      <xdr:colOff>114300</xdr:colOff>
      <xdr:row>94</xdr:row>
      <xdr:rowOff>160186</xdr:rowOff>
    </xdr:to>
    <xdr:sp macro="" textlink="">
      <xdr:nvSpPr>
        <xdr:cNvPr id="253" name="楕円 252"/>
        <xdr:cNvSpPr/>
      </xdr:nvSpPr>
      <xdr:spPr>
        <a:xfrm>
          <a:off x="4584700" y="161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81463</xdr:rowOff>
    </xdr:from>
    <xdr:ext cx="599010" cy="259045"/>
    <xdr:sp macro="" textlink="">
      <xdr:nvSpPr>
        <xdr:cNvPr id="254" name="扶助費該当値テキスト"/>
        <xdr:cNvSpPr txBox="1"/>
      </xdr:nvSpPr>
      <xdr:spPr>
        <a:xfrm>
          <a:off x="4686300" y="160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147143</xdr:rowOff>
    </xdr:from>
    <xdr:to>
      <xdr:col>20</xdr:col>
      <xdr:colOff>38100</xdr:colOff>
      <xdr:row>95</xdr:row>
      <xdr:rowOff>77293</xdr:rowOff>
    </xdr:to>
    <xdr:sp macro="" textlink="">
      <xdr:nvSpPr>
        <xdr:cNvPr id="255" name="楕円 254"/>
        <xdr:cNvSpPr/>
      </xdr:nvSpPr>
      <xdr:spPr>
        <a:xfrm>
          <a:off x="3746500" y="162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93820</xdr:rowOff>
    </xdr:from>
    <xdr:ext cx="599010" cy="259045"/>
    <xdr:sp macro="" textlink="">
      <xdr:nvSpPr>
        <xdr:cNvPr id="256" name="テキスト ボックス 255"/>
        <xdr:cNvSpPr txBox="1"/>
      </xdr:nvSpPr>
      <xdr:spPr>
        <a:xfrm>
          <a:off x="3497795" y="1603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146838</xdr:rowOff>
    </xdr:from>
    <xdr:to>
      <xdr:col>15</xdr:col>
      <xdr:colOff>101600</xdr:colOff>
      <xdr:row>95</xdr:row>
      <xdr:rowOff>76988</xdr:rowOff>
    </xdr:to>
    <xdr:sp macro="" textlink="">
      <xdr:nvSpPr>
        <xdr:cNvPr id="257" name="楕円 256"/>
        <xdr:cNvSpPr/>
      </xdr:nvSpPr>
      <xdr:spPr>
        <a:xfrm>
          <a:off x="2857500" y="162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93515</xdr:rowOff>
    </xdr:from>
    <xdr:ext cx="599010" cy="259045"/>
    <xdr:sp macro="" textlink="">
      <xdr:nvSpPr>
        <xdr:cNvPr id="258" name="テキスト ボックス 257"/>
        <xdr:cNvSpPr txBox="1"/>
      </xdr:nvSpPr>
      <xdr:spPr>
        <a:xfrm>
          <a:off x="2608795" y="1603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18631</xdr:rowOff>
    </xdr:from>
    <xdr:to>
      <xdr:col>10</xdr:col>
      <xdr:colOff>165100</xdr:colOff>
      <xdr:row>95</xdr:row>
      <xdr:rowOff>120231</xdr:rowOff>
    </xdr:to>
    <xdr:sp macro="" textlink="">
      <xdr:nvSpPr>
        <xdr:cNvPr id="259" name="楕円 258"/>
        <xdr:cNvSpPr/>
      </xdr:nvSpPr>
      <xdr:spPr>
        <a:xfrm>
          <a:off x="1968500" y="163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136758</xdr:rowOff>
    </xdr:from>
    <xdr:ext cx="599010" cy="259045"/>
    <xdr:sp macro="" textlink="">
      <xdr:nvSpPr>
        <xdr:cNvPr id="260" name="テキスト ボックス 259"/>
        <xdr:cNvSpPr txBox="1"/>
      </xdr:nvSpPr>
      <xdr:spPr>
        <a:xfrm>
          <a:off x="1719795" y="1608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101688</xdr:rowOff>
    </xdr:from>
    <xdr:to>
      <xdr:col>6</xdr:col>
      <xdr:colOff>38100</xdr:colOff>
      <xdr:row>96</xdr:row>
      <xdr:rowOff>31838</xdr:rowOff>
    </xdr:to>
    <xdr:sp macro="" textlink="">
      <xdr:nvSpPr>
        <xdr:cNvPr id="261" name="楕円 260"/>
        <xdr:cNvSpPr/>
      </xdr:nvSpPr>
      <xdr:spPr>
        <a:xfrm>
          <a:off x="1079500" y="163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48365</xdr:rowOff>
    </xdr:from>
    <xdr:ext cx="599010" cy="259045"/>
    <xdr:sp macro="" textlink="">
      <xdr:nvSpPr>
        <xdr:cNvPr id="262" name="テキスト ボックス 261"/>
        <xdr:cNvSpPr txBox="1"/>
      </xdr:nvSpPr>
      <xdr:spPr>
        <a:xfrm>
          <a:off x="830795" y="1616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101181</xdr:rowOff>
    </xdr:from>
    <xdr:to>
      <xdr:col>55</xdr:col>
      <xdr:colOff>0</xdr:colOff>
      <xdr:row>34</xdr:row>
      <xdr:rowOff>164983</xdr:rowOff>
    </xdr:to>
    <xdr:cxnSp macro="">
      <xdr:nvCxnSpPr>
        <xdr:cNvPr id="290" name="直線コネクタ 289"/>
        <xdr:cNvCxnSpPr/>
      </xdr:nvCxnSpPr>
      <xdr:spPr>
        <a:xfrm flipV="1">
          <a:off x="9639300" y="5930481"/>
          <a:ext cx="838200" cy="6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164983</xdr:rowOff>
    </xdr:from>
    <xdr:to>
      <xdr:col>50</xdr:col>
      <xdr:colOff>114300</xdr:colOff>
      <xdr:row>35</xdr:row>
      <xdr:rowOff>48397</xdr:rowOff>
    </xdr:to>
    <xdr:cxnSp macro="">
      <xdr:nvCxnSpPr>
        <xdr:cNvPr id="293" name="直線コネクタ 292"/>
        <xdr:cNvCxnSpPr/>
      </xdr:nvCxnSpPr>
      <xdr:spPr>
        <a:xfrm flipV="1">
          <a:off x="8750300" y="599428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48397</xdr:rowOff>
    </xdr:from>
    <xdr:to>
      <xdr:col>45</xdr:col>
      <xdr:colOff>177800</xdr:colOff>
      <xdr:row>35</xdr:row>
      <xdr:rowOff>80310</xdr:rowOff>
    </xdr:to>
    <xdr:cxnSp macro="">
      <xdr:nvCxnSpPr>
        <xdr:cNvPr id="296" name="直線コネクタ 295"/>
        <xdr:cNvCxnSpPr/>
      </xdr:nvCxnSpPr>
      <xdr:spPr>
        <a:xfrm flipV="1">
          <a:off x="7861300" y="6049147"/>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28920</xdr:rowOff>
    </xdr:from>
    <xdr:to>
      <xdr:col>41</xdr:col>
      <xdr:colOff>50800</xdr:colOff>
      <xdr:row>35</xdr:row>
      <xdr:rowOff>80310</xdr:rowOff>
    </xdr:to>
    <xdr:cxnSp macro="">
      <xdr:nvCxnSpPr>
        <xdr:cNvPr id="299" name="直線コネクタ 298"/>
        <xdr:cNvCxnSpPr/>
      </xdr:nvCxnSpPr>
      <xdr:spPr>
        <a:xfrm>
          <a:off x="6972300" y="6029670"/>
          <a:ext cx="889000" cy="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50381</xdr:rowOff>
    </xdr:from>
    <xdr:to>
      <xdr:col>55</xdr:col>
      <xdr:colOff>50800</xdr:colOff>
      <xdr:row>34</xdr:row>
      <xdr:rowOff>151981</xdr:rowOff>
    </xdr:to>
    <xdr:sp macro="" textlink="">
      <xdr:nvSpPr>
        <xdr:cNvPr id="309" name="楕円 308"/>
        <xdr:cNvSpPr/>
      </xdr:nvSpPr>
      <xdr:spPr>
        <a:xfrm>
          <a:off x="10426700" y="58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73258</xdr:rowOff>
    </xdr:from>
    <xdr:ext cx="534377" cy="259045"/>
    <xdr:sp macro="" textlink="">
      <xdr:nvSpPr>
        <xdr:cNvPr id="310" name="補助費等該当値テキスト"/>
        <xdr:cNvSpPr txBox="1"/>
      </xdr:nvSpPr>
      <xdr:spPr>
        <a:xfrm>
          <a:off x="10528300" y="57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114183</xdr:rowOff>
    </xdr:from>
    <xdr:to>
      <xdr:col>50</xdr:col>
      <xdr:colOff>165100</xdr:colOff>
      <xdr:row>35</xdr:row>
      <xdr:rowOff>44333</xdr:rowOff>
    </xdr:to>
    <xdr:sp macro="" textlink="">
      <xdr:nvSpPr>
        <xdr:cNvPr id="311" name="楕円 310"/>
        <xdr:cNvSpPr/>
      </xdr:nvSpPr>
      <xdr:spPr>
        <a:xfrm>
          <a:off x="9588500" y="59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60860</xdr:rowOff>
    </xdr:from>
    <xdr:ext cx="534377" cy="259045"/>
    <xdr:sp macro="" textlink="">
      <xdr:nvSpPr>
        <xdr:cNvPr id="312" name="テキスト ボックス 311"/>
        <xdr:cNvSpPr txBox="1"/>
      </xdr:nvSpPr>
      <xdr:spPr>
        <a:xfrm>
          <a:off x="9372111" y="571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169047</xdr:rowOff>
    </xdr:from>
    <xdr:to>
      <xdr:col>46</xdr:col>
      <xdr:colOff>38100</xdr:colOff>
      <xdr:row>35</xdr:row>
      <xdr:rowOff>99197</xdr:rowOff>
    </xdr:to>
    <xdr:sp macro="" textlink="">
      <xdr:nvSpPr>
        <xdr:cNvPr id="313" name="楕円 312"/>
        <xdr:cNvSpPr/>
      </xdr:nvSpPr>
      <xdr:spPr>
        <a:xfrm>
          <a:off x="8699500" y="59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115724</xdr:rowOff>
    </xdr:from>
    <xdr:ext cx="534377" cy="259045"/>
    <xdr:sp macro="" textlink="">
      <xdr:nvSpPr>
        <xdr:cNvPr id="314" name="テキスト ボックス 313"/>
        <xdr:cNvSpPr txBox="1"/>
      </xdr:nvSpPr>
      <xdr:spPr>
        <a:xfrm>
          <a:off x="8483111" y="57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29510</xdr:rowOff>
    </xdr:from>
    <xdr:to>
      <xdr:col>41</xdr:col>
      <xdr:colOff>101600</xdr:colOff>
      <xdr:row>35</xdr:row>
      <xdr:rowOff>131110</xdr:rowOff>
    </xdr:to>
    <xdr:sp macro="" textlink="">
      <xdr:nvSpPr>
        <xdr:cNvPr id="315" name="楕円 314"/>
        <xdr:cNvSpPr/>
      </xdr:nvSpPr>
      <xdr:spPr>
        <a:xfrm>
          <a:off x="7810500" y="603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147637</xdr:rowOff>
    </xdr:from>
    <xdr:ext cx="534377" cy="259045"/>
    <xdr:sp macro="" textlink="">
      <xdr:nvSpPr>
        <xdr:cNvPr id="316" name="テキスト ボックス 315"/>
        <xdr:cNvSpPr txBox="1"/>
      </xdr:nvSpPr>
      <xdr:spPr>
        <a:xfrm>
          <a:off x="7594111" y="580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149570</xdr:rowOff>
    </xdr:from>
    <xdr:to>
      <xdr:col>36</xdr:col>
      <xdr:colOff>165100</xdr:colOff>
      <xdr:row>35</xdr:row>
      <xdr:rowOff>79720</xdr:rowOff>
    </xdr:to>
    <xdr:sp macro="" textlink="">
      <xdr:nvSpPr>
        <xdr:cNvPr id="317" name="楕円 316"/>
        <xdr:cNvSpPr/>
      </xdr:nvSpPr>
      <xdr:spPr>
        <a:xfrm>
          <a:off x="6921500" y="59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96247</xdr:rowOff>
    </xdr:from>
    <xdr:ext cx="534377" cy="259045"/>
    <xdr:sp macro="" textlink="">
      <xdr:nvSpPr>
        <xdr:cNvPr id="318" name="テキスト ボックス 317"/>
        <xdr:cNvSpPr txBox="1"/>
      </xdr:nvSpPr>
      <xdr:spPr>
        <a:xfrm>
          <a:off x="6705111" y="57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171132</xdr:rowOff>
    </xdr:from>
    <xdr:to>
      <xdr:col>55</xdr:col>
      <xdr:colOff>0</xdr:colOff>
      <xdr:row>54</xdr:row>
      <xdr:rowOff>384</xdr:rowOff>
    </xdr:to>
    <xdr:cxnSp macro="">
      <xdr:nvCxnSpPr>
        <xdr:cNvPr id="350" name="直線コネクタ 349"/>
        <xdr:cNvCxnSpPr/>
      </xdr:nvCxnSpPr>
      <xdr:spPr>
        <a:xfrm flipV="1">
          <a:off x="9639300" y="9257982"/>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384</xdr:rowOff>
    </xdr:from>
    <xdr:to>
      <xdr:col>50</xdr:col>
      <xdr:colOff>114300</xdr:colOff>
      <xdr:row>55</xdr:row>
      <xdr:rowOff>21465</xdr:rowOff>
    </xdr:to>
    <xdr:cxnSp macro="">
      <xdr:nvCxnSpPr>
        <xdr:cNvPr id="353" name="直線コネクタ 352"/>
        <xdr:cNvCxnSpPr/>
      </xdr:nvCxnSpPr>
      <xdr:spPr>
        <a:xfrm flipV="1">
          <a:off x="8750300" y="9258684"/>
          <a:ext cx="889000" cy="1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163082</xdr:rowOff>
    </xdr:from>
    <xdr:to>
      <xdr:col>45</xdr:col>
      <xdr:colOff>177800</xdr:colOff>
      <xdr:row>55</xdr:row>
      <xdr:rowOff>21465</xdr:rowOff>
    </xdr:to>
    <xdr:cxnSp macro="">
      <xdr:nvCxnSpPr>
        <xdr:cNvPr id="356" name="直線コネクタ 355"/>
        <xdr:cNvCxnSpPr/>
      </xdr:nvCxnSpPr>
      <xdr:spPr>
        <a:xfrm>
          <a:off x="7861300" y="9078482"/>
          <a:ext cx="889000" cy="3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163082</xdr:rowOff>
    </xdr:from>
    <xdr:to>
      <xdr:col>41</xdr:col>
      <xdr:colOff>50800</xdr:colOff>
      <xdr:row>56</xdr:row>
      <xdr:rowOff>7455</xdr:rowOff>
    </xdr:to>
    <xdr:cxnSp macro="">
      <xdr:nvCxnSpPr>
        <xdr:cNvPr id="359" name="直線コネクタ 358"/>
        <xdr:cNvCxnSpPr/>
      </xdr:nvCxnSpPr>
      <xdr:spPr>
        <a:xfrm flipV="1">
          <a:off x="6972300" y="9078482"/>
          <a:ext cx="889000" cy="5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99103</xdr:rowOff>
    </xdr:from>
    <xdr:ext cx="534377" cy="259045"/>
    <xdr:sp macro="" textlink="">
      <xdr:nvSpPr>
        <xdr:cNvPr id="363" name="テキスト ボックス 362"/>
        <xdr:cNvSpPr txBox="1"/>
      </xdr:nvSpPr>
      <xdr:spPr>
        <a:xfrm>
          <a:off x="6705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120332</xdr:rowOff>
    </xdr:from>
    <xdr:to>
      <xdr:col>55</xdr:col>
      <xdr:colOff>50800</xdr:colOff>
      <xdr:row>54</xdr:row>
      <xdr:rowOff>50482</xdr:rowOff>
    </xdr:to>
    <xdr:sp macro="" textlink="">
      <xdr:nvSpPr>
        <xdr:cNvPr id="369" name="楕円 368"/>
        <xdr:cNvSpPr/>
      </xdr:nvSpPr>
      <xdr:spPr>
        <a:xfrm>
          <a:off x="10426700" y="92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143209</xdr:rowOff>
    </xdr:from>
    <xdr:ext cx="534377" cy="259045"/>
    <xdr:sp macro="" textlink="">
      <xdr:nvSpPr>
        <xdr:cNvPr id="370" name="普通建設事業費該当値テキスト"/>
        <xdr:cNvSpPr txBox="1"/>
      </xdr:nvSpPr>
      <xdr:spPr>
        <a:xfrm>
          <a:off x="10528300" y="905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121034</xdr:rowOff>
    </xdr:from>
    <xdr:to>
      <xdr:col>50</xdr:col>
      <xdr:colOff>165100</xdr:colOff>
      <xdr:row>54</xdr:row>
      <xdr:rowOff>51184</xdr:rowOff>
    </xdr:to>
    <xdr:sp macro="" textlink="">
      <xdr:nvSpPr>
        <xdr:cNvPr id="371" name="楕円 370"/>
        <xdr:cNvSpPr/>
      </xdr:nvSpPr>
      <xdr:spPr>
        <a:xfrm>
          <a:off x="9588500" y="92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67711</xdr:rowOff>
    </xdr:from>
    <xdr:ext cx="534377" cy="259045"/>
    <xdr:sp macro="" textlink="">
      <xdr:nvSpPr>
        <xdr:cNvPr id="372" name="テキスト ボックス 371"/>
        <xdr:cNvSpPr txBox="1"/>
      </xdr:nvSpPr>
      <xdr:spPr>
        <a:xfrm>
          <a:off x="9372111" y="8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142115</xdr:rowOff>
    </xdr:from>
    <xdr:to>
      <xdr:col>46</xdr:col>
      <xdr:colOff>38100</xdr:colOff>
      <xdr:row>55</xdr:row>
      <xdr:rowOff>72265</xdr:rowOff>
    </xdr:to>
    <xdr:sp macro="" textlink="">
      <xdr:nvSpPr>
        <xdr:cNvPr id="373" name="楕円 372"/>
        <xdr:cNvSpPr/>
      </xdr:nvSpPr>
      <xdr:spPr>
        <a:xfrm>
          <a:off x="8699500" y="9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88792</xdr:rowOff>
    </xdr:from>
    <xdr:ext cx="534377" cy="259045"/>
    <xdr:sp macro="" textlink="">
      <xdr:nvSpPr>
        <xdr:cNvPr id="374" name="テキスト ボックス 373"/>
        <xdr:cNvSpPr txBox="1"/>
      </xdr:nvSpPr>
      <xdr:spPr>
        <a:xfrm>
          <a:off x="8483111" y="917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112282</xdr:rowOff>
    </xdr:from>
    <xdr:to>
      <xdr:col>41</xdr:col>
      <xdr:colOff>101600</xdr:colOff>
      <xdr:row>53</xdr:row>
      <xdr:rowOff>42432</xdr:rowOff>
    </xdr:to>
    <xdr:sp macro="" textlink="">
      <xdr:nvSpPr>
        <xdr:cNvPr id="375" name="楕円 374"/>
        <xdr:cNvSpPr/>
      </xdr:nvSpPr>
      <xdr:spPr>
        <a:xfrm>
          <a:off x="7810500" y="9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58959</xdr:rowOff>
    </xdr:from>
    <xdr:ext cx="534377" cy="259045"/>
    <xdr:sp macro="" textlink="">
      <xdr:nvSpPr>
        <xdr:cNvPr id="376" name="テキスト ボックス 375"/>
        <xdr:cNvSpPr txBox="1"/>
      </xdr:nvSpPr>
      <xdr:spPr>
        <a:xfrm>
          <a:off x="7594111" y="880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128105</xdr:rowOff>
    </xdr:from>
    <xdr:to>
      <xdr:col>36</xdr:col>
      <xdr:colOff>165100</xdr:colOff>
      <xdr:row>56</xdr:row>
      <xdr:rowOff>58255</xdr:rowOff>
    </xdr:to>
    <xdr:sp macro="" textlink="">
      <xdr:nvSpPr>
        <xdr:cNvPr id="377" name="楕円 376"/>
        <xdr:cNvSpPr/>
      </xdr:nvSpPr>
      <xdr:spPr>
        <a:xfrm>
          <a:off x="6921500" y="95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74782</xdr:rowOff>
    </xdr:from>
    <xdr:ext cx="534377" cy="259045"/>
    <xdr:sp macro="" textlink="">
      <xdr:nvSpPr>
        <xdr:cNvPr id="378" name="テキスト ボックス 377"/>
        <xdr:cNvSpPr txBox="1"/>
      </xdr:nvSpPr>
      <xdr:spPr>
        <a:xfrm>
          <a:off x="6705111" y="93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139609</xdr:rowOff>
    </xdr:from>
    <xdr:to>
      <xdr:col>54</xdr:col>
      <xdr:colOff>189865</xdr:colOff>
      <xdr:row>78</xdr:row>
      <xdr:rowOff>138192</xdr:rowOff>
    </xdr:to>
    <xdr:cxnSp macro="">
      <xdr:nvCxnSpPr>
        <xdr:cNvPr id="400" name="直線コネクタ 399"/>
        <xdr:cNvCxnSpPr/>
      </xdr:nvCxnSpPr>
      <xdr:spPr>
        <a:xfrm flipV="1">
          <a:off x="10475595" y="12484009"/>
          <a:ext cx="1270" cy="1027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142019</xdr:rowOff>
    </xdr:from>
    <xdr:ext cx="313932" cy="259045"/>
    <xdr:sp macro="" textlink="">
      <xdr:nvSpPr>
        <xdr:cNvPr id="401" name="普通建設事業費 （ うち新規整備　）最小値テキスト"/>
        <xdr:cNvSpPr txBox="1"/>
      </xdr:nvSpPr>
      <xdr:spPr>
        <a:xfrm>
          <a:off x="10528300" y="13515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138192</xdr:rowOff>
    </xdr:from>
    <xdr:to>
      <xdr:col>55</xdr:col>
      <xdr:colOff>88900</xdr:colOff>
      <xdr:row>78</xdr:row>
      <xdr:rowOff>138192</xdr:rowOff>
    </xdr:to>
    <xdr:cxnSp macro="">
      <xdr:nvCxnSpPr>
        <xdr:cNvPr id="402" name="直線コネクタ 401"/>
        <xdr:cNvCxnSpPr/>
      </xdr:nvCxnSpPr>
      <xdr:spPr>
        <a:xfrm>
          <a:off x="10388600" y="1351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86286</xdr:rowOff>
    </xdr:from>
    <xdr:ext cx="534377" cy="259045"/>
    <xdr:sp macro="" textlink="">
      <xdr:nvSpPr>
        <xdr:cNvPr id="403" name="普通建設事業費 （ うち新規整備　）最大値テキスト"/>
        <xdr:cNvSpPr txBox="1"/>
      </xdr:nvSpPr>
      <xdr:spPr>
        <a:xfrm>
          <a:off x="10528300" y="122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139609</xdr:rowOff>
    </xdr:from>
    <xdr:to>
      <xdr:col>55</xdr:col>
      <xdr:colOff>88900</xdr:colOff>
      <xdr:row>72</xdr:row>
      <xdr:rowOff>139609</xdr:rowOff>
    </xdr:to>
    <xdr:cxnSp macro="">
      <xdr:nvCxnSpPr>
        <xdr:cNvPr id="404" name="直線コネクタ 403"/>
        <xdr:cNvCxnSpPr/>
      </xdr:nvCxnSpPr>
      <xdr:spPr>
        <a:xfrm>
          <a:off x="10388600" y="1248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xdr:rowOff>
    </xdr:from>
    <xdr:to>
      <xdr:col>55</xdr:col>
      <xdr:colOff>0</xdr:colOff>
      <xdr:row>73</xdr:row>
      <xdr:rowOff>68422</xdr:rowOff>
    </xdr:to>
    <xdr:cxnSp macro="">
      <xdr:nvCxnSpPr>
        <xdr:cNvPr id="405" name="直線コネクタ 404"/>
        <xdr:cNvCxnSpPr/>
      </xdr:nvCxnSpPr>
      <xdr:spPr>
        <a:xfrm flipV="1">
          <a:off x="9639300" y="12519213"/>
          <a:ext cx="838200" cy="6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121460</xdr:rowOff>
    </xdr:from>
    <xdr:ext cx="534377" cy="259045"/>
    <xdr:sp macro="" textlink="">
      <xdr:nvSpPr>
        <xdr:cNvPr id="406" name="普通建設事業費 （ うち新規整備　）平均値テキスト"/>
        <xdr:cNvSpPr txBox="1"/>
      </xdr:nvSpPr>
      <xdr:spPr>
        <a:xfrm>
          <a:off x="10528300" y="13151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143033</xdr:rowOff>
    </xdr:from>
    <xdr:to>
      <xdr:col>55</xdr:col>
      <xdr:colOff>50800</xdr:colOff>
      <xdr:row>77</xdr:row>
      <xdr:rowOff>73183</xdr:rowOff>
    </xdr:to>
    <xdr:sp macro="" textlink="">
      <xdr:nvSpPr>
        <xdr:cNvPr id="407" name="フローチャート: 判断 406"/>
        <xdr:cNvSpPr/>
      </xdr:nvSpPr>
      <xdr:spPr>
        <a:xfrm>
          <a:off x="104267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68422</xdr:rowOff>
    </xdr:from>
    <xdr:to>
      <xdr:col>50</xdr:col>
      <xdr:colOff>114300</xdr:colOff>
      <xdr:row>75</xdr:row>
      <xdr:rowOff>9650</xdr:rowOff>
    </xdr:to>
    <xdr:cxnSp macro="">
      <xdr:nvCxnSpPr>
        <xdr:cNvPr id="408" name="直線コネクタ 407"/>
        <xdr:cNvCxnSpPr/>
      </xdr:nvCxnSpPr>
      <xdr:spPr>
        <a:xfrm flipV="1">
          <a:off x="8750300" y="12584272"/>
          <a:ext cx="889000" cy="28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29601</xdr:rowOff>
    </xdr:from>
    <xdr:to>
      <xdr:col>50</xdr:col>
      <xdr:colOff>165100</xdr:colOff>
      <xdr:row>77</xdr:row>
      <xdr:rowOff>131201</xdr:rowOff>
    </xdr:to>
    <xdr:sp macro="" textlink="">
      <xdr:nvSpPr>
        <xdr:cNvPr id="409" name="フローチャート: 判断 408"/>
        <xdr:cNvSpPr/>
      </xdr:nvSpPr>
      <xdr:spPr>
        <a:xfrm>
          <a:off x="9588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122328</xdr:rowOff>
    </xdr:from>
    <xdr:ext cx="534377" cy="259045"/>
    <xdr:sp macro="" textlink="">
      <xdr:nvSpPr>
        <xdr:cNvPr id="410" name="テキスト ボックス 409"/>
        <xdr:cNvSpPr txBox="1"/>
      </xdr:nvSpPr>
      <xdr:spPr>
        <a:xfrm>
          <a:off x="9372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2266</xdr:rowOff>
    </xdr:from>
    <xdr:to>
      <xdr:col>45</xdr:col>
      <xdr:colOff>177800</xdr:colOff>
      <xdr:row>75</xdr:row>
      <xdr:rowOff>9650</xdr:rowOff>
    </xdr:to>
    <xdr:cxnSp macro="">
      <xdr:nvCxnSpPr>
        <xdr:cNvPr id="411" name="直線コネクタ 410"/>
        <xdr:cNvCxnSpPr/>
      </xdr:nvCxnSpPr>
      <xdr:spPr>
        <a:xfrm>
          <a:off x="7861300" y="12175216"/>
          <a:ext cx="889000" cy="69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2077</xdr:rowOff>
    </xdr:from>
    <xdr:to>
      <xdr:col>46</xdr:col>
      <xdr:colOff>38100</xdr:colOff>
      <xdr:row>77</xdr:row>
      <xdr:rowOff>103677</xdr:rowOff>
    </xdr:to>
    <xdr:sp macro="" textlink="">
      <xdr:nvSpPr>
        <xdr:cNvPr id="412" name="フローチャート: 判断 411"/>
        <xdr:cNvSpPr/>
      </xdr:nvSpPr>
      <xdr:spPr>
        <a:xfrm>
          <a:off x="8699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94804</xdr:rowOff>
    </xdr:from>
    <xdr:ext cx="534377" cy="259045"/>
    <xdr:sp macro="" textlink="">
      <xdr:nvSpPr>
        <xdr:cNvPr id="413" name="テキスト ボックス 412"/>
        <xdr:cNvSpPr txBox="1"/>
      </xdr:nvSpPr>
      <xdr:spPr>
        <a:xfrm>
          <a:off x="8483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2266</xdr:rowOff>
    </xdr:from>
    <xdr:to>
      <xdr:col>41</xdr:col>
      <xdr:colOff>50800</xdr:colOff>
      <xdr:row>74</xdr:row>
      <xdr:rowOff>92197</xdr:rowOff>
    </xdr:to>
    <xdr:cxnSp macro="">
      <xdr:nvCxnSpPr>
        <xdr:cNvPr id="414" name="直線コネクタ 413"/>
        <xdr:cNvCxnSpPr/>
      </xdr:nvCxnSpPr>
      <xdr:spPr>
        <a:xfrm flipV="1">
          <a:off x="6972300" y="12175216"/>
          <a:ext cx="8890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137615</xdr:rowOff>
    </xdr:from>
    <xdr:to>
      <xdr:col>41</xdr:col>
      <xdr:colOff>101600</xdr:colOff>
      <xdr:row>77</xdr:row>
      <xdr:rowOff>67765</xdr:rowOff>
    </xdr:to>
    <xdr:sp macro="" textlink="">
      <xdr:nvSpPr>
        <xdr:cNvPr id="415" name="フローチャート: 判断 414"/>
        <xdr:cNvSpPr/>
      </xdr:nvSpPr>
      <xdr:spPr>
        <a:xfrm>
          <a:off x="7810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58892</xdr:rowOff>
    </xdr:from>
    <xdr:ext cx="534377" cy="259045"/>
    <xdr:sp macro="" textlink="">
      <xdr:nvSpPr>
        <xdr:cNvPr id="416" name="テキスト ボックス 415"/>
        <xdr:cNvSpPr txBox="1"/>
      </xdr:nvSpPr>
      <xdr:spPr>
        <a:xfrm>
          <a:off x="7594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54198</xdr:rowOff>
    </xdr:from>
    <xdr:to>
      <xdr:col>36</xdr:col>
      <xdr:colOff>165100</xdr:colOff>
      <xdr:row>76</xdr:row>
      <xdr:rowOff>155798</xdr:rowOff>
    </xdr:to>
    <xdr:sp macro="" textlink="">
      <xdr:nvSpPr>
        <xdr:cNvPr id="417" name="フローチャート: 判断 416"/>
        <xdr:cNvSpPr/>
      </xdr:nvSpPr>
      <xdr:spPr>
        <a:xfrm>
          <a:off x="6921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146925</xdr:rowOff>
    </xdr:from>
    <xdr:ext cx="534377" cy="259045"/>
    <xdr:sp macro="" textlink="">
      <xdr:nvSpPr>
        <xdr:cNvPr id="418" name="テキスト ボックス 417"/>
        <xdr:cNvSpPr txBox="1"/>
      </xdr:nvSpPr>
      <xdr:spPr>
        <a:xfrm>
          <a:off x="6705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124013</xdr:rowOff>
    </xdr:from>
    <xdr:to>
      <xdr:col>55</xdr:col>
      <xdr:colOff>50800</xdr:colOff>
      <xdr:row>73</xdr:row>
      <xdr:rowOff>54163</xdr:rowOff>
    </xdr:to>
    <xdr:sp macro="" textlink="">
      <xdr:nvSpPr>
        <xdr:cNvPr id="424" name="楕円 423"/>
        <xdr:cNvSpPr/>
      </xdr:nvSpPr>
      <xdr:spPr>
        <a:xfrm>
          <a:off x="104267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41836</xdr:rowOff>
    </xdr:from>
    <xdr:ext cx="534377" cy="259045"/>
    <xdr:sp macro="" textlink="">
      <xdr:nvSpPr>
        <xdr:cNvPr id="425" name="普通建設事業費 （ うち新規整備　）該当値テキスト"/>
        <xdr:cNvSpPr txBox="1"/>
      </xdr:nvSpPr>
      <xdr:spPr>
        <a:xfrm>
          <a:off x="10528300" y="123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17622</xdr:rowOff>
    </xdr:from>
    <xdr:to>
      <xdr:col>50</xdr:col>
      <xdr:colOff>165100</xdr:colOff>
      <xdr:row>73</xdr:row>
      <xdr:rowOff>119222</xdr:rowOff>
    </xdr:to>
    <xdr:sp macro="" textlink="">
      <xdr:nvSpPr>
        <xdr:cNvPr id="426" name="楕円 425"/>
        <xdr:cNvSpPr/>
      </xdr:nvSpPr>
      <xdr:spPr>
        <a:xfrm>
          <a:off x="9588500" y="125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135749</xdr:rowOff>
    </xdr:from>
    <xdr:ext cx="534377" cy="259045"/>
    <xdr:sp macro="" textlink="">
      <xdr:nvSpPr>
        <xdr:cNvPr id="427" name="テキスト ボックス 426"/>
        <xdr:cNvSpPr txBox="1"/>
      </xdr:nvSpPr>
      <xdr:spPr>
        <a:xfrm>
          <a:off x="9372111" y="123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130300</xdr:rowOff>
    </xdr:from>
    <xdr:to>
      <xdr:col>46</xdr:col>
      <xdr:colOff>38100</xdr:colOff>
      <xdr:row>75</xdr:row>
      <xdr:rowOff>60450</xdr:rowOff>
    </xdr:to>
    <xdr:sp macro="" textlink="">
      <xdr:nvSpPr>
        <xdr:cNvPr id="428" name="楕円 427"/>
        <xdr:cNvSpPr/>
      </xdr:nvSpPr>
      <xdr:spPr>
        <a:xfrm>
          <a:off x="8699500" y="12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76977</xdr:rowOff>
    </xdr:from>
    <xdr:ext cx="534377" cy="259045"/>
    <xdr:sp macro="" textlink="">
      <xdr:nvSpPr>
        <xdr:cNvPr id="429" name="テキスト ボックス 428"/>
        <xdr:cNvSpPr txBox="1"/>
      </xdr:nvSpPr>
      <xdr:spPr>
        <a:xfrm>
          <a:off x="8483111" y="125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122916</xdr:rowOff>
    </xdr:from>
    <xdr:to>
      <xdr:col>41</xdr:col>
      <xdr:colOff>101600</xdr:colOff>
      <xdr:row>71</xdr:row>
      <xdr:rowOff>53066</xdr:rowOff>
    </xdr:to>
    <xdr:sp macro="" textlink="">
      <xdr:nvSpPr>
        <xdr:cNvPr id="430" name="楕円 429"/>
        <xdr:cNvSpPr/>
      </xdr:nvSpPr>
      <xdr:spPr>
        <a:xfrm>
          <a:off x="7810500" y="121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69593</xdr:rowOff>
    </xdr:from>
    <xdr:ext cx="534377" cy="259045"/>
    <xdr:sp macro="" textlink="">
      <xdr:nvSpPr>
        <xdr:cNvPr id="431" name="テキスト ボックス 430"/>
        <xdr:cNvSpPr txBox="1"/>
      </xdr:nvSpPr>
      <xdr:spPr>
        <a:xfrm>
          <a:off x="7594111" y="118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41397</xdr:rowOff>
    </xdr:from>
    <xdr:to>
      <xdr:col>36</xdr:col>
      <xdr:colOff>165100</xdr:colOff>
      <xdr:row>74</xdr:row>
      <xdr:rowOff>142997</xdr:rowOff>
    </xdr:to>
    <xdr:sp macro="" textlink="">
      <xdr:nvSpPr>
        <xdr:cNvPr id="432" name="楕円 431"/>
        <xdr:cNvSpPr/>
      </xdr:nvSpPr>
      <xdr:spPr>
        <a:xfrm>
          <a:off x="6921500" y="12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159524</xdr:rowOff>
    </xdr:from>
    <xdr:ext cx="534377" cy="259045"/>
    <xdr:sp macro="" textlink="">
      <xdr:nvSpPr>
        <xdr:cNvPr id="433" name="テキスト ボックス 432"/>
        <xdr:cNvSpPr txBox="1"/>
      </xdr:nvSpPr>
      <xdr:spPr>
        <a:xfrm>
          <a:off x="6705111" y="12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57" name="直線コネクタ 456"/>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58"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59" name="直線コネクタ 458"/>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0"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1" name="直線コネクタ 460"/>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159169</xdr:rowOff>
    </xdr:from>
    <xdr:to>
      <xdr:col>55</xdr:col>
      <xdr:colOff>0</xdr:colOff>
      <xdr:row>96</xdr:row>
      <xdr:rowOff>19019</xdr:rowOff>
    </xdr:to>
    <xdr:cxnSp macro="">
      <xdr:nvCxnSpPr>
        <xdr:cNvPr id="462" name="直線コネクタ 461"/>
        <xdr:cNvCxnSpPr/>
      </xdr:nvCxnSpPr>
      <xdr:spPr>
        <a:xfrm>
          <a:off x="9639300" y="16446919"/>
          <a:ext cx="8382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3"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4" name="フローチャート: 判断 463"/>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159169</xdr:rowOff>
    </xdr:from>
    <xdr:to>
      <xdr:col>50</xdr:col>
      <xdr:colOff>114300</xdr:colOff>
      <xdr:row>96</xdr:row>
      <xdr:rowOff>35764</xdr:rowOff>
    </xdr:to>
    <xdr:cxnSp macro="">
      <xdr:nvCxnSpPr>
        <xdr:cNvPr id="465" name="直線コネクタ 464"/>
        <xdr:cNvCxnSpPr/>
      </xdr:nvCxnSpPr>
      <xdr:spPr>
        <a:xfrm flipV="1">
          <a:off x="8750300" y="16446919"/>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66" name="フローチャート: 判断 465"/>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67" name="テキスト ボックス 466"/>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35764</xdr:rowOff>
    </xdr:from>
    <xdr:to>
      <xdr:col>45</xdr:col>
      <xdr:colOff>177800</xdr:colOff>
      <xdr:row>96</xdr:row>
      <xdr:rowOff>93123</xdr:rowOff>
    </xdr:to>
    <xdr:cxnSp macro="">
      <xdr:nvCxnSpPr>
        <xdr:cNvPr id="468" name="直線コネクタ 467"/>
        <xdr:cNvCxnSpPr/>
      </xdr:nvCxnSpPr>
      <xdr:spPr>
        <a:xfrm flipV="1">
          <a:off x="7861300" y="16494964"/>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69" name="フローチャート: 判断 468"/>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0" name="テキスト ボックス 469"/>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93123</xdr:rowOff>
    </xdr:from>
    <xdr:to>
      <xdr:col>41</xdr:col>
      <xdr:colOff>50800</xdr:colOff>
      <xdr:row>97</xdr:row>
      <xdr:rowOff>48851</xdr:rowOff>
    </xdr:to>
    <xdr:cxnSp macro="">
      <xdr:nvCxnSpPr>
        <xdr:cNvPr id="471" name="直線コネクタ 470"/>
        <xdr:cNvCxnSpPr/>
      </xdr:nvCxnSpPr>
      <xdr:spPr>
        <a:xfrm flipV="1">
          <a:off x="6972300" y="16552323"/>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2" name="フローチャート: 判断 471"/>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3" name="テキスト ボックス 472"/>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4" name="フローチャート: 判断 473"/>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75" name="テキスト ボックス 474"/>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139669</xdr:rowOff>
    </xdr:from>
    <xdr:to>
      <xdr:col>55</xdr:col>
      <xdr:colOff>50800</xdr:colOff>
      <xdr:row>96</xdr:row>
      <xdr:rowOff>69819</xdr:rowOff>
    </xdr:to>
    <xdr:sp macro="" textlink="">
      <xdr:nvSpPr>
        <xdr:cNvPr id="481" name="楕円 480"/>
        <xdr:cNvSpPr/>
      </xdr:nvSpPr>
      <xdr:spPr>
        <a:xfrm>
          <a:off x="10426700" y="164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118096</xdr:rowOff>
    </xdr:from>
    <xdr:ext cx="534377" cy="259045"/>
    <xdr:sp macro="" textlink="">
      <xdr:nvSpPr>
        <xdr:cNvPr id="482" name="普通建設事業費 （ うち更新整備　）該当値テキスト"/>
        <xdr:cNvSpPr txBox="1"/>
      </xdr:nvSpPr>
      <xdr:spPr>
        <a:xfrm>
          <a:off x="10528300" y="164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108369</xdr:rowOff>
    </xdr:from>
    <xdr:to>
      <xdr:col>50</xdr:col>
      <xdr:colOff>165100</xdr:colOff>
      <xdr:row>96</xdr:row>
      <xdr:rowOff>38519</xdr:rowOff>
    </xdr:to>
    <xdr:sp macro="" textlink="">
      <xdr:nvSpPr>
        <xdr:cNvPr id="483" name="楕円 482"/>
        <xdr:cNvSpPr/>
      </xdr:nvSpPr>
      <xdr:spPr>
        <a:xfrm>
          <a:off x="95885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55046</xdr:rowOff>
    </xdr:from>
    <xdr:ext cx="534377" cy="259045"/>
    <xdr:sp macro="" textlink="">
      <xdr:nvSpPr>
        <xdr:cNvPr id="484" name="テキスト ボックス 483"/>
        <xdr:cNvSpPr txBox="1"/>
      </xdr:nvSpPr>
      <xdr:spPr>
        <a:xfrm>
          <a:off x="9372111" y="161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156414</xdr:rowOff>
    </xdr:from>
    <xdr:to>
      <xdr:col>46</xdr:col>
      <xdr:colOff>38100</xdr:colOff>
      <xdr:row>96</xdr:row>
      <xdr:rowOff>86564</xdr:rowOff>
    </xdr:to>
    <xdr:sp macro="" textlink="">
      <xdr:nvSpPr>
        <xdr:cNvPr id="485" name="楕円 484"/>
        <xdr:cNvSpPr/>
      </xdr:nvSpPr>
      <xdr:spPr>
        <a:xfrm>
          <a:off x="8699500" y="16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103091</xdr:rowOff>
    </xdr:from>
    <xdr:ext cx="534377" cy="259045"/>
    <xdr:sp macro="" textlink="">
      <xdr:nvSpPr>
        <xdr:cNvPr id="486" name="テキスト ボックス 485"/>
        <xdr:cNvSpPr txBox="1"/>
      </xdr:nvSpPr>
      <xdr:spPr>
        <a:xfrm>
          <a:off x="8483111" y="162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42323</xdr:rowOff>
    </xdr:from>
    <xdr:to>
      <xdr:col>41</xdr:col>
      <xdr:colOff>101600</xdr:colOff>
      <xdr:row>96</xdr:row>
      <xdr:rowOff>143923</xdr:rowOff>
    </xdr:to>
    <xdr:sp macro="" textlink="">
      <xdr:nvSpPr>
        <xdr:cNvPr id="487" name="楕円 486"/>
        <xdr:cNvSpPr/>
      </xdr:nvSpPr>
      <xdr:spPr>
        <a:xfrm>
          <a:off x="7810500" y="165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160450</xdr:rowOff>
    </xdr:from>
    <xdr:ext cx="534377" cy="259045"/>
    <xdr:sp macro="" textlink="">
      <xdr:nvSpPr>
        <xdr:cNvPr id="488" name="テキスト ボックス 487"/>
        <xdr:cNvSpPr txBox="1"/>
      </xdr:nvSpPr>
      <xdr:spPr>
        <a:xfrm>
          <a:off x="7594111" y="162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169501</xdr:rowOff>
    </xdr:from>
    <xdr:to>
      <xdr:col>36</xdr:col>
      <xdr:colOff>165100</xdr:colOff>
      <xdr:row>97</xdr:row>
      <xdr:rowOff>99651</xdr:rowOff>
    </xdr:to>
    <xdr:sp macro="" textlink="">
      <xdr:nvSpPr>
        <xdr:cNvPr id="489" name="楕円 488"/>
        <xdr:cNvSpPr/>
      </xdr:nvSpPr>
      <xdr:spPr>
        <a:xfrm>
          <a:off x="6921500" y="166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90778</xdr:rowOff>
    </xdr:from>
    <xdr:ext cx="534377" cy="259045"/>
    <xdr:sp macro="" textlink="">
      <xdr:nvSpPr>
        <xdr:cNvPr id="490" name="テキスト ボックス 489"/>
        <xdr:cNvSpPr txBox="1"/>
      </xdr:nvSpPr>
      <xdr:spPr>
        <a:xfrm>
          <a:off x="6705111" y="167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16" name="直線コネクタ 515"/>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19"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0" name="直線コネクタ 519"/>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2"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3" name="フローチャート: 判断 522"/>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91956</xdr:rowOff>
    </xdr:from>
    <xdr:to>
      <xdr:col>81</xdr:col>
      <xdr:colOff>50800</xdr:colOff>
      <xdr:row>39</xdr:row>
      <xdr:rowOff>98878</xdr:rowOff>
    </xdr:to>
    <xdr:cxnSp macro="">
      <xdr:nvCxnSpPr>
        <xdr:cNvPr id="524" name="直線コネクタ 523"/>
        <xdr:cNvCxnSpPr/>
      </xdr:nvCxnSpPr>
      <xdr:spPr>
        <a:xfrm>
          <a:off x="14592300" y="6778506"/>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5" name="フローチャート: 判断 524"/>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26" name="テキスト ボックス 525"/>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87743</xdr:rowOff>
    </xdr:from>
    <xdr:to>
      <xdr:col>76</xdr:col>
      <xdr:colOff>114300</xdr:colOff>
      <xdr:row>39</xdr:row>
      <xdr:rowOff>91956</xdr:rowOff>
    </xdr:to>
    <xdr:cxnSp macro="">
      <xdr:nvCxnSpPr>
        <xdr:cNvPr id="527" name="直線コネクタ 526"/>
        <xdr:cNvCxnSpPr/>
      </xdr:nvCxnSpPr>
      <xdr:spPr>
        <a:xfrm>
          <a:off x="13703300" y="677429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28" name="フローチャート: 判断 527"/>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29" name="テキスト ボックス 528"/>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18607</xdr:rowOff>
    </xdr:from>
    <xdr:to>
      <xdr:col>71</xdr:col>
      <xdr:colOff>177800</xdr:colOff>
      <xdr:row>39</xdr:row>
      <xdr:rowOff>87743</xdr:rowOff>
    </xdr:to>
    <xdr:cxnSp macro="">
      <xdr:nvCxnSpPr>
        <xdr:cNvPr id="530" name="直線コネクタ 529"/>
        <xdr:cNvCxnSpPr/>
      </xdr:nvCxnSpPr>
      <xdr:spPr>
        <a:xfrm>
          <a:off x="12814300" y="6705157"/>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1" name="フローチャート: 判断 530"/>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2" name="テキスト ボックス 531"/>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3" name="フローチャート: 判断 532"/>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130845</xdr:rowOff>
    </xdr:from>
    <xdr:ext cx="378565" cy="259045"/>
    <xdr:sp macro="" textlink="">
      <xdr:nvSpPr>
        <xdr:cNvPr id="534" name="テキスト ボックス 533"/>
        <xdr:cNvSpPr txBox="1"/>
      </xdr:nvSpPr>
      <xdr:spPr>
        <a:xfrm>
          <a:off x="12625017" y="681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41156</xdr:rowOff>
    </xdr:from>
    <xdr:to>
      <xdr:col>76</xdr:col>
      <xdr:colOff>165100</xdr:colOff>
      <xdr:row>39</xdr:row>
      <xdr:rowOff>142756</xdr:rowOff>
    </xdr:to>
    <xdr:sp macro="" textlink="">
      <xdr:nvSpPr>
        <xdr:cNvPr id="544" name="楕円 543"/>
        <xdr:cNvSpPr/>
      </xdr:nvSpPr>
      <xdr:spPr>
        <a:xfrm>
          <a:off x="145415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133883</xdr:rowOff>
    </xdr:from>
    <xdr:ext cx="378565" cy="259045"/>
    <xdr:sp macro="" textlink="">
      <xdr:nvSpPr>
        <xdr:cNvPr id="545" name="テキスト ボックス 544"/>
        <xdr:cNvSpPr txBox="1"/>
      </xdr:nvSpPr>
      <xdr:spPr>
        <a:xfrm>
          <a:off x="14403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36943</xdr:rowOff>
    </xdr:from>
    <xdr:to>
      <xdr:col>72</xdr:col>
      <xdr:colOff>38100</xdr:colOff>
      <xdr:row>39</xdr:row>
      <xdr:rowOff>138543</xdr:rowOff>
    </xdr:to>
    <xdr:sp macro="" textlink="">
      <xdr:nvSpPr>
        <xdr:cNvPr id="546" name="楕円 545"/>
        <xdr:cNvSpPr/>
      </xdr:nvSpPr>
      <xdr:spPr>
        <a:xfrm>
          <a:off x="13652500" y="67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129670</xdr:rowOff>
    </xdr:from>
    <xdr:ext cx="378565" cy="259045"/>
    <xdr:sp macro="" textlink="">
      <xdr:nvSpPr>
        <xdr:cNvPr id="547" name="テキスト ボックス 546"/>
        <xdr:cNvSpPr txBox="1"/>
      </xdr:nvSpPr>
      <xdr:spPr>
        <a:xfrm>
          <a:off x="13514017" y="681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139257</xdr:rowOff>
    </xdr:from>
    <xdr:to>
      <xdr:col>67</xdr:col>
      <xdr:colOff>101600</xdr:colOff>
      <xdr:row>39</xdr:row>
      <xdr:rowOff>69407</xdr:rowOff>
    </xdr:to>
    <xdr:sp macro="" textlink="">
      <xdr:nvSpPr>
        <xdr:cNvPr id="548" name="楕円 547"/>
        <xdr:cNvSpPr/>
      </xdr:nvSpPr>
      <xdr:spPr>
        <a:xfrm>
          <a:off x="12763500" y="66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85934</xdr:rowOff>
    </xdr:from>
    <xdr:ext cx="469744" cy="259045"/>
    <xdr:sp macro="" textlink="">
      <xdr:nvSpPr>
        <xdr:cNvPr id="549" name="テキスト ボックス 548"/>
        <xdr:cNvSpPr txBox="1"/>
      </xdr:nvSpPr>
      <xdr:spPr>
        <a:xfrm>
          <a:off x="12579428" y="64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0" name="直線コネクタ 609"/>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1" name="テキスト ボックス 610"/>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3" name="テキスト ボックス 612"/>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4" name="直線コネクタ 613"/>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5" name="テキスト ボックス 614"/>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8" name="直線コネクタ 617"/>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9" name="テキスト ボックス 618"/>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1" name="テキスト ボックス 62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2" name="直線コネクタ 621"/>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3" name="テキスト ボックス 622"/>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27" name="直線コネクタ 626"/>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28"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29" name="直線コネクタ 628"/>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0"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1" name="直線コネクタ 630"/>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148930</xdr:rowOff>
    </xdr:from>
    <xdr:to>
      <xdr:col>85</xdr:col>
      <xdr:colOff>127000</xdr:colOff>
      <xdr:row>74</xdr:row>
      <xdr:rowOff>164674</xdr:rowOff>
    </xdr:to>
    <xdr:cxnSp macro="">
      <xdr:nvCxnSpPr>
        <xdr:cNvPr id="632" name="直線コネクタ 631"/>
        <xdr:cNvCxnSpPr/>
      </xdr:nvCxnSpPr>
      <xdr:spPr>
        <a:xfrm flipV="1">
          <a:off x="15481300" y="12836230"/>
          <a:ext cx="838200" cy="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3"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4" name="フローチャート: 判断 633"/>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119612</xdr:rowOff>
    </xdr:from>
    <xdr:to>
      <xdr:col>81</xdr:col>
      <xdr:colOff>50800</xdr:colOff>
      <xdr:row>74</xdr:row>
      <xdr:rowOff>164674</xdr:rowOff>
    </xdr:to>
    <xdr:cxnSp macro="">
      <xdr:nvCxnSpPr>
        <xdr:cNvPr id="635" name="直線コネクタ 634"/>
        <xdr:cNvCxnSpPr/>
      </xdr:nvCxnSpPr>
      <xdr:spPr>
        <a:xfrm>
          <a:off x="14592300" y="12806912"/>
          <a:ext cx="8890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36" name="フローチャート: 判断 635"/>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37" name="テキスト ボックス 636"/>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119612</xdr:rowOff>
    </xdr:from>
    <xdr:to>
      <xdr:col>76</xdr:col>
      <xdr:colOff>114300</xdr:colOff>
      <xdr:row>75</xdr:row>
      <xdr:rowOff>7683</xdr:rowOff>
    </xdr:to>
    <xdr:cxnSp macro="">
      <xdr:nvCxnSpPr>
        <xdr:cNvPr id="638" name="直線コネクタ 637"/>
        <xdr:cNvCxnSpPr/>
      </xdr:nvCxnSpPr>
      <xdr:spPr>
        <a:xfrm flipV="1">
          <a:off x="13703300" y="1280691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39" name="フローチャート: 判断 638"/>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0" name="テキスト ボックス 639"/>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7683</xdr:rowOff>
    </xdr:from>
    <xdr:to>
      <xdr:col>71</xdr:col>
      <xdr:colOff>177800</xdr:colOff>
      <xdr:row>75</xdr:row>
      <xdr:rowOff>15713</xdr:rowOff>
    </xdr:to>
    <xdr:cxnSp macro="">
      <xdr:nvCxnSpPr>
        <xdr:cNvPr id="641" name="直線コネクタ 640"/>
        <xdr:cNvCxnSpPr/>
      </xdr:nvCxnSpPr>
      <xdr:spPr>
        <a:xfrm flipV="1">
          <a:off x="12814300" y="12866433"/>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2" name="フローチャート: 判断 641"/>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3" name="テキスト ボックス 642"/>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4" name="フローチャート: 判断 643"/>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5" name="テキスト ボックス 644"/>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98130</xdr:rowOff>
    </xdr:from>
    <xdr:to>
      <xdr:col>85</xdr:col>
      <xdr:colOff>177800</xdr:colOff>
      <xdr:row>75</xdr:row>
      <xdr:rowOff>28280</xdr:rowOff>
    </xdr:to>
    <xdr:sp macro="" textlink="">
      <xdr:nvSpPr>
        <xdr:cNvPr id="651" name="楕円 650"/>
        <xdr:cNvSpPr/>
      </xdr:nvSpPr>
      <xdr:spPr>
        <a:xfrm>
          <a:off x="16268700" y="12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121007</xdr:rowOff>
    </xdr:from>
    <xdr:ext cx="534377" cy="259045"/>
    <xdr:sp macro="" textlink="">
      <xdr:nvSpPr>
        <xdr:cNvPr id="652" name="公債費該当値テキスト"/>
        <xdr:cNvSpPr txBox="1"/>
      </xdr:nvSpPr>
      <xdr:spPr>
        <a:xfrm>
          <a:off x="16370300" y="126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113874</xdr:rowOff>
    </xdr:from>
    <xdr:to>
      <xdr:col>81</xdr:col>
      <xdr:colOff>101600</xdr:colOff>
      <xdr:row>75</xdr:row>
      <xdr:rowOff>44024</xdr:rowOff>
    </xdr:to>
    <xdr:sp macro="" textlink="">
      <xdr:nvSpPr>
        <xdr:cNvPr id="653" name="楕円 652"/>
        <xdr:cNvSpPr/>
      </xdr:nvSpPr>
      <xdr:spPr>
        <a:xfrm>
          <a:off x="15430500" y="128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60551</xdr:rowOff>
    </xdr:from>
    <xdr:ext cx="534377" cy="259045"/>
    <xdr:sp macro="" textlink="">
      <xdr:nvSpPr>
        <xdr:cNvPr id="654" name="テキスト ボックス 653"/>
        <xdr:cNvSpPr txBox="1"/>
      </xdr:nvSpPr>
      <xdr:spPr>
        <a:xfrm>
          <a:off x="15214111" y="125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68812</xdr:rowOff>
    </xdr:from>
    <xdr:to>
      <xdr:col>76</xdr:col>
      <xdr:colOff>165100</xdr:colOff>
      <xdr:row>74</xdr:row>
      <xdr:rowOff>170412</xdr:rowOff>
    </xdr:to>
    <xdr:sp macro="" textlink="">
      <xdr:nvSpPr>
        <xdr:cNvPr id="655" name="楕円 654"/>
        <xdr:cNvSpPr/>
      </xdr:nvSpPr>
      <xdr:spPr>
        <a:xfrm>
          <a:off x="14541500" y="12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15489</xdr:rowOff>
    </xdr:from>
    <xdr:ext cx="534377" cy="259045"/>
    <xdr:sp macro="" textlink="">
      <xdr:nvSpPr>
        <xdr:cNvPr id="656" name="テキスト ボックス 655"/>
        <xdr:cNvSpPr txBox="1"/>
      </xdr:nvSpPr>
      <xdr:spPr>
        <a:xfrm>
          <a:off x="14325111" y="125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128333</xdr:rowOff>
    </xdr:from>
    <xdr:to>
      <xdr:col>72</xdr:col>
      <xdr:colOff>38100</xdr:colOff>
      <xdr:row>75</xdr:row>
      <xdr:rowOff>58483</xdr:rowOff>
    </xdr:to>
    <xdr:sp macro="" textlink="">
      <xdr:nvSpPr>
        <xdr:cNvPr id="657" name="楕円 656"/>
        <xdr:cNvSpPr/>
      </xdr:nvSpPr>
      <xdr:spPr>
        <a:xfrm>
          <a:off x="13652500" y="12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75010</xdr:rowOff>
    </xdr:from>
    <xdr:ext cx="534377" cy="259045"/>
    <xdr:sp macro="" textlink="">
      <xdr:nvSpPr>
        <xdr:cNvPr id="658" name="テキスト ボックス 657"/>
        <xdr:cNvSpPr txBox="1"/>
      </xdr:nvSpPr>
      <xdr:spPr>
        <a:xfrm>
          <a:off x="13436111" y="125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136363</xdr:rowOff>
    </xdr:from>
    <xdr:to>
      <xdr:col>67</xdr:col>
      <xdr:colOff>101600</xdr:colOff>
      <xdr:row>75</xdr:row>
      <xdr:rowOff>66513</xdr:rowOff>
    </xdr:to>
    <xdr:sp macro="" textlink="">
      <xdr:nvSpPr>
        <xdr:cNvPr id="659" name="楕円 658"/>
        <xdr:cNvSpPr/>
      </xdr:nvSpPr>
      <xdr:spPr>
        <a:xfrm>
          <a:off x="12763500" y="128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83040</xdr:rowOff>
    </xdr:from>
    <xdr:ext cx="534377" cy="259045"/>
    <xdr:sp macro="" textlink="">
      <xdr:nvSpPr>
        <xdr:cNvPr id="660" name="テキスト ボックス 659"/>
        <xdr:cNvSpPr txBox="1"/>
      </xdr:nvSpPr>
      <xdr:spPr>
        <a:xfrm>
          <a:off x="12547111" y="125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2" name="直線コネクタ 681"/>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3"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4" name="直線コネクタ 683"/>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5"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86" name="直線コネクタ 685"/>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73177</xdr:rowOff>
    </xdr:from>
    <xdr:to>
      <xdr:col>85</xdr:col>
      <xdr:colOff>127000</xdr:colOff>
      <xdr:row>96</xdr:row>
      <xdr:rowOff>113548</xdr:rowOff>
    </xdr:to>
    <xdr:cxnSp macro="">
      <xdr:nvCxnSpPr>
        <xdr:cNvPr id="687" name="直線コネクタ 686"/>
        <xdr:cNvCxnSpPr/>
      </xdr:nvCxnSpPr>
      <xdr:spPr>
        <a:xfrm flipV="1">
          <a:off x="15481300" y="16360927"/>
          <a:ext cx="838200" cy="2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88"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89" name="フローチャート: 判断 688"/>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129459</xdr:rowOff>
    </xdr:from>
    <xdr:to>
      <xdr:col>81</xdr:col>
      <xdr:colOff>50800</xdr:colOff>
      <xdr:row>96</xdr:row>
      <xdr:rowOff>113548</xdr:rowOff>
    </xdr:to>
    <xdr:cxnSp macro="">
      <xdr:nvCxnSpPr>
        <xdr:cNvPr id="690" name="直線コネクタ 689"/>
        <xdr:cNvCxnSpPr/>
      </xdr:nvCxnSpPr>
      <xdr:spPr>
        <a:xfrm>
          <a:off x="14592300" y="16417209"/>
          <a:ext cx="889000" cy="1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1" name="フローチャート: 判断 690"/>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2" name="テキスト ボックス 691"/>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129459</xdr:rowOff>
    </xdr:from>
    <xdr:to>
      <xdr:col>76</xdr:col>
      <xdr:colOff>114300</xdr:colOff>
      <xdr:row>96</xdr:row>
      <xdr:rowOff>574</xdr:rowOff>
    </xdr:to>
    <xdr:cxnSp macro="">
      <xdr:nvCxnSpPr>
        <xdr:cNvPr id="693" name="直線コネクタ 692"/>
        <xdr:cNvCxnSpPr/>
      </xdr:nvCxnSpPr>
      <xdr:spPr>
        <a:xfrm flipV="1">
          <a:off x="13703300" y="16417209"/>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4" name="フローチャート: 判断 693"/>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5" name="テキスト ボックス 694"/>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85475</xdr:rowOff>
    </xdr:from>
    <xdr:to>
      <xdr:col>71</xdr:col>
      <xdr:colOff>177800</xdr:colOff>
      <xdr:row>96</xdr:row>
      <xdr:rowOff>574</xdr:rowOff>
    </xdr:to>
    <xdr:cxnSp macro="">
      <xdr:nvCxnSpPr>
        <xdr:cNvPr id="696" name="直線コネクタ 695"/>
        <xdr:cNvCxnSpPr/>
      </xdr:nvCxnSpPr>
      <xdr:spPr>
        <a:xfrm>
          <a:off x="12814300" y="16030325"/>
          <a:ext cx="889000" cy="4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697" name="フローチャート: 判断 696"/>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698" name="テキスト ボックス 697"/>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699" name="フローチャート: 判断 698"/>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0" name="テキスト ボックス 699"/>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22377</xdr:rowOff>
    </xdr:from>
    <xdr:to>
      <xdr:col>85</xdr:col>
      <xdr:colOff>177800</xdr:colOff>
      <xdr:row>95</xdr:row>
      <xdr:rowOff>123977</xdr:rowOff>
    </xdr:to>
    <xdr:sp macro="" textlink="">
      <xdr:nvSpPr>
        <xdr:cNvPr id="706" name="楕円 705"/>
        <xdr:cNvSpPr/>
      </xdr:nvSpPr>
      <xdr:spPr>
        <a:xfrm>
          <a:off x="162687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45254</xdr:rowOff>
    </xdr:from>
    <xdr:ext cx="534377" cy="259045"/>
    <xdr:sp macro="" textlink="">
      <xdr:nvSpPr>
        <xdr:cNvPr id="707" name="積立金該当値テキスト"/>
        <xdr:cNvSpPr txBox="1"/>
      </xdr:nvSpPr>
      <xdr:spPr>
        <a:xfrm>
          <a:off x="16370300" y="161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62748</xdr:rowOff>
    </xdr:from>
    <xdr:to>
      <xdr:col>81</xdr:col>
      <xdr:colOff>101600</xdr:colOff>
      <xdr:row>96</xdr:row>
      <xdr:rowOff>164348</xdr:rowOff>
    </xdr:to>
    <xdr:sp macro="" textlink="">
      <xdr:nvSpPr>
        <xdr:cNvPr id="708" name="楕円 707"/>
        <xdr:cNvSpPr/>
      </xdr:nvSpPr>
      <xdr:spPr>
        <a:xfrm>
          <a:off x="15430500" y="165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9425</xdr:rowOff>
    </xdr:from>
    <xdr:ext cx="469744" cy="259045"/>
    <xdr:sp macro="" textlink="">
      <xdr:nvSpPr>
        <xdr:cNvPr id="709" name="テキスト ボックス 708"/>
        <xdr:cNvSpPr txBox="1"/>
      </xdr:nvSpPr>
      <xdr:spPr>
        <a:xfrm>
          <a:off x="15246428" y="1629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78659</xdr:rowOff>
    </xdr:from>
    <xdr:to>
      <xdr:col>76</xdr:col>
      <xdr:colOff>165100</xdr:colOff>
      <xdr:row>96</xdr:row>
      <xdr:rowOff>8809</xdr:rowOff>
    </xdr:to>
    <xdr:sp macro="" textlink="">
      <xdr:nvSpPr>
        <xdr:cNvPr id="710" name="楕円 709"/>
        <xdr:cNvSpPr/>
      </xdr:nvSpPr>
      <xdr:spPr>
        <a:xfrm>
          <a:off x="14541500" y="163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25336</xdr:rowOff>
    </xdr:from>
    <xdr:ext cx="534377" cy="259045"/>
    <xdr:sp macro="" textlink="">
      <xdr:nvSpPr>
        <xdr:cNvPr id="711" name="テキスト ボックス 710"/>
        <xdr:cNvSpPr txBox="1"/>
      </xdr:nvSpPr>
      <xdr:spPr>
        <a:xfrm>
          <a:off x="14325111" y="161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121224</xdr:rowOff>
    </xdr:from>
    <xdr:to>
      <xdr:col>72</xdr:col>
      <xdr:colOff>38100</xdr:colOff>
      <xdr:row>96</xdr:row>
      <xdr:rowOff>51374</xdr:rowOff>
    </xdr:to>
    <xdr:sp macro="" textlink="">
      <xdr:nvSpPr>
        <xdr:cNvPr id="712" name="楕円 711"/>
        <xdr:cNvSpPr/>
      </xdr:nvSpPr>
      <xdr:spPr>
        <a:xfrm>
          <a:off x="13652500" y="164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67901</xdr:rowOff>
    </xdr:from>
    <xdr:ext cx="534377" cy="259045"/>
    <xdr:sp macro="" textlink="">
      <xdr:nvSpPr>
        <xdr:cNvPr id="713" name="テキスト ボックス 712"/>
        <xdr:cNvSpPr txBox="1"/>
      </xdr:nvSpPr>
      <xdr:spPr>
        <a:xfrm>
          <a:off x="13436111" y="161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34675</xdr:rowOff>
    </xdr:from>
    <xdr:to>
      <xdr:col>67</xdr:col>
      <xdr:colOff>101600</xdr:colOff>
      <xdr:row>93</xdr:row>
      <xdr:rowOff>136275</xdr:rowOff>
    </xdr:to>
    <xdr:sp macro="" textlink="">
      <xdr:nvSpPr>
        <xdr:cNvPr id="714" name="楕円 713"/>
        <xdr:cNvSpPr/>
      </xdr:nvSpPr>
      <xdr:spPr>
        <a:xfrm>
          <a:off x="12763500" y="15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152802</xdr:rowOff>
    </xdr:from>
    <xdr:ext cx="534377" cy="259045"/>
    <xdr:sp macro="" textlink="">
      <xdr:nvSpPr>
        <xdr:cNvPr id="715" name="テキスト ボックス 714"/>
        <xdr:cNvSpPr txBox="1"/>
      </xdr:nvSpPr>
      <xdr:spPr>
        <a:xfrm>
          <a:off x="12547111" y="157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39" name="直線コネクタ 738"/>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2"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3" name="直線コネクタ 742"/>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77724</xdr:rowOff>
    </xdr:from>
    <xdr:to>
      <xdr:col>116</xdr:col>
      <xdr:colOff>63500</xdr:colOff>
      <xdr:row>37</xdr:row>
      <xdr:rowOff>64262</xdr:rowOff>
    </xdr:to>
    <xdr:cxnSp macro="">
      <xdr:nvCxnSpPr>
        <xdr:cNvPr id="744" name="直線コネクタ 743"/>
        <xdr:cNvCxnSpPr/>
      </xdr:nvCxnSpPr>
      <xdr:spPr>
        <a:xfrm>
          <a:off x="21323300" y="6249924"/>
          <a:ext cx="838200" cy="1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5"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46" name="フローチャート: 判断 745"/>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77724</xdr:rowOff>
    </xdr:from>
    <xdr:to>
      <xdr:col>111</xdr:col>
      <xdr:colOff>177800</xdr:colOff>
      <xdr:row>38</xdr:row>
      <xdr:rowOff>14605</xdr:rowOff>
    </xdr:to>
    <xdr:cxnSp macro="">
      <xdr:nvCxnSpPr>
        <xdr:cNvPr id="747" name="直線コネクタ 746"/>
        <xdr:cNvCxnSpPr/>
      </xdr:nvCxnSpPr>
      <xdr:spPr>
        <a:xfrm flipV="1">
          <a:off x="20434300" y="6249924"/>
          <a:ext cx="889000" cy="2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48" name="フローチャート: 判断 747"/>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49" name="テキスト ボックス 748"/>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14605</xdr:rowOff>
    </xdr:from>
    <xdr:to>
      <xdr:col>107</xdr:col>
      <xdr:colOff>50800</xdr:colOff>
      <xdr:row>38</xdr:row>
      <xdr:rowOff>22733</xdr:rowOff>
    </xdr:to>
    <xdr:cxnSp macro="">
      <xdr:nvCxnSpPr>
        <xdr:cNvPr id="750" name="直線コネクタ 749"/>
        <xdr:cNvCxnSpPr/>
      </xdr:nvCxnSpPr>
      <xdr:spPr>
        <a:xfrm flipV="1">
          <a:off x="19545300" y="652970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1" name="フローチャート: 判断 750"/>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2" name="テキスト ボックス 751"/>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22733</xdr:rowOff>
    </xdr:from>
    <xdr:to>
      <xdr:col>102</xdr:col>
      <xdr:colOff>114300</xdr:colOff>
      <xdr:row>38</xdr:row>
      <xdr:rowOff>29845</xdr:rowOff>
    </xdr:to>
    <xdr:cxnSp macro="">
      <xdr:nvCxnSpPr>
        <xdr:cNvPr id="753" name="直線コネクタ 752"/>
        <xdr:cNvCxnSpPr/>
      </xdr:nvCxnSpPr>
      <xdr:spPr>
        <a:xfrm flipV="1">
          <a:off x="18656300" y="6537833"/>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4" name="フローチャート: 判断 753"/>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5" name="テキスト ボックス 754"/>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56" name="フローチャート: 判断 755"/>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57" name="テキスト ボックス 756"/>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13462</xdr:rowOff>
    </xdr:from>
    <xdr:to>
      <xdr:col>116</xdr:col>
      <xdr:colOff>114300</xdr:colOff>
      <xdr:row>37</xdr:row>
      <xdr:rowOff>115062</xdr:rowOff>
    </xdr:to>
    <xdr:sp macro="" textlink="">
      <xdr:nvSpPr>
        <xdr:cNvPr id="763" name="楕円 762"/>
        <xdr:cNvSpPr/>
      </xdr:nvSpPr>
      <xdr:spPr>
        <a:xfrm>
          <a:off x="22110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36339</xdr:rowOff>
    </xdr:from>
    <xdr:ext cx="469744" cy="259045"/>
    <xdr:sp macro="" textlink="">
      <xdr:nvSpPr>
        <xdr:cNvPr id="764" name="投資及び出資金該当値テキスト"/>
        <xdr:cNvSpPr txBox="1"/>
      </xdr:nvSpPr>
      <xdr:spPr>
        <a:xfrm>
          <a:off x="22212300" y="62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26924</xdr:rowOff>
    </xdr:from>
    <xdr:to>
      <xdr:col>112</xdr:col>
      <xdr:colOff>38100</xdr:colOff>
      <xdr:row>36</xdr:row>
      <xdr:rowOff>128524</xdr:rowOff>
    </xdr:to>
    <xdr:sp macro="" textlink="">
      <xdr:nvSpPr>
        <xdr:cNvPr id="765" name="楕円 764"/>
        <xdr:cNvSpPr/>
      </xdr:nvSpPr>
      <xdr:spPr>
        <a:xfrm>
          <a:off x="21272500" y="61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145051</xdr:rowOff>
    </xdr:from>
    <xdr:ext cx="469744" cy="259045"/>
    <xdr:sp macro="" textlink="">
      <xdr:nvSpPr>
        <xdr:cNvPr id="766" name="テキスト ボックス 765"/>
        <xdr:cNvSpPr txBox="1"/>
      </xdr:nvSpPr>
      <xdr:spPr>
        <a:xfrm>
          <a:off x="21088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135255</xdr:rowOff>
    </xdr:from>
    <xdr:to>
      <xdr:col>107</xdr:col>
      <xdr:colOff>101600</xdr:colOff>
      <xdr:row>38</xdr:row>
      <xdr:rowOff>65405</xdr:rowOff>
    </xdr:to>
    <xdr:sp macro="" textlink="">
      <xdr:nvSpPr>
        <xdr:cNvPr id="767" name="楕円 766"/>
        <xdr:cNvSpPr/>
      </xdr:nvSpPr>
      <xdr:spPr>
        <a:xfrm>
          <a:off x="203835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56532</xdr:rowOff>
    </xdr:from>
    <xdr:ext cx="469744" cy="259045"/>
    <xdr:sp macro="" textlink="">
      <xdr:nvSpPr>
        <xdr:cNvPr id="768" name="テキスト ボックス 767"/>
        <xdr:cNvSpPr txBox="1"/>
      </xdr:nvSpPr>
      <xdr:spPr>
        <a:xfrm>
          <a:off x="20199428" y="65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143383</xdr:rowOff>
    </xdr:from>
    <xdr:to>
      <xdr:col>102</xdr:col>
      <xdr:colOff>165100</xdr:colOff>
      <xdr:row>38</xdr:row>
      <xdr:rowOff>73533</xdr:rowOff>
    </xdr:to>
    <xdr:sp macro="" textlink="">
      <xdr:nvSpPr>
        <xdr:cNvPr id="769" name="楕円 768"/>
        <xdr:cNvSpPr/>
      </xdr:nvSpPr>
      <xdr:spPr>
        <a:xfrm>
          <a:off x="19494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70" name="テキスト ボックス 769"/>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150495</xdr:rowOff>
    </xdr:from>
    <xdr:to>
      <xdr:col>98</xdr:col>
      <xdr:colOff>38100</xdr:colOff>
      <xdr:row>38</xdr:row>
      <xdr:rowOff>80645</xdr:rowOff>
    </xdr:to>
    <xdr:sp macro="" textlink="">
      <xdr:nvSpPr>
        <xdr:cNvPr id="771" name="楕円 770"/>
        <xdr:cNvSpPr/>
      </xdr:nvSpPr>
      <xdr:spPr>
        <a:xfrm>
          <a:off x="186055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97172</xdr:rowOff>
    </xdr:from>
    <xdr:ext cx="469744" cy="259045"/>
    <xdr:sp macro="" textlink="">
      <xdr:nvSpPr>
        <xdr:cNvPr id="772" name="テキスト ボックス 771"/>
        <xdr:cNvSpPr txBox="1"/>
      </xdr:nvSpPr>
      <xdr:spPr>
        <a:xfrm>
          <a:off x="18421428" y="62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796" name="直線コネクタ 795"/>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797"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798" name="直線コネクタ 797"/>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799"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0" name="直線コネクタ 799"/>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20066</xdr:rowOff>
    </xdr:from>
    <xdr:to>
      <xdr:col>116</xdr:col>
      <xdr:colOff>63500</xdr:colOff>
      <xdr:row>58</xdr:row>
      <xdr:rowOff>24105</xdr:rowOff>
    </xdr:to>
    <xdr:cxnSp macro="">
      <xdr:nvCxnSpPr>
        <xdr:cNvPr id="801" name="直線コネクタ 800"/>
        <xdr:cNvCxnSpPr/>
      </xdr:nvCxnSpPr>
      <xdr:spPr>
        <a:xfrm>
          <a:off x="21323300" y="9964166"/>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2"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3" name="フローチャート: 判断 802"/>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xdr:rowOff>
    </xdr:from>
    <xdr:to>
      <xdr:col>111</xdr:col>
      <xdr:colOff>177800</xdr:colOff>
      <xdr:row>58</xdr:row>
      <xdr:rowOff>20066</xdr:rowOff>
    </xdr:to>
    <xdr:cxnSp macro="">
      <xdr:nvCxnSpPr>
        <xdr:cNvPr id="804" name="直線コネクタ 803"/>
        <xdr:cNvCxnSpPr/>
      </xdr:nvCxnSpPr>
      <xdr:spPr>
        <a:xfrm>
          <a:off x="20434300" y="9944126"/>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5" name="フローチャート: 判断 804"/>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06" name="テキスト ボックス 805"/>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62357</xdr:rowOff>
    </xdr:from>
    <xdr:to>
      <xdr:col>107</xdr:col>
      <xdr:colOff>50800</xdr:colOff>
      <xdr:row>58</xdr:row>
      <xdr:rowOff>26</xdr:rowOff>
    </xdr:to>
    <xdr:cxnSp macro="">
      <xdr:nvCxnSpPr>
        <xdr:cNvPr id="807" name="直線コネクタ 806"/>
        <xdr:cNvCxnSpPr/>
      </xdr:nvCxnSpPr>
      <xdr:spPr>
        <a:xfrm>
          <a:off x="19545300" y="9835007"/>
          <a:ext cx="8890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08" name="フローチャート: 判断 807"/>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09" name="テキスト ボックス 808"/>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52794</xdr:rowOff>
    </xdr:from>
    <xdr:to>
      <xdr:col>102</xdr:col>
      <xdr:colOff>114300</xdr:colOff>
      <xdr:row>57</xdr:row>
      <xdr:rowOff>62357</xdr:rowOff>
    </xdr:to>
    <xdr:cxnSp macro="">
      <xdr:nvCxnSpPr>
        <xdr:cNvPr id="810" name="直線コネクタ 809"/>
        <xdr:cNvCxnSpPr/>
      </xdr:nvCxnSpPr>
      <xdr:spPr>
        <a:xfrm>
          <a:off x="18656300" y="982544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1" name="フローチャート: 判断 810"/>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2" name="テキスト ボックス 811"/>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3" name="フローチャート: 判断 812"/>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106532</xdr:rowOff>
    </xdr:from>
    <xdr:ext cx="469744" cy="259045"/>
    <xdr:sp macro="" textlink="">
      <xdr:nvSpPr>
        <xdr:cNvPr id="814" name="テキスト ボックス 813"/>
        <xdr:cNvSpPr txBox="1"/>
      </xdr:nvSpPr>
      <xdr:spPr>
        <a:xfrm>
          <a:off x="18421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144755</xdr:rowOff>
    </xdr:from>
    <xdr:to>
      <xdr:col>116</xdr:col>
      <xdr:colOff>114300</xdr:colOff>
      <xdr:row>58</xdr:row>
      <xdr:rowOff>74905</xdr:rowOff>
    </xdr:to>
    <xdr:sp macro="" textlink="">
      <xdr:nvSpPr>
        <xdr:cNvPr id="820" name="楕円 819"/>
        <xdr:cNvSpPr/>
      </xdr:nvSpPr>
      <xdr:spPr>
        <a:xfrm>
          <a:off x="22110700" y="99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123182</xdr:rowOff>
    </xdr:from>
    <xdr:ext cx="469744" cy="259045"/>
    <xdr:sp macro="" textlink="">
      <xdr:nvSpPr>
        <xdr:cNvPr id="821" name="貸付金該当値テキスト"/>
        <xdr:cNvSpPr txBox="1"/>
      </xdr:nvSpPr>
      <xdr:spPr>
        <a:xfrm>
          <a:off x="22212300" y="989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140716</xdr:rowOff>
    </xdr:from>
    <xdr:to>
      <xdr:col>112</xdr:col>
      <xdr:colOff>38100</xdr:colOff>
      <xdr:row>58</xdr:row>
      <xdr:rowOff>70866</xdr:rowOff>
    </xdr:to>
    <xdr:sp macro="" textlink="">
      <xdr:nvSpPr>
        <xdr:cNvPr id="822" name="楕円 821"/>
        <xdr:cNvSpPr/>
      </xdr:nvSpPr>
      <xdr:spPr>
        <a:xfrm>
          <a:off x="21272500" y="99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61993</xdr:rowOff>
    </xdr:from>
    <xdr:ext cx="469744" cy="259045"/>
    <xdr:sp macro="" textlink="">
      <xdr:nvSpPr>
        <xdr:cNvPr id="823" name="テキスト ボックス 822"/>
        <xdr:cNvSpPr txBox="1"/>
      </xdr:nvSpPr>
      <xdr:spPr>
        <a:xfrm>
          <a:off x="21088428" y="100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120676</xdr:rowOff>
    </xdr:from>
    <xdr:to>
      <xdr:col>107</xdr:col>
      <xdr:colOff>101600</xdr:colOff>
      <xdr:row>58</xdr:row>
      <xdr:rowOff>50826</xdr:rowOff>
    </xdr:to>
    <xdr:sp macro="" textlink="">
      <xdr:nvSpPr>
        <xdr:cNvPr id="824" name="楕円 823"/>
        <xdr:cNvSpPr/>
      </xdr:nvSpPr>
      <xdr:spPr>
        <a:xfrm>
          <a:off x="20383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41953</xdr:rowOff>
    </xdr:from>
    <xdr:ext cx="469744" cy="259045"/>
    <xdr:sp macro="" textlink="">
      <xdr:nvSpPr>
        <xdr:cNvPr id="825" name="テキスト ボックス 824"/>
        <xdr:cNvSpPr txBox="1"/>
      </xdr:nvSpPr>
      <xdr:spPr>
        <a:xfrm>
          <a:off x="20199428"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11557</xdr:rowOff>
    </xdr:from>
    <xdr:to>
      <xdr:col>102</xdr:col>
      <xdr:colOff>165100</xdr:colOff>
      <xdr:row>57</xdr:row>
      <xdr:rowOff>113157</xdr:rowOff>
    </xdr:to>
    <xdr:sp macro="" textlink="">
      <xdr:nvSpPr>
        <xdr:cNvPr id="826" name="楕円 825"/>
        <xdr:cNvSpPr/>
      </xdr:nvSpPr>
      <xdr:spPr>
        <a:xfrm>
          <a:off x="194945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129684</xdr:rowOff>
    </xdr:from>
    <xdr:ext cx="469744" cy="259045"/>
    <xdr:sp macro="" textlink="">
      <xdr:nvSpPr>
        <xdr:cNvPr id="827" name="テキスト ボックス 826"/>
        <xdr:cNvSpPr txBox="1"/>
      </xdr:nvSpPr>
      <xdr:spPr>
        <a:xfrm>
          <a:off x="19310428" y="955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1994</xdr:rowOff>
    </xdr:from>
    <xdr:to>
      <xdr:col>98</xdr:col>
      <xdr:colOff>38100</xdr:colOff>
      <xdr:row>57</xdr:row>
      <xdr:rowOff>103594</xdr:rowOff>
    </xdr:to>
    <xdr:sp macro="" textlink="">
      <xdr:nvSpPr>
        <xdr:cNvPr id="828" name="楕円 827"/>
        <xdr:cNvSpPr/>
      </xdr:nvSpPr>
      <xdr:spPr>
        <a:xfrm>
          <a:off x="18605500" y="97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120121</xdr:rowOff>
    </xdr:from>
    <xdr:ext cx="469744" cy="259045"/>
    <xdr:sp macro="" textlink="">
      <xdr:nvSpPr>
        <xdr:cNvPr id="829" name="テキスト ボックス 828"/>
        <xdr:cNvSpPr txBox="1"/>
      </xdr:nvSpPr>
      <xdr:spPr>
        <a:xfrm>
          <a:off x="18421428" y="954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2" name="直線コネクタ 851"/>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3"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4" name="直線コネクタ 853"/>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5"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6" name="直線コネクタ 855"/>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42407</xdr:rowOff>
    </xdr:from>
    <xdr:to>
      <xdr:col>116</xdr:col>
      <xdr:colOff>63500</xdr:colOff>
      <xdr:row>70</xdr:row>
      <xdr:rowOff>115834</xdr:rowOff>
    </xdr:to>
    <xdr:cxnSp macro="">
      <xdr:nvCxnSpPr>
        <xdr:cNvPr id="857" name="直線コネクタ 856"/>
        <xdr:cNvCxnSpPr/>
      </xdr:nvCxnSpPr>
      <xdr:spPr>
        <a:xfrm flipV="1">
          <a:off x="21323300" y="12043907"/>
          <a:ext cx="8382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58"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59" name="フローチャート: 判断 858"/>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115834</xdr:rowOff>
    </xdr:from>
    <xdr:to>
      <xdr:col>111</xdr:col>
      <xdr:colOff>177800</xdr:colOff>
      <xdr:row>70</xdr:row>
      <xdr:rowOff>149667</xdr:rowOff>
    </xdr:to>
    <xdr:cxnSp macro="">
      <xdr:nvCxnSpPr>
        <xdr:cNvPr id="860" name="直線コネクタ 859"/>
        <xdr:cNvCxnSpPr/>
      </xdr:nvCxnSpPr>
      <xdr:spPr>
        <a:xfrm flipV="1">
          <a:off x="20434300" y="1211733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1" name="フローチャート: 判断 860"/>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2" name="テキスト ボックス 861"/>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149667</xdr:rowOff>
    </xdr:from>
    <xdr:to>
      <xdr:col>107</xdr:col>
      <xdr:colOff>50800</xdr:colOff>
      <xdr:row>71</xdr:row>
      <xdr:rowOff>65268</xdr:rowOff>
    </xdr:to>
    <xdr:cxnSp macro="">
      <xdr:nvCxnSpPr>
        <xdr:cNvPr id="863" name="直線コネクタ 862"/>
        <xdr:cNvCxnSpPr/>
      </xdr:nvCxnSpPr>
      <xdr:spPr>
        <a:xfrm flipV="1">
          <a:off x="19545300" y="12151167"/>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4" name="フローチャート: 判断 863"/>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5" name="テキスト ボックス 864"/>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65268</xdr:rowOff>
    </xdr:from>
    <xdr:to>
      <xdr:col>102</xdr:col>
      <xdr:colOff>114300</xdr:colOff>
      <xdr:row>71</xdr:row>
      <xdr:rowOff>69383</xdr:rowOff>
    </xdr:to>
    <xdr:cxnSp macro="">
      <xdr:nvCxnSpPr>
        <xdr:cNvPr id="866" name="直線コネクタ 865"/>
        <xdr:cNvCxnSpPr/>
      </xdr:nvCxnSpPr>
      <xdr:spPr>
        <a:xfrm flipV="1">
          <a:off x="18656300" y="1223821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67" name="フローチャート: 判断 866"/>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68" name="テキスト ボックス 867"/>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69" name="フローチャート: 判断 868"/>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0" name="テキスト ボックス 869"/>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163057</xdr:rowOff>
    </xdr:from>
    <xdr:to>
      <xdr:col>116</xdr:col>
      <xdr:colOff>114300</xdr:colOff>
      <xdr:row>70</xdr:row>
      <xdr:rowOff>93207</xdr:rowOff>
    </xdr:to>
    <xdr:sp macro="" textlink="">
      <xdr:nvSpPr>
        <xdr:cNvPr id="876" name="楕円 875"/>
        <xdr:cNvSpPr/>
      </xdr:nvSpPr>
      <xdr:spPr>
        <a:xfrm>
          <a:off x="22110700" y="119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116084</xdr:rowOff>
    </xdr:from>
    <xdr:ext cx="534377" cy="259045"/>
    <xdr:sp macro="" textlink="">
      <xdr:nvSpPr>
        <xdr:cNvPr id="877" name="繰出金該当値テキスト"/>
        <xdr:cNvSpPr txBox="1"/>
      </xdr:nvSpPr>
      <xdr:spPr>
        <a:xfrm>
          <a:off x="22212300" y="119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65034</xdr:rowOff>
    </xdr:from>
    <xdr:to>
      <xdr:col>112</xdr:col>
      <xdr:colOff>38100</xdr:colOff>
      <xdr:row>70</xdr:row>
      <xdr:rowOff>166634</xdr:rowOff>
    </xdr:to>
    <xdr:sp macro="" textlink="">
      <xdr:nvSpPr>
        <xdr:cNvPr id="878" name="楕円 877"/>
        <xdr:cNvSpPr/>
      </xdr:nvSpPr>
      <xdr:spPr>
        <a:xfrm>
          <a:off x="21272500" y="120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11711</xdr:rowOff>
    </xdr:from>
    <xdr:ext cx="534377" cy="259045"/>
    <xdr:sp macro="" textlink="">
      <xdr:nvSpPr>
        <xdr:cNvPr id="879" name="テキスト ボックス 878"/>
        <xdr:cNvSpPr txBox="1"/>
      </xdr:nvSpPr>
      <xdr:spPr>
        <a:xfrm>
          <a:off x="21056111" y="118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98867</xdr:rowOff>
    </xdr:from>
    <xdr:to>
      <xdr:col>107</xdr:col>
      <xdr:colOff>101600</xdr:colOff>
      <xdr:row>71</xdr:row>
      <xdr:rowOff>29017</xdr:rowOff>
    </xdr:to>
    <xdr:sp macro="" textlink="">
      <xdr:nvSpPr>
        <xdr:cNvPr id="880" name="楕円 879"/>
        <xdr:cNvSpPr/>
      </xdr:nvSpPr>
      <xdr:spPr>
        <a:xfrm>
          <a:off x="20383500" y="121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45544</xdr:rowOff>
    </xdr:from>
    <xdr:ext cx="534377" cy="259045"/>
    <xdr:sp macro="" textlink="">
      <xdr:nvSpPr>
        <xdr:cNvPr id="881" name="テキスト ボックス 880"/>
        <xdr:cNvSpPr txBox="1"/>
      </xdr:nvSpPr>
      <xdr:spPr>
        <a:xfrm>
          <a:off x="20167111" y="118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14468</xdr:rowOff>
    </xdr:from>
    <xdr:to>
      <xdr:col>102</xdr:col>
      <xdr:colOff>165100</xdr:colOff>
      <xdr:row>71</xdr:row>
      <xdr:rowOff>116068</xdr:rowOff>
    </xdr:to>
    <xdr:sp macro="" textlink="">
      <xdr:nvSpPr>
        <xdr:cNvPr id="882" name="楕円 881"/>
        <xdr:cNvSpPr/>
      </xdr:nvSpPr>
      <xdr:spPr>
        <a:xfrm>
          <a:off x="19494500" y="121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132595</xdr:rowOff>
    </xdr:from>
    <xdr:ext cx="534377" cy="259045"/>
    <xdr:sp macro="" textlink="">
      <xdr:nvSpPr>
        <xdr:cNvPr id="883" name="テキスト ボックス 882"/>
        <xdr:cNvSpPr txBox="1"/>
      </xdr:nvSpPr>
      <xdr:spPr>
        <a:xfrm>
          <a:off x="19278111" y="1196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18583</xdr:rowOff>
    </xdr:from>
    <xdr:to>
      <xdr:col>98</xdr:col>
      <xdr:colOff>38100</xdr:colOff>
      <xdr:row>71</xdr:row>
      <xdr:rowOff>120183</xdr:rowOff>
    </xdr:to>
    <xdr:sp macro="" textlink="">
      <xdr:nvSpPr>
        <xdr:cNvPr id="884" name="楕円 883"/>
        <xdr:cNvSpPr/>
      </xdr:nvSpPr>
      <xdr:spPr>
        <a:xfrm>
          <a:off x="18605500" y="121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136710</xdr:rowOff>
    </xdr:from>
    <xdr:ext cx="534377" cy="259045"/>
    <xdr:sp macro="" textlink="">
      <xdr:nvSpPr>
        <xdr:cNvPr id="885" name="テキスト ボックス 884"/>
        <xdr:cNvSpPr txBox="1"/>
      </xdr:nvSpPr>
      <xdr:spPr>
        <a:xfrm>
          <a:off x="18389111" y="119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万円となっている。</a:t>
          </a:r>
        </a:p>
        <a:p>
          <a:r>
            <a:rPr kumimoji="1" lang="ja-JP" altLang="en-US" sz="1300">
              <a:latin typeface="ＭＳ Ｐゴシック" panose="020B0600070205080204" pitchFamily="50" charset="-128"/>
              <a:ea typeface="ＭＳ Ｐゴシック" panose="020B0600070205080204" pitchFamily="50" charset="-128"/>
            </a:rPr>
            <a:t>主な構成要素である普通建設事業（長根屋内スケート場及び総合保健センターの建設など）、扶助費（施設型等給付費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幼児教育保育の無償化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、障がい者自立支援給付費など）の増加が主な要因と考えられる。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227,812
226,515
305.56
110,826,187
106,808,670
2,005,411
51,907,475
118,143,978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97790</xdr:rowOff>
    </xdr:from>
    <xdr:to>
      <xdr:col>24</xdr:col>
      <xdr:colOff>63500</xdr:colOff>
      <xdr:row>32</xdr:row>
      <xdr:rowOff>122936</xdr:rowOff>
    </xdr:to>
    <xdr:cxnSp macro="">
      <xdr:nvCxnSpPr>
        <xdr:cNvPr id="61" name="直線コネクタ 60"/>
        <xdr:cNvCxnSpPr/>
      </xdr:nvCxnSpPr>
      <xdr:spPr>
        <a:xfrm flipV="1">
          <a:off x="3797300" y="558419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122936</xdr:rowOff>
    </xdr:from>
    <xdr:to>
      <xdr:col>19</xdr:col>
      <xdr:colOff>177800</xdr:colOff>
      <xdr:row>33</xdr:row>
      <xdr:rowOff>37592</xdr:rowOff>
    </xdr:to>
    <xdr:cxnSp macro="">
      <xdr:nvCxnSpPr>
        <xdr:cNvPr id="64" name="直線コネクタ 63"/>
        <xdr:cNvCxnSpPr/>
      </xdr:nvCxnSpPr>
      <xdr:spPr>
        <a:xfrm flipV="1">
          <a:off x="2908300" y="560933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33</xdr:row>
      <xdr:rowOff>37592</xdr:rowOff>
    </xdr:to>
    <xdr:cxnSp macro="">
      <xdr:nvCxnSpPr>
        <xdr:cNvPr id="67" name="直線コネクタ 66"/>
        <xdr:cNvCxnSpPr/>
      </xdr:nvCxnSpPr>
      <xdr:spPr>
        <a:xfrm>
          <a:off x="2019300" y="5646674"/>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141986</xdr:rowOff>
    </xdr:from>
    <xdr:to>
      <xdr:col>10</xdr:col>
      <xdr:colOff>114300</xdr:colOff>
      <xdr:row>32</xdr:row>
      <xdr:rowOff>160274</xdr:rowOff>
    </xdr:to>
    <xdr:cxnSp macro="">
      <xdr:nvCxnSpPr>
        <xdr:cNvPr id="70" name="直線コネクタ 69"/>
        <xdr:cNvCxnSpPr/>
      </xdr:nvCxnSpPr>
      <xdr:spPr>
        <a:xfrm>
          <a:off x="1130300" y="5456936"/>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46990</xdr:rowOff>
    </xdr:from>
    <xdr:to>
      <xdr:col>24</xdr:col>
      <xdr:colOff>114300</xdr:colOff>
      <xdr:row>32</xdr:row>
      <xdr:rowOff>148590</xdr:rowOff>
    </xdr:to>
    <xdr:sp macro="" textlink="">
      <xdr:nvSpPr>
        <xdr:cNvPr id="80" name="楕円 79"/>
        <xdr:cNvSpPr/>
      </xdr:nvSpPr>
      <xdr:spPr>
        <a:xfrm>
          <a:off x="4584700" y="55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69867</xdr:rowOff>
    </xdr:from>
    <xdr:ext cx="469744" cy="259045"/>
    <xdr:sp macro="" textlink="">
      <xdr:nvSpPr>
        <xdr:cNvPr id="81" name="議会費該当値テキスト"/>
        <xdr:cNvSpPr txBox="1"/>
      </xdr:nvSpPr>
      <xdr:spPr>
        <a:xfrm>
          <a:off x="4686300"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72136</xdr:rowOff>
    </xdr:from>
    <xdr:to>
      <xdr:col>20</xdr:col>
      <xdr:colOff>38100</xdr:colOff>
      <xdr:row>33</xdr:row>
      <xdr:rowOff>2286</xdr:rowOff>
    </xdr:to>
    <xdr:sp macro="" textlink="">
      <xdr:nvSpPr>
        <xdr:cNvPr id="82" name="楕円 81"/>
        <xdr:cNvSpPr/>
      </xdr:nvSpPr>
      <xdr:spPr>
        <a:xfrm>
          <a:off x="3746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18813</xdr:rowOff>
    </xdr:from>
    <xdr:ext cx="469744" cy="259045"/>
    <xdr:sp macro="" textlink="">
      <xdr:nvSpPr>
        <xdr:cNvPr id="83" name="テキスト ボックス 82"/>
        <xdr:cNvSpPr txBox="1"/>
      </xdr:nvSpPr>
      <xdr:spPr>
        <a:xfrm>
          <a:off x="3562428" y="53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158242</xdr:rowOff>
    </xdr:from>
    <xdr:to>
      <xdr:col>15</xdr:col>
      <xdr:colOff>101600</xdr:colOff>
      <xdr:row>33</xdr:row>
      <xdr:rowOff>88392</xdr:rowOff>
    </xdr:to>
    <xdr:sp macro="" textlink="">
      <xdr:nvSpPr>
        <xdr:cNvPr id="84" name="楕円 83"/>
        <xdr:cNvSpPr/>
      </xdr:nvSpPr>
      <xdr:spPr>
        <a:xfrm>
          <a:off x="2857500" y="5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104919</xdr:rowOff>
    </xdr:from>
    <xdr:ext cx="469744" cy="259045"/>
    <xdr:sp macro="" textlink="">
      <xdr:nvSpPr>
        <xdr:cNvPr id="85" name="テキスト ボックス 84"/>
        <xdr:cNvSpPr txBox="1"/>
      </xdr:nvSpPr>
      <xdr:spPr>
        <a:xfrm>
          <a:off x="2673428"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109474</xdr:rowOff>
    </xdr:from>
    <xdr:to>
      <xdr:col>10</xdr:col>
      <xdr:colOff>165100</xdr:colOff>
      <xdr:row>33</xdr:row>
      <xdr:rowOff>39624</xdr:rowOff>
    </xdr:to>
    <xdr:sp macro="" textlink="">
      <xdr:nvSpPr>
        <xdr:cNvPr id="86" name="楕円 85"/>
        <xdr:cNvSpPr/>
      </xdr:nvSpPr>
      <xdr:spPr>
        <a:xfrm>
          <a:off x="1968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56151</xdr:rowOff>
    </xdr:from>
    <xdr:ext cx="469744" cy="259045"/>
    <xdr:sp macro="" textlink="">
      <xdr:nvSpPr>
        <xdr:cNvPr id="87" name="テキスト ボックス 86"/>
        <xdr:cNvSpPr txBox="1"/>
      </xdr:nvSpPr>
      <xdr:spPr>
        <a:xfrm>
          <a:off x="1784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91186</xdr:rowOff>
    </xdr:from>
    <xdr:to>
      <xdr:col>6</xdr:col>
      <xdr:colOff>38100</xdr:colOff>
      <xdr:row>32</xdr:row>
      <xdr:rowOff>21336</xdr:rowOff>
    </xdr:to>
    <xdr:sp macro="" textlink="">
      <xdr:nvSpPr>
        <xdr:cNvPr id="88" name="楕円 87"/>
        <xdr:cNvSpPr/>
      </xdr:nvSpPr>
      <xdr:spPr>
        <a:xfrm>
          <a:off x="1079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37863</xdr:rowOff>
    </xdr:from>
    <xdr:ext cx="469744" cy="259045"/>
    <xdr:sp macro="" textlink="">
      <xdr:nvSpPr>
        <xdr:cNvPr id="89" name="テキスト ボックス 88"/>
        <xdr:cNvSpPr txBox="1"/>
      </xdr:nvSpPr>
      <xdr:spPr>
        <a:xfrm>
          <a:off x="895428"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100305</xdr:rowOff>
    </xdr:from>
    <xdr:to>
      <xdr:col>24</xdr:col>
      <xdr:colOff>63500</xdr:colOff>
      <xdr:row>58</xdr:row>
      <xdr:rowOff>11017</xdr:rowOff>
    </xdr:to>
    <xdr:cxnSp macro="">
      <xdr:nvCxnSpPr>
        <xdr:cNvPr id="119" name="直線コネクタ 118"/>
        <xdr:cNvCxnSpPr/>
      </xdr:nvCxnSpPr>
      <xdr:spPr>
        <a:xfrm flipV="1">
          <a:off x="3797300" y="9872955"/>
          <a:ext cx="838200" cy="8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134975</xdr:rowOff>
    </xdr:from>
    <xdr:to>
      <xdr:col>19</xdr:col>
      <xdr:colOff>177800</xdr:colOff>
      <xdr:row>58</xdr:row>
      <xdr:rowOff>11017</xdr:rowOff>
    </xdr:to>
    <xdr:cxnSp macro="">
      <xdr:nvCxnSpPr>
        <xdr:cNvPr id="122" name="直線コネクタ 121"/>
        <xdr:cNvCxnSpPr/>
      </xdr:nvCxnSpPr>
      <xdr:spPr>
        <a:xfrm>
          <a:off x="2908300" y="9907625"/>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72568</xdr:rowOff>
    </xdr:from>
    <xdr:to>
      <xdr:col>15</xdr:col>
      <xdr:colOff>50800</xdr:colOff>
      <xdr:row>57</xdr:row>
      <xdr:rowOff>134975</xdr:rowOff>
    </xdr:to>
    <xdr:cxnSp macro="">
      <xdr:nvCxnSpPr>
        <xdr:cNvPr id="125" name="直線コネクタ 124"/>
        <xdr:cNvCxnSpPr/>
      </xdr:nvCxnSpPr>
      <xdr:spPr>
        <a:xfrm>
          <a:off x="2019300" y="9845218"/>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152482</xdr:rowOff>
    </xdr:from>
    <xdr:to>
      <xdr:col>10</xdr:col>
      <xdr:colOff>114300</xdr:colOff>
      <xdr:row>57</xdr:row>
      <xdr:rowOff>72568</xdr:rowOff>
    </xdr:to>
    <xdr:cxnSp macro="">
      <xdr:nvCxnSpPr>
        <xdr:cNvPr id="128" name="直線コネクタ 127"/>
        <xdr:cNvCxnSpPr/>
      </xdr:nvCxnSpPr>
      <xdr:spPr>
        <a:xfrm>
          <a:off x="1130300" y="9582232"/>
          <a:ext cx="889000" cy="2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38295</xdr:rowOff>
    </xdr:from>
    <xdr:ext cx="534377" cy="259045"/>
    <xdr:sp macro="" textlink="">
      <xdr:nvSpPr>
        <xdr:cNvPr id="132" name="テキスト ボックス 131"/>
        <xdr:cNvSpPr txBox="1"/>
      </xdr:nvSpPr>
      <xdr:spPr>
        <a:xfrm>
          <a:off x="863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49505</xdr:rowOff>
    </xdr:from>
    <xdr:to>
      <xdr:col>24</xdr:col>
      <xdr:colOff>114300</xdr:colOff>
      <xdr:row>57</xdr:row>
      <xdr:rowOff>151105</xdr:rowOff>
    </xdr:to>
    <xdr:sp macro="" textlink="">
      <xdr:nvSpPr>
        <xdr:cNvPr id="138" name="楕円 137"/>
        <xdr:cNvSpPr/>
      </xdr:nvSpPr>
      <xdr:spPr>
        <a:xfrm>
          <a:off x="4584700" y="98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27932</xdr:rowOff>
    </xdr:from>
    <xdr:ext cx="534377" cy="259045"/>
    <xdr:sp macro="" textlink="">
      <xdr:nvSpPr>
        <xdr:cNvPr id="139" name="総務費該当値テキスト"/>
        <xdr:cNvSpPr txBox="1"/>
      </xdr:nvSpPr>
      <xdr:spPr>
        <a:xfrm>
          <a:off x="4686300" y="98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131667</xdr:rowOff>
    </xdr:from>
    <xdr:to>
      <xdr:col>20</xdr:col>
      <xdr:colOff>38100</xdr:colOff>
      <xdr:row>58</xdr:row>
      <xdr:rowOff>61817</xdr:rowOff>
    </xdr:to>
    <xdr:sp macro="" textlink="">
      <xdr:nvSpPr>
        <xdr:cNvPr id="140" name="楕円 139"/>
        <xdr:cNvSpPr/>
      </xdr:nvSpPr>
      <xdr:spPr>
        <a:xfrm>
          <a:off x="3746500" y="9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52944</xdr:rowOff>
    </xdr:from>
    <xdr:ext cx="534377" cy="259045"/>
    <xdr:sp macro="" textlink="">
      <xdr:nvSpPr>
        <xdr:cNvPr id="141" name="テキスト ボックス 140"/>
        <xdr:cNvSpPr txBox="1"/>
      </xdr:nvSpPr>
      <xdr:spPr>
        <a:xfrm>
          <a:off x="3530111" y="99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84175</xdr:rowOff>
    </xdr:from>
    <xdr:to>
      <xdr:col>15</xdr:col>
      <xdr:colOff>101600</xdr:colOff>
      <xdr:row>58</xdr:row>
      <xdr:rowOff>14325</xdr:rowOff>
    </xdr:to>
    <xdr:sp macro="" textlink="">
      <xdr:nvSpPr>
        <xdr:cNvPr id="142" name="楕円 141"/>
        <xdr:cNvSpPr/>
      </xdr:nvSpPr>
      <xdr:spPr>
        <a:xfrm>
          <a:off x="2857500" y="98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5452</xdr:rowOff>
    </xdr:from>
    <xdr:ext cx="534377" cy="259045"/>
    <xdr:sp macro="" textlink="">
      <xdr:nvSpPr>
        <xdr:cNvPr id="143" name="テキスト ボックス 142"/>
        <xdr:cNvSpPr txBox="1"/>
      </xdr:nvSpPr>
      <xdr:spPr>
        <a:xfrm>
          <a:off x="2641111" y="99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21768</xdr:rowOff>
    </xdr:from>
    <xdr:to>
      <xdr:col>10</xdr:col>
      <xdr:colOff>165100</xdr:colOff>
      <xdr:row>57</xdr:row>
      <xdr:rowOff>123368</xdr:rowOff>
    </xdr:to>
    <xdr:sp macro="" textlink="">
      <xdr:nvSpPr>
        <xdr:cNvPr id="144" name="楕円 143"/>
        <xdr:cNvSpPr/>
      </xdr:nvSpPr>
      <xdr:spPr>
        <a:xfrm>
          <a:off x="1968500" y="97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114495</xdr:rowOff>
    </xdr:from>
    <xdr:ext cx="534377" cy="259045"/>
    <xdr:sp macro="" textlink="">
      <xdr:nvSpPr>
        <xdr:cNvPr id="145" name="テキスト ボックス 144"/>
        <xdr:cNvSpPr txBox="1"/>
      </xdr:nvSpPr>
      <xdr:spPr>
        <a:xfrm>
          <a:off x="1752111" y="98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101682</xdr:rowOff>
    </xdr:from>
    <xdr:to>
      <xdr:col>6</xdr:col>
      <xdr:colOff>38100</xdr:colOff>
      <xdr:row>56</xdr:row>
      <xdr:rowOff>31832</xdr:rowOff>
    </xdr:to>
    <xdr:sp macro="" textlink="">
      <xdr:nvSpPr>
        <xdr:cNvPr id="146" name="楕円 145"/>
        <xdr:cNvSpPr/>
      </xdr:nvSpPr>
      <xdr:spPr>
        <a:xfrm>
          <a:off x="1079500" y="95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48359</xdr:rowOff>
    </xdr:from>
    <xdr:ext cx="534377" cy="259045"/>
    <xdr:sp macro="" textlink="">
      <xdr:nvSpPr>
        <xdr:cNvPr id="147" name="テキスト ボックス 146"/>
        <xdr:cNvSpPr txBox="1"/>
      </xdr:nvSpPr>
      <xdr:spPr>
        <a:xfrm>
          <a:off x="863111" y="93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113640</xdr:rowOff>
    </xdr:from>
    <xdr:to>
      <xdr:col>24</xdr:col>
      <xdr:colOff>63500</xdr:colOff>
      <xdr:row>76</xdr:row>
      <xdr:rowOff>59982</xdr:rowOff>
    </xdr:to>
    <xdr:cxnSp macro="">
      <xdr:nvCxnSpPr>
        <xdr:cNvPr id="177" name="直線コネクタ 176"/>
        <xdr:cNvCxnSpPr/>
      </xdr:nvCxnSpPr>
      <xdr:spPr>
        <a:xfrm flipV="1">
          <a:off x="3797300" y="12972390"/>
          <a:ext cx="838200" cy="1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59982</xdr:rowOff>
    </xdr:from>
    <xdr:to>
      <xdr:col>19</xdr:col>
      <xdr:colOff>177800</xdr:colOff>
      <xdr:row>76</xdr:row>
      <xdr:rowOff>63728</xdr:rowOff>
    </xdr:to>
    <xdr:cxnSp macro="">
      <xdr:nvCxnSpPr>
        <xdr:cNvPr id="180" name="直線コネクタ 179"/>
        <xdr:cNvCxnSpPr/>
      </xdr:nvCxnSpPr>
      <xdr:spPr>
        <a:xfrm flipV="1">
          <a:off x="2908300" y="13090182"/>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63728</xdr:rowOff>
    </xdr:from>
    <xdr:to>
      <xdr:col>15</xdr:col>
      <xdr:colOff>50800</xdr:colOff>
      <xdr:row>76</xdr:row>
      <xdr:rowOff>107632</xdr:rowOff>
    </xdr:to>
    <xdr:cxnSp macro="">
      <xdr:nvCxnSpPr>
        <xdr:cNvPr id="183" name="直線コネクタ 182"/>
        <xdr:cNvCxnSpPr/>
      </xdr:nvCxnSpPr>
      <xdr:spPr>
        <a:xfrm flipV="1">
          <a:off x="2019300" y="13093928"/>
          <a:ext cx="889000" cy="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107632</xdr:rowOff>
    </xdr:from>
    <xdr:to>
      <xdr:col>10</xdr:col>
      <xdr:colOff>114300</xdr:colOff>
      <xdr:row>77</xdr:row>
      <xdr:rowOff>7849</xdr:rowOff>
    </xdr:to>
    <xdr:cxnSp macro="">
      <xdr:nvCxnSpPr>
        <xdr:cNvPr id="186" name="直線コネクタ 185"/>
        <xdr:cNvCxnSpPr/>
      </xdr:nvCxnSpPr>
      <xdr:spPr>
        <a:xfrm flipV="1">
          <a:off x="1130300" y="13137832"/>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62840</xdr:rowOff>
    </xdr:from>
    <xdr:to>
      <xdr:col>24</xdr:col>
      <xdr:colOff>114300</xdr:colOff>
      <xdr:row>75</xdr:row>
      <xdr:rowOff>164440</xdr:rowOff>
    </xdr:to>
    <xdr:sp macro="" textlink="">
      <xdr:nvSpPr>
        <xdr:cNvPr id="196" name="楕円 195"/>
        <xdr:cNvSpPr/>
      </xdr:nvSpPr>
      <xdr:spPr>
        <a:xfrm>
          <a:off x="4584700" y="129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41267</xdr:rowOff>
    </xdr:from>
    <xdr:ext cx="599010" cy="259045"/>
    <xdr:sp macro="" textlink="">
      <xdr:nvSpPr>
        <xdr:cNvPr id="197" name="民生費該当値テキスト"/>
        <xdr:cNvSpPr txBox="1"/>
      </xdr:nvSpPr>
      <xdr:spPr>
        <a:xfrm>
          <a:off x="4686300" y="1290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9182</xdr:rowOff>
    </xdr:from>
    <xdr:to>
      <xdr:col>20</xdr:col>
      <xdr:colOff>38100</xdr:colOff>
      <xdr:row>76</xdr:row>
      <xdr:rowOff>110782</xdr:rowOff>
    </xdr:to>
    <xdr:sp macro="" textlink="">
      <xdr:nvSpPr>
        <xdr:cNvPr id="198" name="楕円 197"/>
        <xdr:cNvSpPr/>
      </xdr:nvSpPr>
      <xdr:spPr>
        <a:xfrm>
          <a:off x="3746500" y="130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101909</xdr:rowOff>
    </xdr:from>
    <xdr:ext cx="599010" cy="259045"/>
    <xdr:sp macro="" textlink="">
      <xdr:nvSpPr>
        <xdr:cNvPr id="199" name="テキスト ボックス 198"/>
        <xdr:cNvSpPr txBox="1"/>
      </xdr:nvSpPr>
      <xdr:spPr>
        <a:xfrm>
          <a:off x="3497795" y="1313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12928</xdr:rowOff>
    </xdr:from>
    <xdr:to>
      <xdr:col>15</xdr:col>
      <xdr:colOff>101600</xdr:colOff>
      <xdr:row>76</xdr:row>
      <xdr:rowOff>114528</xdr:rowOff>
    </xdr:to>
    <xdr:sp macro="" textlink="">
      <xdr:nvSpPr>
        <xdr:cNvPr id="200" name="楕円 199"/>
        <xdr:cNvSpPr/>
      </xdr:nvSpPr>
      <xdr:spPr>
        <a:xfrm>
          <a:off x="2857500" y="130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105655</xdr:rowOff>
    </xdr:from>
    <xdr:ext cx="599010" cy="259045"/>
    <xdr:sp macro="" textlink="">
      <xdr:nvSpPr>
        <xdr:cNvPr id="201" name="テキスト ボックス 200"/>
        <xdr:cNvSpPr txBox="1"/>
      </xdr:nvSpPr>
      <xdr:spPr>
        <a:xfrm>
          <a:off x="2608795" y="1313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56832</xdr:rowOff>
    </xdr:from>
    <xdr:to>
      <xdr:col>10</xdr:col>
      <xdr:colOff>165100</xdr:colOff>
      <xdr:row>76</xdr:row>
      <xdr:rowOff>158432</xdr:rowOff>
    </xdr:to>
    <xdr:sp macro="" textlink="">
      <xdr:nvSpPr>
        <xdr:cNvPr id="202" name="楕円 201"/>
        <xdr:cNvSpPr/>
      </xdr:nvSpPr>
      <xdr:spPr>
        <a:xfrm>
          <a:off x="1968500" y="130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149559</xdr:rowOff>
    </xdr:from>
    <xdr:ext cx="599010" cy="259045"/>
    <xdr:sp macro="" textlink="">
      <xdr:nvSpPr>
        <xdr:cNvPr id="203" name="テキスト ボックス 202"/>
        <xdr:cNvSpPr txBox="1"/>
      </xdr:nvSpPr>
      <xdr:spPr>
        <a:xfrm>
          <a:off x="1719795" y="1317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128499</xdr:rowOff>
    </xdr:from>
    <xdr:to>
      <xdr:col>6</xdr:col>
      <xdr:colOff>38100</xdr:colOff>
      <xdr:row>77</xdr:row>
      <xdr:rowOff>58649</xdr:rowOff>
    </xdr:to>
    <xdr:sp macro="" textlink="">
      <xdr:nvSpPr>
        <xdr:cNvPr id="204" name="楕円 203"/>
        <xdr:cNvSpPr/>
      </xdr:nvSpPr>
      <xdr:spPr>
        <a:xfrm>
          <a:off x="1079500" y="131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75175</xdr:rowOff>
    </xdr:from>
    <xdr:ext cx="599010" cy="259045"/>
    <xdr:sp macro="" textlink="">
      <xdr:nvSpPr>
        <xdr:cNvPr id="205" name="テキスト ボックス 204"/>
        <xdr:cNvSpPr txBox="1"/>
      </xdr:nvSpPr>
      <xdr:spPr>
        <a:xfrm>
          <a:off x="830795" y="1293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129116</xdr:rowOff>
    </xdr:from>
    <xdr:to>
      <xdr:col>24</xdr:col>
      <xdr:colOff>63500</xdr:colOff>
      <xdr:row>96</xdr:row>
      <xdr:rowOff>7204</xdr:rowOff>
    </xdr:to>
    <xdr:cxnSp macro="">
      <xdr:nvCxnSpPr>
        <xdr:cNvPr id="233" name="直線コネクタ 232"/>
        <xdr:cNvCxnSpPr/>
      </xdr:nvCxnSpPr>
      <xdr:spPr>
        <a:xfrm flipV="1">
          <a:off x="3797300" y="16245416"/>
          <a:ext cx="838200" cy="2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154285</xdr:rowOff>
    </xdr:from>
    <xdr:to>
      <xdr:col>19</xdr:col>
      <xdr:colOff>177800</xdr:colOff>
      <xdr:row>96</xdr:row>
      <xdr:rowOff>7204</xdr:rowOff>
    </xdr:to>
    <xdr:cxnSp macro="">
      <xdr:nvCxnSpPr>
        <xdr:cNvPr id="236" name="直線コネクタ 235"/>
        <xdr:cNvCxnSpPr/>
      </xdr:nvCxnSpPr>
      <xdr:spPr>
        <a:xfrm>
          <a:off x="2908300" y="16442035"/>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154285</xdr:rowOff>
    </xdr:from>
    <xdr:to>
      <xdr:col>15</xdr:col>
      <xdr:colOff>50800</xdr:colOff>
      <xdr:row>96</xdr:row>
      <xdr:rowOff>155039</xdr:rowOff>
    </xdr:to>
    <xdr:cxnSp macro="">
      <xdr:nvCxnSpPr>
        <xdr:cNvPr id="239" name="直線コネクタ 238"/>
        <xdr:cNvCxnSpPr/>
      </xdr:nvCxnSpPr>
      <xdr:spPr>
        <a:xfrm flipV="1">
          <a:off x="2019300" y="16442035"/>
          <a:ext cx="889000" cy="17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142215</xdr:rowOff>
    </xdr:from>
    <xdr:to>
      <xdr:col>10</xdr:col>
      <xdr:colOff>114300</xdr:colOff>
      <xdr:row>96</xdr:row>
      <xdr:rowOff>155039</xdr:rowOff>
    </xdr:to>
    <xdr:cxnSp macro="">
      <xdr:nvCxnSpPr>
        <xdr:cNvPr id="242" name="直線コネクタ 241"/>
        <xdr:cNvCxnSpPr/>
      </xdr:nvCxnSpPr>
      <xdr:spPr>
        <a:xfrm>
          <a:off x="1130300" y="16601415"/>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78316</xdr:rowOff>
    </xdr:from>
    <xdr:to>
      <xdr:col>24</xdr:col>
      <xdr:colOff>114300</xdr:colOff>
      <xdr:row>95</xdr:row>
      <xdr:rowOff>8466</xdr:rowOff>
    </xdr:to>
    <xdr:sp macro="" textlink="">
      <xdr:nvSpPr>
        <xdr:cNvPr id="252" name="楕円 251"/>
        <xdr:cNvSpPr/>
      </xdr:nvSpPr>
      <xdr:spPr>
        <a:xfrm>
          <a:off x="4584700" y="16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101193</xdr:rowOff>
    </xdr:from>
    <xdr:ext cx="534377" cy="259045"/>
    <xdr:sp macro="" textlink="">
      <xdr:nvSpPr>
        <xdr:cNvPr id="253" name="衛生費該当値テキスト"/>
        <xdr:cNvSpPr txBox="1"/>
      </xdr:nvSpPr>
      <xdr:spPr>
        <a:xfrm>
          <a:off x="4686300" y="1604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127854</xdr:rowOff>
    </xdr:from>
    <xdr:to>
      <xdr:col>20</xdr:col>
      <xdr:colOff>38100</xdr:colOff>
      <xdr:row>96</xdr:row>
      <xdr:rowOff>58004</xdr:rowOff>
    </xdr:to>
    <xdr:sp macro="" textlink="">
      <xdr:nvSpPr>
        <xdr:cNvPr id="254" name="楕円 253"/>
        <xdr:cNvSpPr/>
      </xdr:nvSpPr>
      <xdr:spPr>
        <a:xfrm>
          <a:off x="3746500" y="164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74531</xdr:rowOff>
    </xdr:from>
    <xdr:ext cx="534377" cy="259045"/>
    <xdr:sp macro="" textlink="">
      <xdr:nvSpPr>
        <xdr:cNvPr id="255" name="テキスト ボックス 254"/>
        <xdr:cNvSpPr txBox="1"/>
      </xdr:nvSpPr>
      <xdr:spPr>
        <a:xfrm>
          <a:off x="3530111" y="1619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103485</xdr:rowOff>
    </xdr:from>
    <xdr:to>
      <xdr:col>15</xdr:col>
      <xdr:colOff>101600</xdr:colOff>
      <xdr:row>96</xdr:row>
      <xdr:rowOff>33635</xdr:rowOff>
    </xdr:to>
    <xdr:sp macro="" textlink="">
      <xdr:nvSpPr>
        <xdr:cNvPr id="256" name="楕円 255"/>
        <xdr:cNvSpPr/>
      </xdr:nvSpPr>
      <xdr:spPr>
        <a:xfrm>
          <a:off x="2857500" y="163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50162</xdr:rowOff>
    </xdr:from>
    <xdr:ext cx="534377" cy="259045"/>
    <xdr:sp macro="" textlink="">
      <xdr:nvSpPr>
        <xdr:cNvPr id="257" name="テキスト ボックス 256"/>
        <xdr:cNvSpPr txBox="1"/>
      </xdr:nvSpPr>
      <xdr:spPr>
        <a:xfrm>
          <a:off x="2641111" y="161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104239</xdr:rowOff>
    </xdr:from>
    <xdr:to>
      <xdr:col>10</xdr:col>
      <xdr:colOff>165100</xdr:colOff>
      <xdr:row>97</xdr:row>
      <xdr:rowOff>34389</xdr:rowOff>
    </xdr:to>
    <xdr:sp macro="" textlink="">
      <xdr:nvSpPr>
        <xdr:cNvPr id="258" name="楕円 257"/>
        <xdr:cNvSpPr/>
      </xdr:nvSpPr>
      <xdr:spPr>
        <a:xfrm>
          <a:off x="1968500" y="165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50916</xdr:rowOff>
    </xdr:from>
    <xdr:ext cx="534377" cy="259045"/>
    <xdr:sp macro="" textlink="">
      <xdr:nvSpPr>
        <xdr:cNvPr id="259" name="テキスト ボックス 258"/>
        <xdr:cNvSpPr txBox="1"/>
      </xdr:nvSpPr>
      <xdr:spPr>
        <a:xfrm>
          <a:off x="1752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91415</xdr:rowOff>
    </xdr:from>
    <xdr:to>
      <xdr:col>6</xdr:col>
      <xdr:colOff>38100</xdr:colOff>
      <xdr:row>97</xdr:row>
      <xdr:rowOff>21565</xdr:rowOff>
    </xdr:to>
    <xdr:sp macro="" textlink="">
      <xdr:nvSpPr>
        <xdr:cNvPr id="260" name="楕円 259"/>
        <xdr:cNvSpPr/>
      </xdr:nvSpPr>
      <xdr:spPr>
        <a:xfrm>
          <a:off x="1079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38092</xdr:rowOff>
    </xdr:from>
    <xdr:ext cx="534377" cy="259045"/>
    <xdr:sp macro="" textlink="">
      <xdr:nvSpPr>
        <xdr:cNvPr id="261" name="テキスト ボックス 260"/>
        <xdr:cNvSpPr txBox="1"/>
      </xdr:nvSpPr>
      <xdr:spPr>
        <a:xfrm>
          <a:off x="863111"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17628</xdr:rowOff>
    </xdr:from>
    <xdr:to>
      <xdr:col>55</xdr:col>
      <xdr:colOff>0</xdr:colOff>
      <xdr:row>37</xdr:row>
      <xdr:rowOff>45060</xdr:rowOff>
    </xdr:to>
    <xdr:cxnSp macro="">
      <xdr:nvCxnSpPr>
        <xdr:cNvPr id="288" name="直線コネクタ 287"/>
        <xdr:cNvCxnSpPr/>
      </xdr:nvCxnSpPr>
      <xdr:spPr>
        <a:xfrm>
          <a:off x="9639300" y="636127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17628</xdr:rowOff>
    </xdr:from>
    <xdr:to>
      <xdr:col>50</xdr:col>
      <xdr:colOff>114300</xdr:colOff>
      <xdr:row>37</xdr:row>
      <xdr:rowOff>29515</xdr:rowOff>
    </xdr:to>
    <xdr:cxnSp macro="">
      <xdr:nvCxnSpPr>
        <xdr:cNvPr id="291" name="直線コネクタ 290"/>
        <xdr:cNvCxnSpPr/>
      </xdr:nvCxnSpPr>
      <xdr:spPr>
        <a:xfrm flipV="1">
          <a:off x="8750300" y="636127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29515</xdr:rowOff>
    </xdr:from>
    <xdr:to>
      <xdr:col>45</xdr:col>
      <xdr:colOff>177800</xdr:colOff>
      <xdr:row>37</xdr:row>
      <xdr:rowOff>36830</xdr:rowOff>
    </xdr:to>
    <xdr:cxnSp macro="">
      <xdr:nvCxnSpPr>
        <xdr:cNvPr id="294" name="直線コネクタ 293"/>
        <xdr:cNvCxnSpPr/>
      </xdr:nvCxnSpPr>
      <xdr:spPr>
        <a:xfrm flipV="1">
          <a:off x="7861300" y="637316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132385</xdr:rowOff>
    </xdr:from>
    <xdr:to>
      <xdr:col>41</xdr:col>
      <xdr:colOff>50800</xdr:colOff>
      <xdr:row>37</xdr:row>
      <xdr:rowOff>36830</xdr:rowOff>
    </xdr:to>
    <xdr:cxnSp macro="">
      <xdr:nvCxnSpPr>
        <xdr:cNvPr id="297" name="直線コネクタ 296"/>
        <xdr:cNvCxnSpPr/>
      </xdr:nvCxnSpPr>
      <xdr:spPr>
        <a:xfrm>
          <a:off x="6972300" y="5447335"/>
          <a:ext cx="889000" cy="93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01" name="テキスト ボックス 300"/>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165710</xdr:rowOff>
    </xdr:from>
    <xdr:to>
      <xdr:col>55</xdr:col>
      <xdr:colOff>50800</xdr:colOff>
      <xdr:row>37</xdr:row>
      <xdr:rowOff>95860</xdr:rowOff>
    </xdr:to>
    <xdr:sp macro="" textlink="">
      <xdr:nvSpPr>
        <xdr:cNvPr id="307" name="楕円 306"/>
        <xdr:cNvSpPr/>
      </xdr:nvSpPr>
      <xdr:spPr>
        <a:xfrm>
          <a:off x="104267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144137</xdr:rowOff>
    </xdr:from>
    <xdr:ext cx="378565" cy="259045"/>
    <xdr:sp macro="" textlink="">
      <xdr:nvSpPr>
        <xdr:cNvPr id="308" name="労働費該当値テキスト"/>
        <xdr:cNvSpPr txBox="1"/>
      </xdr:nvSpPr>
      <xdr:spPr>
        <a:xfrm>
          <a:off x="10528300" y="631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138278</xdr:rowOff>
    </xdr:from>
    <xdr:to>
      <xdr:col>50</xdr:col>
      <xdr:colOff>165100</xdr:colOff>
      <xdr:row>37</xdr:row>
      <xdr:rowOff>68428</xdr:rowOff>
    </xdr:to>
    <xdr:sp macro="" textlink="">
      <xdr:nvSpPr>
        <xdr:cNvPr id="309" name="楕円 308"/>
        <xdr:cNvSpPr/>
      </xdr:nvSpPr>
      <xdr:spPr>
        <a:xfrm>
          <a:off x="9588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59555</xdr:rowOff>
    </xdr:from>
    <xdr:ext cx="378565" cy="259045"/>
    <xdr:sp macro="" textlink="">
      <xdr:nvSpPr>
        <xdr:cNvPr id="310" name="テキスト ボックス 309"/>
        <xdr:cNvSpPr txBox="1"/>
      </xdr:nvSpPr>
      <xdr:spPr>
        <a:xfrm>
          <a:off x="9450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150165</xdr:rowOff>
    </xdr:from>
    <xdr:to>
      <xdr:col>46</xdr:col>
      <xdr:colOff>38100</xdr:colOff>
      <xdr:row>37</xdr:row>
      <xdr:rowOff>80315</xdr:rowOff>
    </xdr:to>
    <xdr:sp macro="" textlink="">
      <xdr:nvSpPr>
        <xdr:cNvPr id="311" name="楕円 310"/>
        <xdr:cNvSpPr/>
      </xdr:nvSpPr>
      <xdr:spPr>
        <a:xfrm>
          <a:off x="8699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71442</xdr:rowOff>
    </xdr:from>
    <xdr:ext cx="378565" cy="259045"/>
    <xdr:sp macro="" textlink="">
      <xdr:nvSpPr>
        <xdr:cNvPr id="312" name="テキスト ボックス 311"/>
        <xdr:cNvSpPr txBox="1"/>
      </xdr:nvSpPr>
      <xdr:spPr>
        <a:xfrm>
          <a:off x="8561017" y="64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157480</xdr:rowOff>
    </xdr:from>
    <xdr:to>
      <xdr:col>41</xdr:col>
      <xdr:colOff>101600</xdr:colOff>
      <xdr:row>37</xdr:row>
      <xdr:rowOff>87630</xdr:rowOff>
    </xdr:to>
    <xdr:sp macro="" textlink="">
      <xdr:nvSpPr>
        <xdr:cNvPr id="313" name="楕円 312"/>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78757</xdr:rowOff>
    </xdr:from>
    <xdr:ext cx="378565" cy="259045"/>
    <xdr:sp macro="" textlink="">
      <xdr:nvSpPr>
        <xdr:cNvPr id="314" name="テキスト ボックス 313"/>
        <xdr:cNvSpPr txBox="1"/>
      </xdr:nvSpPr>
      <xdr:spPr>
        <a:xfrm>
          <a:off x="7672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81585</xdr:rowOff>
    </xdr:from>
    <xdr:to>
      <xdr:col>36</xdr:col>
      <xdr:colOff>165100</xdr:colOff>
      <xdr:row>32</xdr:row>
      <xdr:rowOff>11735</xdr:rowOff>
    </xdr:to>
    <xdr:sp macro="" textlink="">
      <xdr:nvSpPr>
        <xdr:cNvPr id="315" name="楕円 314"/>
        <xdr:cNvSpPr/>
      </xdr:nvSpPr>
      <xdr:spPr>
        <a:xfrm>
          <a:off x="6921500" y="53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28262</xdr:rowOff>
    </xdr:from>
    <xdr:ext cx="469744" cy="259045"/>
    <xdr:sp macro="" textlink="">
      <xdr:nvSpPr>
        <xdr:cNvPr id="316" name="テキスト ボックス 315"/>
        <xdr:cNvSpPr txBox="1"/>
      </xdr:nvSpPr>
      <xdr:spPr>
        <a:xfrm>
          <a:off x="6737428" y="517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21513</xdr:rowOff>
    </xdr:from>
    <xdr:to>
      <xdr:col>55</xdr:col>
      <xdr:colOff>0</xdr:colOff>
      <xdr:row>55</xdr:row>
      <xdr:rowOff>33172</xdr:rowOff>
    </xdr:to>
    <xdr:cxnSp macro="">
      <xdr:nvCxnSpPr>
        <xdr:cNvPr id="345" name="直線コネクタ 344"/>
        <xdr:cNvCxnSpPr/>
      </xdr:nvCxnSpPr>
      <xdr:spPr>
        <a:xfrm flipV="1">
          <a:off x="9639300" y="9279813"/>
          <a:ext cx="8382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33172</xdr:rowOff>
    </xdr:from>
    <xdr:to>
      <xdr:col>50</xdr:col>
      <xdr:colOff>114300</xdr:colOff>
      <xdr:row>55</xdr:row>
      <xdr:rowOff>137490</xdr:rowOff>
    </xdr:to>
    <xdr:cxnSp macro="">
      <xdr:nvCxnSpPr>
        <xdr:cNvPr id="348" name="直線コネクタ 347"/>
        <xdr:cNvCxnSpPr/>
      </xdr:nvCxnSpPr>
      <xdr:spPr>
        <a:xfrm flipV="1">
          <a:off x="8750300" y="9462922"/>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78359</xdr:rowOff>
    </xdr:from>
    <xdr:to>
      <xdr:col>45</xdr:col>
      <xdr:colOff>177800</xdr:colOff>
      <xdr:row>55</xdr:row>
      <xdr:rowOff>137490</xdr:rowOff>
    </xdr:to>
    <xdr:cxnSp macro="">
      <xdr:nvCxnSpPr>
        <xdr:cNvPr id="351" name="直線コネクタ 350"/>
        <xdr:cNvCxnSpPr/>
      </xdr:nvCxnSpPr>
      <xdr:spPr>
        <a:xfrm>
          <a:off x="7861300" y="9336659"/>
          <a:ext cx="8890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133147</xdr:rowOff>
    </xdr:from>
    <xdr:to>
      <xdr:col>41</xdr:col>
      <xdr:colOff>50800</xdr:colOff>
      <xdr:row>54</xdr:row>
      <xdr:rowOff>78359</xdr:rowOff>
    </xdr:to>
    <xdr:cxnSp macro="">
      <xdr:nvCxnSpPr>
        <xdr:cNvPr id="354" name="直線コネクタ 353"/>
        <xdr:cNvCxnSpPr/>
      </xdr:nvCxnSpPr>
      <xdr:spPr>
        <a:xfrm>
          <a:off x="6972300" y="9219997"/>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147414</xdr:rowOff>
    </xdr:from>
    <xdr:ext cx="469744" cy="259045"/>
    <xdr:sp macro="" textlink="">
      <xdr:nvSpPr>
        <xdr:cNvPr id="358" name="テキスト ボックス 357"/>
        <xdr:cNvSpPr txBox="1"/>
      </xdr:nvSpPr>
      <xdr:spPr>
        <a:xfrm>
          <a:off x="6737428" y="97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142163</xdr:rowOff>
    </xdr:from>
    <xdr:to>
      <xdr:col>55</xdr:col>
      <xdr:colOff>50800</xdr:colOff>
      <xdr:row>54</xdr:row>
      <xdr:rowOff>72313</xdr:rowOff>
    </xdr:to>
    <xdr:sp macro="" textlink="">
      <xdr:nvSpPr>
        <xdr:cNvPr id="364" name="楕円 363"/>
        <xdr:cNvSpPr/>
      </xdr:nvSpPr>
      <xdr:spPr>
        <a:xfrm>
          <a:off x="10426700" y="92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165040</xdr:rowOff>
    </xdr:from>
    <xdr:ext cx="534377" cy="259045"/>
    <xdr:sp macro="" textlink="">
      <xdr:nvSpPr>
        <xdr:cNvPr id="365" name="農林水産業費該当値テキスト"/>
        <xdr:cNvSpPr txBox="1"/>
      </xdr:nvSpPr>
      <xdr:spPr>
        <a:xfrm>
          <a:off x="10528300" y="90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153822</xdr:rowOff>
    </xdr:from>
    <xdr:to>
      <xdr:col>50</xdr:col>
      <xdr:colOff>165100</xdr:colOff>
      <xdr:row>55</xdr:row>
      <xdr:rowOff>83972</xdr:rowOff>
    </xdr:to>
    <xdr:sp macro="" textlink="">
      <xdr:nvSpPr>
        <xdr:cNvPr id="366" name="楕円 365"/>
        <xdr:cNvSpPr/>
      </xdr:nvSpPr>
      <xdr:spPr>
        <a:xfrm>
          <a:off x="9588500" y="94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100499</xdr:rowOff>
    </xdr:from>
    <xdr:ext cx="469744" cy="259045"/>
    <xdr:sp macro="" textlink="">
      <xdr:nvSpPr>
        <xdr:cNvPr id="367" name="テキスト ボックス 366"/>
        <xdr:cNvSpPr txBox="1"/>
      </xdr:nvSpPr>
      <xdr:spPr>
        <a:xfrm>
          <a:off x="9404428" y="918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86690</xdr:rowOff>
    </xdr:from>
    <xdr:to>
      <xdr:col>46</xdr:col>
      <xdr:colOff>38100</xdr:colOff>
      <xdr:row>56</xdr:row>
      <xdr:rowOff>16840</xdr:rowOff>
    </xdr:to>
    <xdr:sp macro="" textlink="">
      <xdr:nvSpPr>
        <xdr:cNvPr id="368" name="楕円 367"/>
        <xdr:cNvSpPr/>
      </xdr:nvSpPr>
      <xdr:spPr>
        <a:xfrm>
          <a:off x="8699500" y="95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33367</xdr:rowOff>
    </xdr:from>
    <xdr:ext cx="469744" cy="259045"/>
    <xdr:sp macro="" textlink="">
      <xdr:nvSpPr>
        <xdr:cNvPr id="369" name="テキスト ボックス 368"/>
        <xdr:cNvSpPr txBox="1"/>
      </xdr:nvSpPr>
      <xdr:spPr>
        <a:xfrm>
          <a:off x="8515428" y="92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27559</xdr:rowOff>
    </xdr:from>
    <xdr:to>
      <xdr:col>41</xdr:col>
      <xdr:colOff>101600</xdr:colOff>
      <xdr:row>54</xdr:row>
      <xdr:rowOff>129159</xdr:rowOff>
    </xdr:to>
    <xdr:sp macro="" textlink="">
      <xdr:nvSpPr>
        <xdr:cNvPr id="370" name="楕円 369"/>
        <xdr:cNvSpPr/>
      </xdr:nvSpPr>
      <xdr:spPr>
        <a:xfrm>
          <a:off x="7810500" y="92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145686</xdr:rowOff>
    </xdr:from>
    <xdr:ext cx="534377" cy="259045"/>
    <xdr:sp macro="" textlink="">
      <xdr:nvSpPr>
        <xdr:cNvPr id="371" name="テキスト ボックス 370"/>
        <xdr:cNvSpPr txBox="1"/>
      </xdr:nvSpPr>
      <xdr:spPr>
        <a:xfrm>
          <a:off x="7594111" y="90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82347</xdr:rowOff>
    </xdr:from>
    <xdr:to>
      <xdr:col>36</xdr:col>
      <xdr:colOff>165100</xdr:colOff>
      <xdr:row>54</xdr:row>
      <xdr:rowOff>12497</xdr:rowOff>
    </xdr:to>
    <xdr:sp macro="" textlink="">
      <xdr:nvSpPr>
        <xdr:cNvPr id="372" name="楕円 371"/>
        <xdr:cNvSpPr/>
      </xdr:nvSpPr>
      <xdr:spPr>
        <a:xfrm>
          <a:off x="6921500" y="91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29024</xdr:rowOff>
    </xdr:from>
    <xdr:ext cx="534377" cy="259045"/>
    <xdr:sp macro="" textlink="">
      <xdr:nvSpPr>
        <xdr:cNvPr id="373" name="テキスト ボックス 372"/>
        <xdr:cNvSpPr txBox="1"/>
      </xdr:nvSpPr>
      <xdr:spPr>
        <a:xfrm>
          <a:off x="6705111" y="89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114489</xdr:rowOff>
    </xdr:from>
    <xdr:to>
      <xdr:col>55</xdr:col>
      <xdr:colOff>0</xdr:colOff>
      <xdr:row>77</xdr:row>
      <xdr:rowOff>28502</xdr:rowOff>
    </xdr:to>
    <xdr:cxnSp macro="">
      <xdr:nvCxnSpPr>
        <xdr:cNvPr id="404" name="直線コネクタ 403"/>
        <xdr:cNvCxnSpPr/>
      </xdr:nvCxnSpPr>
      <xdr:spPr>
        <a:xfrm>
          <a:off x="9639300" y="13144689"/>
          <a:ext cx="838200" cy="8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114489</xdr:rowOff>
    </xdr:from>
    <xdr:to>
      <xdr:col>50</xdr:col>
      <xdr:colOff>114300</xdr:colOff>
      <xdr:row>76</xdr:row>
      <xdr:rowOff>164063</xdr:rowOff>
    </xdr:to>
    <xdr:cxnSp macro="">
      <xdr:nvCxnSpPr>
        <xdr:cNvPr id="407" name="直線コネクタ 406"/>
        <xdr:cNvCxnSpPr/>
      </xdr:nvCxnSpPr>
      <xdr:spPr>
        <a:xfrm flipV="1">
          <a:off x="8750300" y="13144689"/>
          <a:ext cx="889000" cy="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152045</xdr:rowOff>
    </xdr:from>
    <xdr:to>
      <xdr:col>45</xdr:col>
      <xdr:colOff>177800</xdr:colOff>
      <xdr:row>76</xdr:row>
      <xdr:rowOff>164063</xdr:rowOff>
    </xdr:to>
    <xdr:cxnSp macro="">
      <xdr:nvCxnSpPr>
        <xdr:cNvPr id="410" name="直線コネクタ 409"/>
        <xdr:cNvCxnSpPr/>
      </xdr:nvCxnSpPr>
      <xdr:spPr>
        <a:xfrm>
          <a:off x="7861300" y="13182245"/>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126017</xdr:rowOff>
    </xdr:from>
    <xdr:to>
      <xdr:col>41</xdr:col>
      <xdr:colOff>50800</xdr:colOff>
      <xdr:row>76</xdr:row>
      <xdr:rowOff>152045</xdr:rowOff>
    </xdr:to>
    <xdr:cxnSp macro="">
      <xdr:nvCxnSpPr>
        <xdr:cNvPr id="413" name="直線コネクタ 412"/>
        <xdr:cNvCxnSpPr/>
      </xdr:nvCxnSpPr>
      <xdr:spPr>
        <a:xfrm>
          <a:off x="6972300" y="1315621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121342</xdr:rowOff>
    </xdr:from>
    <xdr:ext cx="534377" cy="259045"/>
    <xdr:sp macro="" textlink="">
      <xdr:nvSpPr>
        <xdr:cNvPr id="417" name="テキスト ボックス 416"/>
        <xdr:cNvSpPr txBox="1"/>
      </xdr:nvSpPr>
      <xdr:spPr>
        <a:xfrm>
          <a:off x="6705111" y="133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149152</xdr:rowOff>
    </xdr:from>
    <xdr:to>
      <xdr:col>55</xdr:col>
      <xdr:colOff>50800</xdr:colOff>
      <xdr:row>77</xdr:row>
      <xdr:rowOff>79302</xdr:rowOff>
    </xdr:to>
    <xdr:sp macro="" textlink="">
      <xdr:nvSpPr>
        <xdr:cNvPr id="423" name="楕円 422"/>
        <xdr:cNvSpPr/>
      </xdr:nvSpPr>
      <xdr:spPr>
        <a:xfrm>
          <a:off x="10426700" y="131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579</xdr:rowOff>
    </xdr:from>
    <xdr:ext cx="534377" cy="259045"/>
    <xdr:sp macro="" textlink="">
      <xdr:nvSpPr>
        <xdr:cNvPr id="424" name="商工費該当値テキスト"/>
        <xdr:cNvSpPr txBox="1"/>
      </xdr:nvSpPr>
      <xdr:spPr>
        <a:xfrm>
          <a:off x="10528300" y="130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63689</xdr:rowOff>
    </xdr:from>
    <xdr:to>
      <xdr:col>50</xdr:col>
      <xdr:colOff>165100</xdr:colOff>
      <xdr:row>76</xdr:row>
      <xdr:rowOff>165289</xdr:rowOff>
    </xdr:to>
    <xdr:sp macro="" textlink="">
      <xdr:nvSpPr>
        <xdr:cNvPr id="425" name="楕円 424"/>
        <xdr:cNvSpPr/>
      </xdr:nvSpPr>
      <xdr:spPr>
        <a:xfrm>
          <a:off x="9588500" y="130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10365</xdr:rowOff>
    </xdr:from>
    <xdr:ext cx="534377" cy="259045"/>
    <xdr:sp macro="" textlink="">
      <xdr:nvSpPr>
        <xdr:cNvPr id="426" name="テキスト ボックス 425"/>
        <xdr:cNvSpPr txBox="1"/>
      </xdr:nvSpPr>
      <xdr:spPr>
        <a:xfrm>
          <a:off x="9372111" y="128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113263</xdr:rowOff>
    </xdr:from>
    <xdr:to>
      <xdr:col>46</xdr:col>
      <xdr:colOff>38100</xdr:colOff>
      <xdr:row>77</xdr:row>
      <xdr:rowOff>43413</xdr:rowOff>
    </xdr:to>
    <xdr:sp macro="" textlink="">
      <xdr:nvSpPr>
        <xdr:cNvPr id="427" name="楕円 426"/>
        <xdr:cNvSpPr/>
      </xdr:nvSpPr>
      <xdr:spPr>
        <a:xfrm>
          <a:off x="8699500" y="131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59939</xdr:rowOff>
    </xdr:from>
    <xdr:ext cx="534377" cy="259045"/>
    <xdr:sp macro="" textlink="">
      <xdr:nvSpPr>
        <xdr:cNvPr id="428" name="テキスト ボックス 427"/>
        <xdr:cNvSpPr txBox="1"/>
      </xdr:nvSpPr>
      <xdr:spPr>
        <a:xfrm>
          <a:off x="8483111" y="129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101245</xdr:rowOff>
    </xdr:from>
    <xdr:to>
      <xdr:col>41</xdr:col>
      <xdr:colOff>101600</xdr:colOff>
      <xdr:row>77</xdr:row>
      <xdr:rowOff>31395</xdr:rowOff>
    </xdr:to>
    <xdr:sp macro="" textlink="">
      <xdr:nvSpPr>
        <xdr:cNvPr id="429" name="楕円 428"/>
        <xdr:cNvSpPr/>
      </xdr:nvSpPr>
      <xdr:spPr>
        <a:xfrm>
          <a:off x="7810500" y="131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47921</xdr:rowOff>
    </xdr:from>
    <xdr:ext cx="534377" cy="259045"/>
    <xdr:sp macro="" textlink="">
      <xdr:nvSpPr>
        <xdr:cNvPr id="430" name="テキスト ボックス 429"/>
        <xdr:cNvSpPr txBox="1"/>
      </xdr:nvSpPr>
      <xdr:spPr>
        <a:xfrm>
          <a:off x="7594111" y="129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75217</xdr:rowOff>
    </xdr:from>
    <xdr:to>
      <xdr:col>36</xdr:col>
      <xdr:colOff>165100</xdr:colOff>
      <xdr:row>77</xdr:row>
      <xdr:rowOff>5367</xdr:rowOff>
    </xdr:to>
    <xdr:sp macro="" textlink="">
      <xdr:nvSpPr>
        <xdr:cNvPr id="431" name="楕円 430"/>
        <xdr:cNvSpPr/>
      </xdr:nvSpPr>
      <xdr:spPr>
        <a:xfrm>
          <a:off x="6921500" y="131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21893</xdr:rowOff>
    </xdr:from>
    <xdr:ext cx="534377" cy="259045"/>
    <xdr:sp macro="" textlink="">
      <xdr:nvSpPr>
        <xdr:cNvPr id="432" name="テキスト ボックス 431"/>
        <xdr:cNvSpPr txBox="1"/>
      </xdr:nvSpPr>
      <xdr:spPr>
        <a:xfrm>
          <a:off x="6705111" y="128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73120</xdr:rowOff>
    </xdr:from>
    <xdr:to>
      <xdr:col>54</xdr:col>
      <xdr:colOff>189865</xdr:colOff>
      <xdr:row>99</xdr:row>
      <xdr:rowOff>65463</xdr:rowOff>
    </xdr:to>
    <xdr:cxnSp macro="">
      <xdr:nvCxnSpPr>
        <xdr:cNvPr id="457" name="直線コネクタ 456"/>
        <xdr:cNvCxnSpPr/>
      </xdr:nvCxnSpPr>
      <xdr:spPr>
        <a:xfrm flipV="1">
          <a:off x="10475595" y="15846520"/>
          <a:ext cx="1270" cy="1192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69290</xdr:rowOff>
    </xdr:from>
    <xdr:ext cx="534377" cy="259045"/>
    <xdr:sp macro="" textlink="">
      <xdr:nvSpPr>
        <xdr:cNvPr id="458" name="土木費最小値テキスト"/>
        <xdr:cNvSpPr txBox="1"/>
      </xdr:nvSpPr>
      <xdr:spPr>
        <a:xfrm>
          <a:off x="10528300" y="170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65463</xdr:rowOff>
    </xdr:from>
    <xdr:to>
      <xdr:col>55</xdr:col>
      <xdr:colOff>88900</xdr:colOff>
      <xdr:row>99</xdr:row>
      <xdr:rowOff>65463</xdr:rowOff>
    </xdr:to>
    <xdr:cxnSp macro="">
      <xdr:nvCxnSpPr>
        <xdr:cNvPr id="459" name="直線コネクタ 458"/>
        <xdr:cNvCxnSpPr/>
      </xdr:nvCxnSpPr>
      <xdr:spPr>
        <a:xfrm>
          <a:off x="10388600" y="1703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19797</xdr:rowOff>
    </xdr:from>
    <xdr:ext cx="534377" cy="259045"/>
    <xdr:sp macro="" textlink="">
      <xdr:nvSpPr>
        <xdr:cNvPr id="460" name="土木費最大値テキスト"/>
        <xdr:cNvSpPr txBox="1"/>
      </xdr:nvSpPr>
      <xdr:spPr>
        <a:xfrm>
          <a:off x="10528300" y="156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73120</xdr:rowOff>
    </xdr:from>
    <xdr:to>
      <xdr:col>55</xdr:col>
      <xdr:colOff>88900</xdr:colOff>
      <xdr:row>92</xdr:row>
      <xdr:rowOff>73120</xdr:rowOff>
    </xdr:to>
    <xdr:cxnSp macro="">
      <xdr:nvCxnSpPr>
        <xdr:cNvPr id="461" name="直線コネクタ 460"/>
        <xdr:cNvCxnSpPr/>
      </xdr:nvCxnSpPr>
      <xdr:spPr>
        <a:xfrm>
          <a:off x="10388600" y="1584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108362</xdr:rowOff>
    </xdr:from>
    <xdr:to>
      <xdr:col>55</xdr:col>
      <xdr:colOff>0</xdr:colOff>
      <xdr:row>92</xdr:row>
      <xdr:rowOff>73120</xdr:rowOff>
    </xdr:to>
    <xdr:cxnSp macro="">
      <xdr:nvCxnSpPr>
        <xdr:cNvPr id="462" name="直線コネクタ 461"/>
        <xdr:cNvCxnSpPr/>
      </xdr:nvCxnSpPr>
      <xdr:spPr>
        <a:xfrm>
          <a:off x="9639300" y="15710312"/>
          <a:ext cx="838200" cy="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36237</xdr:rowOff>
    </xdr:from>
    <xdr:ext cx="534377" cy="259045"/>
    <xdr:sp macro="" textlink="">
      <xdr:nvSpPr>
        <xdr:cNvPr id="463" name="土木費平均値テキスト"/>
        <xdr:cNvSpPr txBox="1"/>
      </xdr:nvSpPr>
      <xdr:spPr>
        <a:xfrm>
          <a:off x="10528300" y="1649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57810</xdr:rowOff>
    </xdr:from>
    <xdr:to>
      <xdr:col>55</xdr:col>
      <xdr:colOff>50800</xdr:colOff>
      <xdr:row>96</xdr:row>
      <xdr:rowOff>159410</xdr:rowOff>
    </xdr:to>
    <xdr:sp macro="" textlink="">
      <xdr:nvSpPr>
        <xdr:cNvPr id="464" name="フローチャート: 判断 463"/>
        <xdr:cNvSpPr/>
      </xdr:nvSpPr>
      <xdr:spPr>
        <a:xfrm>
          <a:off x="104267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108362</xdr:rowOff>
    </xdr:from>
    <xdr:to>
      <xdr:col>50</xdr:col>
      <xdr:colOff>114300</xdr:colOff>
      <xdr:row>93</xdr:row>
      <xdr:rowOff>921</xdr:rowOff>
    </xdr:to>
    <xdr:cxnSp macro="">
      <xdr:nvCxnSpPr>
        <xdr:cNvPr id="465" name="直線コネクタ 464"/>
        <xdr:cNvCxnSpPr/>
      </xdr:nvCxnSpPr>
      <xdr:spPr>
        <a:xfrm flipV="1">
          <a:off x="8750300" y="15710312"/>
          <a:ext cx="8890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63715</xdr:rowOff>
    </xdr:from>
    <xdr:to>
      <xdr:col>50</xdr:col>
      <xdr:colOff>165100</xdr:colOff>
      <xdr:row>96</xdr:row>
      <xdr:rowOff>165315</xdr:rowOff>
    </xdr:to>
    <xdr:sp macro="" textlink="">
      <xdr:nvSpPr>
        <xdr:cNvPr id="466" name="フローチャート: 判断 465"/>
        <xdr:cNvSpPr/>
      </xdr:nvSpPr>
      <xdr:spPr>
        <a:xfrm>
          <a:off x="9588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156442</xdr:rowOff>
    </xdr:from>
    <xdr:ext cx="534377" cy="259045"/>
    <xdr:sp macro="" textlink="">
      <xdr:nvSpPr>
        <xdr:cNvPr id="467" name="テキスト ボックス 466"/>
        <xdr:cNvSpPr txBox="1"/>
      </xdr:nvSpPr>
      <xdr:spPr>
        <a:xfrm>
          <a:off x="9372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921</xdr:rowOff>
    </xdr:from>
    <xdr:to>
      <xdr:col>45</xdr:col>
      <xdr:colOff>177800</xdr:colOff>
      <xdr:row>94</xdr:row>
      <xdr:rowOff>162255</xdr:rowOff>
    </xdr:to>
    <xdr:cxnSp macro="">
      <xdr:nvCxnSpPr>
        <xdr:cNvPr id="468" name="直線コネクタ 467"/>
        <xdr:cNvCxnSpPr/>
      </xdr:nvCxnSpPr>
      <xdr:spPr>
        <a:xfrm flipV="1">
          <a:off x="7861300" y="15945771"/>
          <a:ext cx="889000" cy="3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45371</xdr:rowOff>
    </xdr:from>
    <xdr:to>
      <xdr:col>46</xdr:col>
      <xdr:colOff>38100</xdr:colOff>
      <xdr:row>96</xdr:row>
      <xdr:rowOff>146971</xdr:rowOff>
    </xdr:to>
    <xdr:sp macro="" textlink="">
      <xdr:nvSpPr>
        <xdr:cNvPr id="469" name="フローチャート: 判断 468"/>
        <xdr:cNvSpPr/>
      </xdr:nvSpPr>
      <xdr:spPr>
        <a:xfrm>
          <a:off x="8699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138098</xdr:rowOff>
    </xdr:from>
    <xdr:ext cx="534377" cy="259045"/>
    <xdr:sp macro="" textlink="">
      <xdr:nvSpPr>
        <xdr:cNvPr id="470" name="テキスト ボックス 469"/>
        <xdr:cNvSpPr txBox="1"/>
      </xdr:nvSpPr>
      <xdr:spPr>
        <a:xfrm>
          <a:off x="8483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162255</xdr:rowOff>
    </xdr:from>
    <xdr:to>
      <xdr:col>41</xdr:col>
      <xdr:colOff>50800</xdr:colOff>
      <xdr:row>95</xdr:row>
      <xdr:rowOff>68129</xdr:rowOff>
    </xdr:to>
    <xdr:cxnSp macro="">
      <xdr:nvCxnSpPr>
        <xdr:cNvPr id="471" name="直線コネクタ 470"/>
        <xdr:cNvCxnSpPr/>
      </xdr:nvCxnSpPr>
      <xdr:spPr>
        <a:xfrm flipV="1">
          <a:off x="6972300" y="16278555"/>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59677</xdr:rowOff>
    </xdr:from>
    <xdr:to>
      <xdr:col>41</xdr:col>
      <xdr:colOff>101600</xdr:colOff>
      <xdr:row>96</xdr:row>
      <xdr:rowOff>161277</xdr:rowOff>
    </xdr:to>
    <xdr:sp macro="" textlink="">
      <xdr:nvSpPr>
        <xdr:cNvPr id="472" name="フローチャート: 判断 471"/>
        <xdr:cNvSpPr/>
      </xdr:nvSpPr>
      <xdr:spPr>
        <a:xfrm>
          <a:off x="7810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152404</xdr:rowOff>
    </xdr:from>
    <xdr:ext cx="534377" cy="259045"/>
    <xdr:sp macro="" textlink="">
      <xdr:nvSpPr>
        <xdr:cNvPr id="473" name="テキスト ボックス 472"/>
        <xdr:cNvSpPr txBox="1"/>
      </xdr:nvSpPr>
      <xdr:spPr>
        <a:xfrm>
          <a:off x="7594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4" name="フローチャート: 判断 473"/>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5" name="テキスト ボックス 474"/>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22320</xdr:rowOff>
    </xdr:from>
    <xdr:to>
      <xdr:col>55</xdr:col>
      <xdr:colOff>50800</xdr:colOff>
      <xdr:row>92</xdr:row>
      <xdr:rowOff>123920</xdr:rowOff>
    </xdr:to>
    <xdr:sp macro="" textlink="">
      <xdr:nvSpPr>
        <xdr:cNvPr id="481" name="楕円 480"/>
        <xdr:cNvSpPr/>
      </xdr:nvSpPr>
      <xdr:spPr>
        <a:xfrm>
          <a:off x="10426700" y="157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146797</xdr:rowOff>
    </xdr:from>
    <xdr:ext cx="534377" cy="259045"/>
    <xdr:sp macro="" textlink="">
      <xdr:nvSpPr>
        <xdr:cNvPr id="482" name="土木費該当値テキスト"/>
        <xdr:cNvSpPr txBox="1"/>
      </xdr:nvSpPr>
      <xdr:spPr>
        <a:xfrm>
          <a:off x="10528300" y="157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57562</xdr:rowOff>
    </xdr:from>
    <xdr:to>
      <xdr:col>50</xdr:col>
      <xdr:colOff>165100</xdr:colOff>
      <xdr:row>91</xdr:row>
      <xdr:rowOff>159162</xdr:rowOff>
    </xdr:to>
    <xdr:sp macro="" textlink="">
      <xdr:nvSpPr>
        <xdr:cNvPr id="483" name="楕円 482"/>
        <xdr:cNvSpPr/>
      </xdr:nvSpPr>
      <xdr:spPr>
        <a:xfrm>
          <a:off x="9588500" y="15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4239</xdr:rowOff>
    </xdr:from>
    <xdr:ext cx="534377" cy="259045"/>
    <xdr:sp macro="" textlink="">
      <xdr:nvSpPr>
        <xdr:cNvPr id="484" name="テキスト ボックス 483"/>
        <xdr:cNvSpPr txBox="1"/>
      </xdr:nvSpPr>
      <xdr:spPr>
        <a:xfrm>
          <a:off x="9372111" y="154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121571</xdr:rowOff>
    </xdr:from>
    <xdr:to>
      <xdr:col>46</xdr:col>
      <xdr:colOff>38100</xdr:colOff>
      <xdr:row>93</xdr:row>
      <xdr:rowOff>51721</xdr:rowOff>
    </xdr:to>
    <xdr:sp macro="" textlink="">
      <xdr:nvSpPr>
        <xdr:cNvPr id="485" name="楕円 484"/>
        <xdr:cNvSpPr/>
      </xdr:nvSpPr>
      <xdr:spPr>
        <a:xfrm>
          <a:off x="8699500" y="15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68248</xdr:rowOff>
    </xdr:from>
    <xdr:ext cx="534377" cy="259045"/>
    <xdr:sp macro="" textlink="">
      <xdr:nvSpPr>
        <xdr:cNvPr id="486" name="テキスト ボックス 485"/>
        <xdr:cNvSpPr txBox="1"/>
      </xdr:nvSpPr>
      <xdr:spPr>
        <a:xfrm>
          <a:off x="8483111" y="156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111455</xdr:rowOff>
    </xdr:from>
    <xdr:to>
      <xdr:col>41</xdr:col>
      <xdr:colOff>101600</xdr:colOff>
      <xdr:row>95</xdr:row>
      <xdr:rowOff>41605</xdr:rowOff>
    </xdr:to>
    <xdr:sp macro="" textlink="">
      <xdr:nvSpPr>
        <xdr:cNvPr id="487" name="楕円 486"/>
        <xdr:cNvSpPr/>
      </xdr:nvSpPr>
      <xdr:spPr>
        <a:xfrm>
          <a:off x="7810500" y="162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58132</xdr:rowOff>
    </xdr:from>
    <xdr:ext cx="534377" cy="259045"/>
    <xdr:sp macro="" textlink="">
      <xdr:nvSpPr>
        <xdr:cNvPr id="488" name="テキスト ボックス 487"/>
        <xdr:cNvSpPr txBox="1"/>
      </xdr:nvSpPr>
      <xdr:spPr>
        <a:xfrm>
          <a:off x="7594111" y="16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17329</xdr:rowOff>
    </xdr:from>
    <xdr:to>
      <xdr:col>36</xdr:col>
      <xdr:colOff>165100</xdr:colOff>
      <xdr:row>95</xdr:row>
      <xdr:rowOff>118929</xdr:rowOff>
    </xdr:to>
    <xdr:sp macro="" textlink="">
      <xdr:nvSpPr>
        <xdr:cNvPr id="489" name="楕円 488"/>
        <xdr:cNvSpPr/>
      </xdr:nvSpPr>
      <xdr:spPr>
        <a:xfrm>
          <a:off x="6921500" y="163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135456</xdr:rowOff>
    </xdr:from>
    <xdr:ext cx="534377" cy="259045"/>
    <xdr:sp macro="" textlink="">
      <xdr:nvSpPr>
        <xdr:cNvPr id="490" name="テキスト ボックス 489"/>
        <xdr:cNvSpPr txBox="1"/>
      </xdr:nvSpPr>
      <xdr:spPr>
        <a:xfrm>
          <a:off x="6705111" y="160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145143</xdr:rowOff>
    </xdr:from>
    <xdr:to>
      <xdr:col>85</xdr:col>
      <xdr:colOff>127000</xdr:colOff>
      <xdr:row>37</xdr:row>
      <xdr:rowOff>21699</xdr:rowOff>
    </xdr:to>
    <xdr:cxnSp macro="">
      <xdr:nvCxnSpPr>
        <xdr:cNvPr id="522" name="直線コネクタ 521"/>
        <xdr:cNvCxnSpPr/>
      </xdr:nvCxnSpPr>
      <xdr:spPr>
        <a:xfrm flipV="1">
          <a:off x="15481300" y="6317343"/>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3"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21699</xdr:rowOff>
    </xdr:from>
    <xdr:to>
      <xdr:col>81</xdr:col>
      <xdr:colOff>50800</xdr:colOff>
      <xdr:row>37</xdr:row>
      <xdr:rowOff>40749</xdr:rowOff>
    </xdr:to>
    <xdr:cxnSp macro="">
      <xdr:nvCxnSpPr>
        <xdr:cNvPr id="525" name="直線コネクタ 524"/>
        <xdr:cNvCxnSpPr/>
      </xdr:nvCxnSpPr>
      <xdr:spPr>
        <a:xfrm flipV="1">
          <a:off x="14592300" y="636534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7" name="テキスト ボックス 526"/>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29210</xdr:rowOff>
    </xdr:from>
    <xdr:to>
      <xdr:col>76</xdr:col>
      <xdr:colOff>114300</xdr:colOff>
      <xdr:row>37</xdr:row>
      <xdr:rowOff>40749</xdr:rowOff>
    </xdr:to>
    <xdr:cxnSp macro="">
      <xdr:nvCxnSpPr>
        <xdr:cNvPr id="528" name="直線コネクタ 527"/>
        <xdr:cNvCxnSpPr/>
      </xdr:nvCxnSpPr>
      <xdr:spPr>
        <a:xfrm>
          <a:off x="13703300" y="6201410"/>
          <a:ext cx="889000" cy="18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9" name="フローチャート: 判断 528"/>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30" name="テキスト ボックス 529"/>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29210</xdr:rowOff>
    </xdr:from>
    <xdr:to>
      <xdr:col>71</xdr:col>
      <xdr:colOff>177800</xdr:colOff>
      <xdr:row>36</xdr:row>
      <xdr:rowOff>165172</xdr:rowOff>
    </xdr:to>
    <xdr:cxnSp macro="">
      <xdr:nvCxnSpPr>
        <xdr:cNvPr id="531" name="直線コネクタ 530"/>
        <xdr:cNvCxnSpPr/>
      </xdr:nvCxnSpPr>
      <xdr:spPr>
        <a:xfrm flipV="1">
          <a:off x="12814300" y="6201410"/>
          <a:ext cx="889000" cy="1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2" name="フローチャート: 判断 531"/>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3" name="テキスト ボックス 532"/>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4" name="フローチャート: 判断 533"/>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38806</xdr:rowOff>
    </xdr:from>
    <xdr:ext cx="534377" cy="259045"/>
    <xdr:sp macro="" textlink="">
      <xdr:nvSpPr>
        <xdr:cNvPr id="535" name="テキスト ボックス 534"/>
        <xdr:cNvSpPr txBox="1"/>
      </xdr:nvSpPr>
      <xdr:spPr>
        <a:xfrm>
          <a:off x="12547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94343</xdr:rowOff>
    </xdr:from>
    <xdr:to>
      <xdr:col>85</xdr:col>
      <xdr:colOff>177800</xdr:colOff>
      <xdr:row>37</xdr:row>
      <xdr:rowOff>24493</xdr:rowOff>
    </xdr:to>
    <xdr:sp macro="" textlink="">
      <xdr:nvSpPr>
        <xdr:cNvPr id="541" name="楕円 540"/>
        <xdr:cNvSpPr/>
      </xdr:nvSpPr>
      <xdr:spPr>
        <a:xfrm>
          <a:off x="162687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117220</xdr:rowOff>
    </xdr:from>
    <xdr:ext cx="534377" cy="259045"/>
    <xdr:sp macro="" textlink="">
      <xdr:nvSpPr>
        <xdr:cNvPr id="542" name="消防費該当値テキスト"/>
        <xdr:cNvSpPr txBox="1"/>
      </xdr:nvSpPr>
      <xdr:spPr>
        <a:xfrm>
          <a:off x="16370300" y="611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142349</xdr:rowOff>
    </xdr:from>
    <xdr:to>
      <xdr:col>81</xdr:col>
      <xdr:colOff>101600</xdr:colOff>
      <xdr:row>37</xdr:row>
      <xdr:rowOff>72499</xdr:rowOff>
    </xdr:to>
    <xdr:sp macro="" textlink="">
      <xdr:nvSpPr>
        <xdr:cNvPr id="543" name="楕円 542"/>
        <xdr:cNvSpPr/>
      </xdr:nvSpPr>
      <xdr:spPr>
        <a:xfrm>
          <a:off x="15430500" y="63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89026</xdr:rowOff>
    </xdr:from>
    <xdr:ext cx="534377" cy="259045"/>
    <xdr:sp macro="" textlink="">
      <xdr:nvSpPr>
        <xdr:cNvPr id="544" name="テキスト ボックス 543"/>
        <xdr:cNvSpPr txBox="1"/>
      </xdr:nvSpPr>
      <xdr:spPr>
        <a:xfrm>
          <a:off x="15214111" y="60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161399</xdr:rowOff>
    </xdr:from>
    <xdr:to>
      <xdr:col>76</xdr:col>
      <xdr:colOff>165100</xdr:colOff>
      <xdr:row>37</xdr:row>
      <xdr:rowOff>91549</xdr:rowOff>
    </xdr:to>
    <xdr:sp macro="" textlink="">
      <xdr:nvSpPr>
        <xdr:cNvPr id="545" name="楕円 544"/>
        <xdr:cNvSpPr/>
      </xdr:nvSpPr>
      <xdr:spPr>
        <a:xfrm>
          <a:off x="14541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108076</xdr:rowOff>
    </xdr:from>
    <xdr:ext cx="534377" cy="259045"/>
    <xdr:sp macro="" textlink="">
      <xdr:nvSpPr>
        <xdr:cNvPr id="546" name="テキスト ボックス 545"/>
        <xdr:cNvSpPr txBox="1"/>
      </xdr:nvSpPr>
      <xdr:spPr>
        <a:xfrm>
          <a:off x="14325111" y="61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149860</xdr:rowOff>
    </xdr:from>
    <xdr:to>
      <xdr:col>72</xdr:col>
      <xdr:colOff>38100</xdr:colOff>
      <xdr:row>36</xdr:row>
      <xdr:rowOff>80010</xdr:rowOff>
    </xdr:to>
    <xdr:sp macro="" textlink="">
      <xdr:nvSpPr>
        <xdr:cNvPr id="547" name="楕円 546"/>
        <xdr:cNvSpPr/>
      </xdr:nvSpPr>
      <xdr:spPr>
        <a:xfrm>
          <a:off x="13652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48" name="テキスト ボックス 547"/>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114372</xdr:rowOff>
    </xdr:from>
    <xdr:to>
      <xdr:col>67</xdr:col>
      <xdr:colOff>101600</xdr:colOff>
      <xdr:row>37</xdr:row>
      <xdr:rowOff>44522</xdr:rowOff>
    </xdr:to>
    <xdr:sp macro="" textlink="">
      <xdr:nvSpPr>
        <xdr:cNvPr id="549" name="楕円 548"/>
        <xdr:cNvSpPr/>
      </xdr:nvSpPr>
      <xdr:spPr>
        <a:xfrm>
          <a:off x="12763500" y="6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61049</xdr:rowOff>
    </xdr:from>
    <xdr:ext cx="534377" cy="259045"/>
    <xdr:sp macro="" textlink="">
      <xdr:nvSpPr>
        <xdr:cNvPr id="550" name="テキスト ボックス 549"/>
        <xdr:cNvSpPr txBox="1"/>
      </xdr:nvSpPr>
      <xdr:spPr>
        <a:xfrm>
          <a:off x="12547111" y="60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115422</xdr:rowOff>
    </xdr:from>
    <xdr:to>
      <xdr:col>85</xdr:col>
      <xdr:colOff>127000</xdr:colOff>
      <xdr:row>55</xdr:row>
      <xdr:rowOff>40305</xdr:rowOff>
    </xdr:to>
    <xdr:cxnSp macro="">
      <xdr:nvCxnSpPr>
        <xdr:cNvPr id="578" name="直線コネクタ 577"/>
        <xdr:cNvCxnSpPr/>
      </xdr:nvCxnSpPr>
      <xdr:spPr>
        <a:xfrm flipV="1">
          <a:off x="15481300" y="9373722"/>
          <a:ext cx="838200" cy="9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9"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40305</xdr:rowOff>
    </xdr:from>
    <xdr:to>
      <xdr:col>81</xdr:col>
      <xdr:colOff>50800</xdr:colOff>
      <xdr:row>55</xdr:row>
      <xdr:rowOff>61222</xdr:rowOff>
    </xdr:to>
    <xdr:cxnSp macro="">
      <xdr:nvCxnSpPr>
        <xdr:cNvPr id="581" name="直線コネクタ 580"/>
        <xdr:cNvCxnSpPr/>
      </xdr:nvCxnSpPr>
      <xdr:spPr>
        <a:xfrm flipV="1">
          <a:off x="14592300" y="9470055"/>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3" name="テキスト ボックス 582"/>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96815</xdr:rowOff>
    </xdr:from>
    <xdr:to>
      <xdr:col>76</xdr:col>
      <xdr:colOff>114300</xdr:colOff>
      <xdr:row>55</xdr:row>
      <xdr:rowOff>61222</xdr:rowOff>
    </xdr:to>
    <xdr:cxnSp macro="">
      <xdr:nvCxnSpPr>
        <xdr:cNvPr id="584" name="直線コネクタ 583"/>
        <xdr:cNvCxnSpPr/>
      </xdr:nvCxnSpPr>
      <xdr:spPr>
        <a:xfrm>
          <a:off x="13703300" y="8669315"/>
          <a:ext cx="889000" cy="8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5" name="フローチャート: 判断 584"/>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6" name="テキスト ボックス 585"/>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96815</xdr:rowOff>
    </xdr:from>
    <xdr:to>
      <xdr:col>71</xdr:col>
      <xdr:colOff>177800</xdr:colOff>
      <xdr:row>55</xdr:row>
      <xdr:rowOff>82824</xdr:rowOff>
    </xdr:to>
    <xdr:cxnSp macro="">
      <xdr:nvCxnSpPr>
        <xdr:cNvPr id="587" name="直線コネクタ 586"/>
        <xdr:cNvCxnSpPr/>
      </xdr:nvCxnSpPr>
      <xdr:spPr>
        <a:xfrm flipV="1">
          <a:off x="12814300" y="8669315"/>
          <a:ext cx="889000" cy="8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8" name="フローチャート: 判断 587"/>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9" name="テキスト ボックス 588"/>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90" name="フローチャート: 判断 589"/>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111972</xdr:rowOff>
    </xdr:from>
    <xdr:ext cx="534377" cy="259045"/>
    <xdr:sp macro="" textlink="">
      <xdr:nvSpPr>
        <xdr:cNvPr id="591" name="テキスト ボックス 590"/>
        <xdr:cNvSpPr txBox="1"/>
      </xdr:nvSpPr>
      <xdr:spPr>
        <a:xfrm>
          <a:off x="12547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64622</xdr:rowOff>
    </xdr:from>
    <xdr:to>
      <xdr:col>85</xdr:col>
      <xdr:colOff>177800</xdr:colOff>
      <xdr:row>54</xdr:row>
      <xdr:rowOff>166222</xdr:rowOff>
    </xdr:to>
    <xdr:sp macro="" textlink="">
      <xdr:nvSpPr>
        <xdr:cNvPr id="597" name="楕円 596"/>
        <xdr:cNvSpPr/>
      </xdr:nvSpPr>
      <xdr:spPr>
        <a:xfrm>
          <a:off x="16268700" y="93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87499</xdr:rowOff>
    </xdr:from>
    <xdr:ext cx="534377" cy="259045"/>
    <xdr:sp macro="" textlink="">
      <xdr:nvSpPr>
        <xdr:cNvPr id="598" name="教育費該当値テキスト"/>
        <xdr:cNvSpPr txBox="1"/>
      </xdr:nvSpPr>
      <xdr:spPr>
        <a:xfrm>
          <a:off x="16370300" y="91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160955</xdr:rowOff>
    </xdr:from>
    <xdr:to>
      <xdr:col>81</xdr:col>
      <xdr:colOff>101600</xdr:colOff>
      <xdr:row>55</xdr:row>
      <xdr:rowOff>91105</xdr:rowOff>
    </xdr:to>
    <xdr:sp macro="" textlink="">
      <xdr:nvSpPr>
        <xdr:cNvPr id="599" name="楕円 598"/>
        <xdr:cNvSpPr/>
      </xdr:nvSpPr>
      <xdr:spPr>
        <a:xfrm>
          <a:off x="15430500" y="94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107632</xdr:rowOff>
    </xdr:from>
    <xdr:ext cx="534377" cy="259045"/>
    <xdr:sp macro="" textlink="">
      <xdr:nvSpPr>
        <xdr:cNvPr id="600" name="テキスト ボックス 599"/>
        <xdr:cNvSpPr txBox="1"/>
      </xdr:nvSpPr>
      <xdr:spPr>
        <a:xfrm>
          <a:off x="15214111" y="919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10422</xdr:rowOff>
    </xdr:from>
    <xdr:to>
      <xdr:col>76</xdr:col>
      <xdr:colOff>165100</xdr:colOff>
      <xdr:row>55</xdr:row>
      <xdr:rowOff>112022</xdr:rowOff>
    </xdr:to>
    <xdr:sp macro="" textlink="">
      <xdr:nvSpPr>
        <xdr:cNvPr id="601" name="楕円 600"/>
        <xdr:cNvSpPr/>
      </xdr:nvSpPr>
      <xdr:spPr>
        <a:xfrm>
          <a:off x="14541500" y="94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128549</xdr:rowOff>
    </xdr:from>
    <xdr:ext cx="534377" cy="259045"/>
    <xdr:sp macro="" textlink="">
      <xdr:nvSpPr>
        <xdr:cNvPr id="602" name="テキスト ボックス 601"/>
        <xdr:cNvSpPr txBox="1"/>
      </xdr:nvSpPr>
      <xdr:spPr>
        <a:xfrm>
          <a:off x="14325111" y="92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46015</xdr:rowOff>
    </xdr:from>
    <xdr:to>
      <xdr:col>72</xdr:col>
      <xdr:colOff>38100</xdr:colOff>
      <xdr:row>50</xdr:row>
      <xdr:rowOff>147615</xdr:rowOff>
    </xdr:to>
    <xdr:sp macro="" textlink="">
      <xdr:nvSpPr>
        <xdr:cNvPr id="603" name="楕円 602"/>
        <xdr:cNvSpPr/>
      </xdr:nvSpPr>
      <xdr:spPr>
        <a:xfrm>
          <a:off x="13652500" y="86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164142</xdr:rowOff>
    </xdr:from>
    <xdr:ext cx="534377" cy="259045"/>
    <xdr:sp macro="" textlink="">
      <xdr:nvSpPr>
        <xdr:cNvPr id="604" name="テキスト ボックス 603"/>
        <xdr:cNvSpPr txBox="1"/>
      </xdr:nvSpPr>
      <xdr:spPr>
        <a:xfrm>
          <a:off x="13436111" y="83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32024</xdr:rowOff>
    </xdr:from>
    <xdr:to>
      <xdr:col>67</xdr:col>
      <xdr:colOff>101600</xdr:colOff>
      <xdr:row>55</xdr:row>
      <xdr:rowOff>133624</xdr:rowOff>
    </xdr:to>
    <xdr:sp macro="" textlink="">
      <xdr:nvSpPr>
        <xdr:cNvPr id="605" name="楕円 604"/>
        <xdr:cNvSpPr/>
      </xdr:nvSpPr>
      <xdr:spPr>
        <a:xfrm>
          <a:off x="12763500" y="94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150151</xdr:rowOff>
    </xdr:from>
    <xdr:ext cx="534377" cy="259045"/>
    <xdr:sp macro="" textlink="">
      <xdr:nvSpPr>
        <xdr:cNvPr id="606" name="テキスト ボックス 605"/>
        <xdr:cNvSpPr txBox="1"/>
      </xdr:nvSpPr>
      <xdr:spPr>
        <a:xfrm>
          <a:off x="12547111" y="92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91956</xdr:rowOff>
    </xdr:from>
    <xdr:to>
      <xdr:col>81</xdr:col>
      <xdr:colOff>50800</xdr:colOff>
      <xdr:row>79</xdr:row>
      <xdr:rowOff>98879</xdr:rowOff>
    </xdr:to>
    <xdr:cxnSp macro="">
      <xdr:nvCxnSpPr>
        <xdr:cNvPr id="640" name="直線コネクタ 639"/>
        <xdr:cNvCxnSpPr/>
      </xdr:nvCxnSpPr>
      <xdr:spPr>
        <a:xfrm>
          <a:off x="14592300" y="13636506"/>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87742</xdr:rowOff>
    </xdr:from>
    <xdr:to>
      <xdr:col>76</xdr:col>
      <xdr:colOff>114300</xdr:colOff>
      <xdr:row>79</xdr:row>
      <xdr:rowOff>91956</xdr:rowOff>
    </xdr:to>
    <xdr:cxnSp macro="">
      <xdr:nvCxnSpPr>
        <xdr:cNvPr id="643" name="直線コネクタ 642"/>
        <xdr:cNvCxnSpPr/>
      </xdr:nvCxnSpPr>
      <xdr:spPr>
        <a:xfrm>
          <a:off x="13703300" y="13632292"/>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4" name="フローチャート: 判断 643"/>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5" name="テキスト ボックス 644"/>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18607</xdr:rowOff>
    </xdr:from>
    <xdr:to>
      <xdr:col>71</xdr:col>
      <xdr:colOff>177800</xdr:colOff>
      <xdr:row>79</xdr:row>
      <xdr:rowOff>87742</xdr:rowOff>
    </xdr:to>
    <xdr:cxnSp macro="">
      <xdr:nvCxnSpPr>
        <xdr:cNvPr id="646" name="直線コネクタ 645"/>
        <xdr:cNvCxnSpPr/>
      </xdr:nvCxnSpPr>
      <xdr:spPr>
        <a:xfrm>
          <a:off x="12814300" y="13563157"/>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7" name="フローチャート: 判断 646"/>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8" name="テキスト ボックス 647"/>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9" name="フローチャート: 判断 648"/>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130846</xdr:rowOff>
    </xdr:from>
    <xdr:ext cx="378565" cy="259045"/>
    <xdr:sp macro="" textlink="">
      <xdr:nvSpPr>
        <xdr:cNvPr id="650" name="テキスト ボックス 649"/>
        <xdr:cNvSpPr txBox="1"/>
      </xdr:nvSpPr>
      <xdr:spPr>
        <a:xfrm>
          <a:off x="12625017" y="1367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41156</xdr:rowOff>
    </xdr:from>
    <xdr:to>
      <xdr:col>76</xdr:col>
      <xdr:colOff>165100</xdr:colOff>
      <xdr:row>79</xdr:row>
      <xdr:rowOff>142756</xdr:rowOff>
    </xdr:to>
    <xdr:sp macro="" textlink="">
      <xdr:nvSpPr>
        <xdr:cNvPr id="660" name="楕円 659"/>
        <xdr:cNvSpPr/>
      </xdr:nvSpPr>
      <xdr:spPr>
        <a:xfrm>
          <a:off x="14541500" y="135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133883</xdr:rowOff>
    </xdr:from>
    <xdr:ext cx="378565" cy="259045"/>
    <xdr:sp macro="" textlink="">
      <xdr:nvSpPr>
        <xdr:cNvPr id="661" name="テキスト ボックス 660"/>
        <xdr:cNvSpPr txBox="1"/>
      </xdr:nvSpPr>
      <xdr:spPr>
        <a:xfrm>
          <a:off x="14403017" y="1367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36942</xdr:rowOff>
    </xdr:from>
    <xdr:to>
      <xdr:col>72</xdr:col>
      <xdr:colOff>38100</xdr:colOff>
      <xdr:row>79</xdr:row>
      <xdr:rowOff>138542</xdr:rowOff>
    </xdr:to>
    <xdr:sp macro="" textlink="">
      <xdr:nvSpPr>
        <xdr:cNvPr id="662" name="楕円 661"/>
        <xdr:cNvSpPr/>
      </xdr:nvSpPr>
      <xdr:spPr>
        <a:xfrm>
          <a:off x="13652500" y="135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129669</xdr:rowOff>
    </xdr:from>
    <xdr:ext cx="378565" cy="259045"/>
    <xdr:sp macro="" textlink="">
      <xdr:nvSpPr>
        <xdr:cNvPr id="663" name="テキスト ボックス 662"/>
        <xdr:cNvSpPr txBox="1"/>
      </xdr:nvSpPr>
      <xdr:spPr>
        <a:xfrm>
          <a:off x="13514017" y="1367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139257</xdr:rowOff>
    </xdr:from>
    <xdr:to>
      <xdr:col>67</xdr:col>
      <xdr:colOff>101600</xdr:colOff>
      <xdr:row>79</xdr:row>
      <xdr:rowOff>69407</xdr:rowOff>
    </xdr:to>
    <xdr:sp macro="" textlink="">
      <xdr:nvSpPr>
        <xdr:cNvPr id="664" name="楕円 663"/>
        <xdr:cNvSpPr/>
      </xdr:nvSpPr>
      <xdr:spPr>
        <a:xfrm>
          <a:off x="12763500" y="135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85934</xdr:rowOff>
    </xdr:from>
    <xdr:ext cx="469744" cy="259045"/>
    <xdr:sp macro="" textlink="">
      <xdr:nvSpPr>
        <xdr:cNvPr id="665" name="テキスト ボックス 664"/>
        <xdr:cNvSpPr txBox="1"/>
      </xdr:nvSpPr>
      <xdr:spPr>
        <a:xfrm>
          <a:off x="12579428" y="132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8" name="テキスト ボックス 68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0" name="テキスト ボックス 689"/>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4" name="直線コネクタ 693"/>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5"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6" name="直線コネクタ 695"/>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7"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8" name="直線コネクタ 697"/>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148930</xdr:rowOff>
    </xdr:from>
    <xdr:to>
      <xdr:col>85</xdr:col>
      <xdr:colOff>127000</xdr:colOff>
      <xdr:row>94</xdr:row>
      <xdr:rowOff>164675</xdr:rowOff>
    </xdr:to>
    <xdr:cxnSp macro="">
      <xdr:nvCxnSpPr>
        <xdr:cNvPr id="699" name="直線コネクタ 698"/>
        <xdr:cNvCxnSpPr/>
      </xdr:nvCxnSpPr>
      <xdr:spPr>
        <a:xfrm flipV="1">
          <a:off x="15481300" y="16265230"/>
          <a:ext cx="8382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700"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1" name="フローチャート: 判断 700"/>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119611</xdr:rowOff>
    </xdr:from>
    <xdr:to>
      <xdr:col>81</xdr:col>
      <xdr:colOff>50800</xdr:colOff>
      <xdr:row>94</xdr:row>
      <xdr:rowOff>164675</xdr:rowOff>
    </xdr:to>
    <xdr:cxnSp macro="">
      <xdr:nvCxnSpPr>
        <xdr:cNvPr id="702" name="直線コネクタ 701"/>
        <xdr:cNvCxnSpPr/>
      </xdr:nvCxnSpPr>
      <xdr:spPr>
        <a:xfrm>
          <a:off x="14592300" y="16235911"/>
          <a:ext cx="88900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3" name="フローチャート: 判断 702"/>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4" name="テキスト ボックス 703"/>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119611</xdr:rowOff>
    </xdr:from>
    <xdr:to>
      <xdr:col>76</xdr:col>
      <xdr:colOff>114300</xdr:colOff>
      <xdr:row>95</xdr:row>
      <xdr:rowOff>7683</xdr:rowOff>
    </xdr:to>
    <xdr:cxnSp macro="">
      <xdr:nvCxnSpPr>
        <xdr:cNvPr id="705" name="直線コネクタ 704"/>
        <xdr:cNvCxnSpPr/>
      </xdr:nvCxnSpPr>
      <xdr:spPr>
        <a:xfrm flipV="1">
          <a:off x="13703300" y="16235911"/>
          <a:ext cx="8890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6" name="フローチャート: 判断 705"/>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7" name="テキスト ボックス 706"/>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7683</xdr:rowOff>
    </xdr:from>
    <xdr:to>
      <xdr:col>71</xdr:col>
      <xdr:colOff>177800</xdr:colOff>
      <xdr:row>95</xdr:row>
      <xdr:rowOff>15714</xdr:rowOff>
    </xdr:to>
    <xdr:cxnSp macro="">
      <xdr:nvCxnSpPr>
        <xdr:cNvPr id="708" name="直線コネクタ 707"/>
        <xdr:cNvCxnSpPr/>
      </xdr:nvCxnSpPr>
      <xdr:spPr>
        <a:xfrm flipV="1">
          <a:off x="12814300" y="16295433"/>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9" name="フローチャート: 判断 708"/>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10" name="テキスト ボックス 709"/>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11" name="フローチャート: 判断 710"/>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12" name="テキスト ボックス 711"/>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98130</xdr:rowOff>
    </xdr:from>
    <xdr:to>
      <xdr:col>85</xdr:col>
      <xdr:colOff>177800</xdr:colOff>
      <xdr:row>95</xdr:row>
      <xdr:rowOff>28280</xdr:rowOff>
    </xdr:to>
    <xdr:sp macro="" textlink="">
      <xdr:nvSpPr>
        <xdr:cNvPr id="718" name="楕円 717"/>
        <xdr:cNvSpPr/>
      </xdr:nvSpPr>
      <xdr:spPr>
        <a:xfrm>
          <a:off x="16268700" y="162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121007</xdr:rowOff>
    </xdr:from>
    <xdr:ext cx="534377" cy="259045"/>
    <xdr:sp macro="" textlink="">
      <xdr:nvSpPr>
        <xdr:cNvPr id="719" name="公債費該当値テキスト"/>
        <xdr:cNvSpPr txBox="1"/>
      </xdr:nvSpPr>
      <xdr:spPr>
        <a:xfrm>
          <a:off x="16370300" y="160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113875</xdr:rowOff>
    </xdr:from>
    <xdr:to>
      <xdr:col>81</xdr:col>
      <xdr:colOff>101600</xdr:colOff>
      <xdr:row>95</xdr:row>
      <xdr:rowOff>44025</xdr:rowOff>
    </xdr:to>
    <xdr:sp macro="" textlink="">
      <xdr:nvSpPr>
        <xdr:cNvPr id="720" name="楕円 719"/>
        <xdr:cNvSpPr/>
      </xdr:nvSpPr>
      <xdr:spPr>
        <a:xfrm>
          <a:off x="15430500" y="162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60552</xdr:rowOff>
    </xdr:from>
    <xdr:ext cx="534377" cy="259045"/>
    <xdr:sp macro="" textlink="">
      <xdr:nvSpPr>
        <xdr:cNvPr id="721" name="テキスト ボックス 720"/>
        <xdr:cNvSpPr txBox="1"/>
      </xdr:nvSpPr>
      <xdr:spPr>
        <a:xfrm>
          <a:off x="15214111" y="160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68811</xdr:rowOff>
    </xdr:from>
    <xdr:to>
      <xdr:col>76</xdr:col>
      <xdr:colOff>165100</xdr:colOff>
      <xdr:row>94</xdr:row>
      <xdr:rowOff>170411</xdr:rowOff>
    </xdr:to>
    <xdr:sp macro="" textlink="">
      <xdr:nvSpPr>
        <xdr:cNvPr id="722" name="楕円 721"/>
        <xdr:cNvSpPr/>
      </xdr:nvSpPr>
      <xdr:spPr>
        <a:xfrm>
          <a:off x="14541500" y="161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15488</xdr:rowOff>
    </xdr:from>
    <xdr:ext cx="534377" cy="259045"/>
    <xdr:sp macro="" textlink="">
      <xdr:nvSpPr>
        <xdr:cNvPr id="723" name="テキスト ボックス 722"/>
        <xdr:cNvSpPr txBox="1"/>
      </xdr:nvSpPr>
      <xdr:spPr>
        <a:xfrm>
          <a:off x="14325111" y="159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128333</xdr:rowOff>
    </xdr:from>
    <xdr:to>
      <xdr:col>72</xdr:col>
      <xdr:colOff>38100</xdr:colOff>
      <xdr:row>95</xdr:row>
      <xdr:rowOff>58483</xdr:rowOff>
    </xdr:to>
    <xdr:sp macro="" textlink="">
      <xdr:nvSpPr>
        <xdr:cNvPr id="724" name="楕円 723"/>
        <xdr:cNvSpPr/>
      </xdr:nvSpPr>
      <xdr:spPr>
        <a:xfrm>
          <a:off x="13652500" y="1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75010</xdr:rowOff>
    </xdr:from>
    <xdr:ext cx="534377" cy="259045"/>
    <xdr:sp macro="" textlink="">
      <xdr:nvSpPr>
        <xdr:cNvPr id="725" name="テキスト ボックス 724"/>
        <xdr:cNvSpPr txBox="1"/>
      </xdr:nvSpPr>
      <xdr:spPr>
        <a:xfrm>
          <a:off x="13436111" y="160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136364</xdr:rowOff>
    </xdr:from>
    <xdr:to>
      <xdr:col>67</xdr:col>
      <xdr:colOff>101600</xdr:colOff>
      <xdr:row>95</xdr:row>
      <xdr:rowOff>66514</xdr:rowOff>
    </xdr:to>
    <xdr:sp macro="" textlink="">
      <xdr:nvSpPr>
        <xdr:cNvPr id="726" name="楕円 725"/>
        <xdr:cNvSpPr/>
      </xdr:nvSpPr>
      <xdr:spPr>
        <a:xfrm>
          <a:off x="12763500" y="162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83041</xdr:rowOff>
    </xdr:from>
    <xdr:ext cx="534377" cy="259045"/>
    <xdr:sp macro="" textlink="">
      <xdr:nvSpPr>
        <xdr:cNvPr id="727" name="テキスト ボックス 726"/>
        <xdr:cNvSpPr txBox="1"/>
      </xdr:nvSpPr>
      <xdr:spPr>
        <a:xfrm>
          <a:off x="12547111" y="160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162179</xdr:rowOff>
    </xdr:from>
    <xdr:to>
      <xdr:col>116</xdr:col>
      <xdr:colOff>62864</xdr:colOff>
      <xdr:row>39</xdr:row>
      <xdr:rowOff>44450</xdr:rowOff>
    </xdr:to>
    <xdr:cxnSp macro="">
      <xdr:nvCxnSpPr>
        <xdr:cNvPr id="751" name="直線コネクタ 750"/>
        <xdr:cNvCxnSpPr/>
      </xdr:nvCxnSpPr>
      <xdr:spPr>
        <a:xfrm flipV="1">
          <a:off x="22159595" y="5648579"/>
          <a:ext cx="1269"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108856</xdr:rowOff>
    </xdr:from>
    <xdr:ext cx="469744" cy="259045"/>
    <xdr:sp macro="" textlink="">
      <xdr:nvSpPr>
        <xdr:cNvPr id="754" name="諸支出金最大値テキスト"/>
        <xdr:cNvSpPr txBox="1"/>
      </xdr:nvSpPr>
      <xdr:spPr>
        <a:xfrm>
          <a:off x="22212300" y="54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162179</xdr:rowOff>
    </xdr:from>
    <xdr:to>
      <xdr:col>116</xdr:col>
      <xdr:colOff>152400</xdr:colOff>
      <xdr:row>32</xdr:row>
      <xdr:rowOff>162179</xdr:rowOff>
    </xdr:to>
    <xdr:cxnSp macro="">
      <xdr:nvCxnSpPr>
        <xdr:cNvPr id="755" name="直線コネクタ 754"/>
        <xdr:cNvCxnSpPr/>
      </xdr:nvCxnSpPr>
      <xdr:spPr>
        <a:xfrm>
          <a:off x="22072600" y="564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143129</xdr:rowOff>
    </xdr:from>
    <xdr:to>
      <xdr:col>116</xdr:col>
      <xdr:colOff>63500</xdr:colOff>
      <xdr:row>34</xdr:row>
      <xdr:rowOff>164084</xdr:rowOff>
    </xdr:to>
    <xdr:cxnSp macro="">
      <xdr:nvCxnSpPr>
        <xdr:cNvPr id="756" name="直線コネクタ 755"/>
        <xdr:cNvCxnSpPr/>
      </xdr:nvCxnSpPr>
      <xdr:spPr>
        <a:xfrm>
          <a:off x="21323300" y="5458079"/>
          <a:ext cx="8382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60088</xdr:rowOff>
    </xdr:from>
    <xdr:ext cx="378565" cy="259045"/>
    <xdr:sp macro="" textlink="">
      <xdr:nvSpPr>
        <xdr:cNvPr id="757" name="諸支出金平均値テキスト"/>
        <xdr:cNvSpPr txBox="1"/>
      </xdr:nvSpPr>
      <xdr:spPr>
        <a:xfrm>
          <a:off x="22212300" y="65751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81661</xdr:rowOff>
    </xdr:from>
    <xdr:to>
      <xdr:col>116</xdr:col>
      <xdr:colOff>114300</xdr:colOff>
      <xdr:row>39</xdr:row>
      <xdr:rowOff>11811</xdr:rowOff>
    </xdr:to>
    <xdr:sp macro="" textlink="">
      <xdr:nvSpPr>
        <xdr:cNvPr id="758" name="フローチャート: 判断 757"/>
        <xdr:cNvSpPr/>
      </xdr:nvSpPr>
      <xdr:spPr>
        <a:xfrm>
          <a:off x="221107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143129</xdr:rowOff>
    </xdr:from>
    <xdr:to>
      <xdr:col>111</xdr:col>
      <xdr:colOff>177800</xdr:colOff>
      <xdr:row>36</xdr:row>
      <xdr:rowOff>1397</xdr:rowOff>
    </xdr:to>
    <xdr:cxnSp macro="">
      <xdr:nvCxnSpPr>
        <xdr:cNvPr id="759" name="直線コネクタ 758"/>
        <xdr:cNvCxnSpPr/>
      </xdr:nvCxnSpPr>
      <xdr:spPr>
        <a:xfrm flipV="1">
          <a:off x="20434300" y="5458079"/>
          <a:ext cx="8890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53848</xdr:rowOff>
    </xdr:from>
    <xdr:to>
      <xdr:col>112</xdr:col>
      <xdr:colOff>38100</xdr:colOff>
      <xdr:row>38</xdr:row>
      <xdr:rowOff>155448</xdr:rowOff>
    </xdr:to>
    <xdr:sp macro="" textlink="">
      <xdr:nvSpPr>
        <xdr:cNvPr id="760" name="フローチャート: 判断 759"/>
        <xdr:cNvSpPr/>
      </xdr:nvSpPr>
      <xdr:spPr>
        <a:xfrm>
          <a:off x="21272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146575</xdr:rowOff>
    </xdr:from>
    <xdr:ext cx="378565" cy="259045"/>
    <xdr:sp macro="" textlink="">
      <xdr:nvSpPr>
        <xdr:cNvPr id="761" name="テキスト ボックス 760"/>
        <xdr:cNvSpPr txBox="1"/>
      </xdr:nvSpPr>
      <xdr:spPr>
        <a:xfrm>
          <a:off x="21134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76454</xdr:rowOff>
    </xdr:from>
    <xdr:to>
      <xdr:col>107</xdr:col>
      <xdr:colOff>50800</xdr:colOff>
      <xdr:row>36</xdr:row>
      <xdr:rowOff>1397</xdr:rowOff>
    </xdr:to>
    <xdr:cxnSp macro="">
      <xdr:nvCxnSpPr>
        <xdr:cNvPr id="762" name="直線コネクタ 761"/>
        <xdr:cNvCxnSpPr/>
      </xdr:nvCxnSpPr>
      <xdr:spPr>
        <a:xfrm>
          <a:off x="19545300" y="5905754"/>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168910</xdr:rowOff>
    </xdr:from>
    <xdr:to>
      <xdr:col>107</xdr:col>
      <xdr:colOff>101600</xdr:colOff>
      <xdr:row>38</xdr:row>
      <xdr:rowOff>99060</xdr:rowOff>
    </xdr:to>
    <xdr:sp macro="" textlink="">
      <xdr:nvSpPr>
        <xdr:cNvPr id="763" name="フローチャート: 判断 762"/>
        <xdr:cNvSpPr/>
      </xdr:nvSpPr>
      <xdr:spPr>
        <a:xfrm>
          <a:off x="2038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90187</xdr:rowOff>
    </xdr:from>
    <xdr:ext cx="378565" cy="259045"/>
    <xdr:sp macro="" textlink="">
      <xdr:nvSpPr>
        <xdr:cNvPr id="764" name="テキスト ボックス 763"/>
        <xdr:cNvSpPr txBox="1"/>
      </xdr:nvSpPr>
      <xdr:spPr>
        <a:xfrm>
          <a:off x="20245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108458</xdr:rowOff>
    </xdr:from>
    <xdr:to>
      <xdr:col>102</xdr:col>
      <xdr:colOff>114300</xdr:colOff>
      <xdr:row>34</xdr:row>
      <xdr:rowOff>76454</xdr:rowOff>
    </xdr:to>
    <xdr:cxnSp macro="">
      <xdr:nvCxnSpPr>
        <xdr:cNvPr id="765" name="直線コネクタ 764"/>
        <xdr:cNvCxnSpPr/>
      </xdr:nvCxnSpPr>
      <xdr:spPr>
        <a:xfrm>
          <a:off x="18656300" y="576630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66040</xdr:rowOff>
    </xdr:from>
    <xdr:to>
      <xdr:col>102</xdr:col>
      <xdr:colOff>165100</xdr:colOff>
      <xdr:row>38</xdr:row>
      <xdr:rowOff>167640</xdr:rowOff>
    </xdr:to>
    <xdr:sp macro="" textlink="">
      <xdr:nvSpPr>
        <xdr:cNvPr id="766" name="フローチャート: 判断 765"/>
        <xdr:cNvSpPr/>
      </xdr:nvSpPr>
      <xdr:spPr>
        <a:xfrm>
          <a:off x="19494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158767</xdr:rowOff>
    </xdr:from>
    <xdr:ext cx="378565" cy="259045"/>
    <xdr:sp macro="" textlink="">
      <xdr:nvSpPr>
        <xdr:cNvPr id="767" name="テキスト ボックス 766"/>
        <xdr:cNvSpPr txBox="1"/>
      </xdr:nvSpPr>
      <xdr:spPr>
        <a:xfrm>
          <a:off x="19356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61087</xdr:rowOff>
    </xdr:from>
    <xdr:to>
      <xdr:col>98</xdr:col>
      <xdr:colOff>38100</xdr:colOff>
      <xdr:row>38</xdr:row>
      <xdr:rowOff>162687</xdr:rowOff>
    </xdr:to>
    <xdr:sp macro="" textlink="">
      <xdr:nvSpPr>
        <xdr:cNvPr id="768" name="フローチャート: 判断 767"/>
        <xdr:cNvSpPr/>
      </xdr:nvSpPr>
      <xdr:spPr>
        <a:xfrm>
          <a:off x="18605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153814</xdr:rowOff>
    </xdr:from>
    <xdr:ext cx="378565" cy="259045"/>
    <xdr:sp macro="" textlink="">
      <xdr:nvSpPr>
        <xdr:cNvPr id="769" name="テキスト ボックス 768"/>
        <xdr:cNvSpPr txBox="1"/>
      </xdr:nvSpPr>
      <xdr:spPr>
        <a:xfrm>
          <a:off x="18467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113284</xdr:rowOff>
    </xdr:from>
    <xdr:to>
      <xdr:col>116</xdr:col>
      <xdr:colOff>114300</xdr:colOff>
      <xdr:row>35</xdr:row>
      <xdr:rowOff>43434</xdr:rowOff>
    </xdr:to>
    <xdr:sp macro="" textlink="">
      <xdr:nvSpPr>
        <xdr:cNvPr id="775" name="楕円 774"/>
        <xdr:cNvSpPr/>
      </xdr:nvSpPr>
      <xdr:spPr>
        <a:xfrm>
          <a:off x="221107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136161</xdr:rowOff>
    </xdr:from>
    <xdr:ext cx="469744" cy="259045"/>
    <xdr:sp macro="" textlink="">
      <xdr:nvSpPr>
        <xdr:cNvPr id="776" name="諸支出金該当値テキスト"/>
        <xdr:cNvSpPr txBox="1"/>
      </xdr:nvSpPr>
      <xdr:spPr>
        <a:xfrm>
          <a:off x="22212300"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92329</xdr:rowOff>
    </xdr:from>
    <xdr:to>
      <xdr:col>112</xdr:col>
      <xdr:colOff>38100</xdr:colOff>
      <xdr:row>32</xdr:row>
      <xdr:rowOff>22479</xdr:rowOff>
    </xdr:to>
    <xdr:sp macro="" textlink="">
      <xdr:nvSpPr>
        <xdr:cNvPr id="777" name="楕円 776"/>
        <xdr:cNvSpPr/>
      </xdr:nvSpPr>
      <xdr:spPr>
        <a:xfrm>
          <a:off x="21272500" y="54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39006</xdr:rowOff>
    </xdr:from>
    <xdr:ext cx="469744" cy="259045"/>
    <xdr:sp macro="" textlink="">
      <xdr:nvSpPr>
        <xdr:cNvPr id="778" name="テキスト ボックス 777"/>
        <xdr:cNvSpPr txBox="1"/>
      </xdr:nvSpPr>
      <xdr:spPr>
        <a:xfrm>
          <a:off x="21088428" y="51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122047</xdr:rowOff>
    </xdr:from>
    <xdr:to>
      <xdr:col>107</xdr:col>
      <xdr:colOff>101600</xdr:colOff>
      <xdr:row>36</xdr:row>
      <xdr:rowOff>52197</xdr:rowOff>
    </xdr:to>
    <xdr:sp macro="" textlink="">
      <xdr:nvSpPr>
        <xdr:cNvPr id="779" name="楕円 778"/>
        <xdr:cNvSpPr/>
      </xdr:nvSpPr>
      <xdr:spPr>
        <a:xfrm>
          <a:off x="20383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68724</xdr:rowOff>
    </xdr:from>
    <xdr:ext cx="469744" cy="259045"/>
    <xdr:sp macro="" textlink="">
      <xdr:nvSpPr>
        <xdr:cNvPr id="780" name="テキスト ボックス 779"/>
        <xdr:cNvSpPr txBox="1"/>
      </xdr:nvSpPr>
      <xdr:spPr>
        <a:xfrm>
          <a:off x="20199428"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25654</xdr:rowOff>
    </xdr:from>
    <xdr:to>
      <xdr:col>102</xdr:col>
      <xdr:colOff>165100</xdr:colOff>
      <xdr:row>34</xdr:row>
      <xdr:rowOff>127254</xdr:rowOff>
    </xdr:to>
    <xdr:sp macro="" textlink="">
      <xdr:nvSpPr>
        <xdr:cNvPr id="781" name="楕円 780"/>
        <xdr:cNvSpPr/>
      </xdr:nvSpPr>
      <xdr:spPr>
        <a:xfrm>
          <a:off x="194945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143781</xdr:rowOff>
    </xdr:from>
    <xdr:ext cx="469744" cy="259045"/>
    <xdr:sp macro="" textlink="">
      <xdr:nvSpPr>
        <xdr:cNvPr id="782" name="テキスト ボックス 781"/>
        <xdr:cNvSpPr txBox="1"/>
      </xdr:nvSpPr>
      <xdr:spPr>
        <a:xfrm>
          <a:off x="19310428" y="5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57658</xdr:rowOff>
    </xdr:from>
    <xdr:to>
      <xdr:col>98</xdr:col>
      <xdr:colOff>38100</xdr:colOff>
      <xdr:row>33</xdr:row>
      <xdr:rowOff>159258</xdr:rowOff>
    </xdr:to>
    <xdr:sp macro="" textlink="">
      <xdr:nvSpPr>
        <xdr:cNvPr id="783" name="楕円 782"/>
        <xdr:cNvSpPr/>
      </xdr:nvSpPr>
      <xdr:spPr>
        <a:xfrm>
          <a:off x="186055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4335</xdr:rowOff>
    </xdr:from>
    <xdr:ext cx="469744" cy="259045"/>
    <xdr:sp macro="" textlink="">
      <xdr:nvSpPr>
        <xdr:cNvPr id="784" name="テキスト ボックス 783"/>
        <xdr:cNvSpPr txBox="1"/>
      </xdr:nvSpPr>
      <xdr:spPr>
        <a:xfrm>
          <a:off x="18421428"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168,552</a:t>
          </a:r>
          <a:r>
            <a:rPr kumimoji="1" lang="ja-JP" altLang="en-US" sz="1300">
              <a:latin typeface="ＭＳ Ｐゴシック" panose="020B0600070205080204" pitchFamily="50" charset="-128"/>
              <a:ea typeface="ＭＳ Ｐゴシック" panose="020B0600070205080204" pitchFamily="50" charset="-128"/>
            </a:rPr>
            <a:t>円とゆるやかな増加傾向にある。要因としては、幼児教育保育の無償化や障がい者自立支援給付費などの国の制度に基づいた支出の増が主なものである。</a:t>
          </a:r>
        </a:p>
        <a:p>
          <a:r>
            <a:rPr kumimoji="1" lang="ja-JP" altLang="en-US" sz="1300">
              <a:latin typeface="ＭＳ Ｐゴシック" panose="020B0600070205080204" pitchFamily="50" charset="-128"/>
              <a:ea typeface="ＭＳ Ｐゴシック" panose="020B0600070205080204" pitchFamily="50" charset="-128"/>
            </a:rPr>
            <a:t>衛生費が住民一人当たり</a:t>
          </a:r>
          <a:r>
            <a:rPr kumimoji="1" lang="en-US" altLang="ja-JP" sz="1300">
              <a:latin typeface="ＭＳ Ｐゴシック" panose="020B0600070205080204" pitchFamily="50" charset="-128"/>
              <a:ea typeface="ＭＳ Ｐゴシック" panose="020B0600070205080204" pitchFamily="50" charset="-128"/>
            </a:rPr>
            <a:t>50,468</a:t>
          </a:r>
          <a:r>
            <a:rPr kumimoji="1" lang="ja-JP" altLang="en-US" sz="1300">
              <a:latin typeface="ＭＳ Ｐゴシック" panose="020B0600070205080204" pitchFamily="50" charset="-128"/>
              <a:ea typeface="ＭＳ Ｐゴシック" panose="020B0600070205080204" pitchFamily="50" charset="-128"/>
            </a:rPr>
            <a:t>円と増加傾向にある要因としては、総合保健センター整備事業等によるものである。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51,062</a:t>
          </a:r>
          <a:r>
            <a:rPr kumimoji="1" lang="ja-JP" altLang="en-US" sz="1300">
              <a:latin typeface="ＭＳ Ｐゴシック" panose="020B0600070205080204" pitchFamily="50" charset="-128"/>
              <a:ea typeface="ＭＳ Ｐゴシック" panose="020B0600070205080204" pitchFamily="50" charset="-128"/>
            </a:rPr>
            <a:t>円と増加したのは、新美術館の整備等によるものである。</a:t>
          </a: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81,495</a:t>
          </a:r>
          <a:r>
            <a:rPr kumimoji="1" lang="ja-JP" altLang="en-US" sz="1300">
              <a:latin typeface="ＭＳ Ｐゴシック" panose="020B0600070205080204" pitchFamily="50" charset="-128"/>
              <a:ea typeface="ＭＳ Ｐゴシック" panose="020B0600070205080204" pitchFamily="50" charset="-128"/>
            </a:rPr>
            <a:t>円と減少したのは、長根屋内スケート場の大型施設整備事業の終了によるものである。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諸支出金が前年に比べ減少したのは、バス車両購入経費の繰越に対する出資金の減によるものである。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財政調整基金残高の標準財政規模比は前年度に比べて増加したが、実質収支額の標準財政規模比は前年度に比べ減少した。</a:t>
          </a:r>
        </a:p>
        <a:p>
          <a:r>
            <a:rPr kumimoji="1" lang="ja-JP" altLang="en-US" sz="1400">
              <a:latin typeface="ＭＳ ゴシック" pitchFamily="49" charset="-128"/>
              <a:ea typeface="ＭＳ ゴシック" pitchFamily="49" charset="-128"/>
            </a:rPr>
            <a:t>財政調整基金残高の</a:t>
          </a:r>
          <a:r>
            <a:rPr kumimoji="1" lang="ja-JP" altLang="en-US" sz="1400">
              <a:solidFill>
                <a:sysClr val="windowText" lastClr="000000"/>
              </a:solidFill>
              <a:latin typeface="ＭＳ ゴシック" pitchFamily="49" charset="-128"/>
              <a:ea typeface="ＭＳ ゴシック" pitchFamily="49" charset="-128"/>
            </a:rPr>
            <a:t>増加</a:t>
          </a:r>
          <a:r>
            <a:rPr kumimoji="1" lang="ja-JP" altLang="en-US" sz="1400">
              <a:latin typeface="ＭＳ ゴシック" pitchFamily="49" charset="-128"/>
              <a:ea typeface="ＭＳ ゴシック" pitchFamily="49" charset="-128"/>
            </a:rPr>
            <a:t>は、地方交付税等の歳入増加により取崩額が</a:t>
          </a:r>
          <a:r>
            <a:rPr kumimoji="1" lang="ja-JP" altLang="en-US" sz="1400">
              <a:solidFill>
                <a:sysClr val="windowText" lastClr="000000"/>
              </a:solidFill>
              <a:latin typeface="ＭＳ ゴシック" pitchFamily="49" charset="-128"/>
              <a:ea typeface="ＭＳ ゴシック" pitchFamily="49" charset="-128"/>
            </a:rPr>
            <a:t>減少</a:t>
          </a:r>
          <a:r>
            <a:rPr kumimoji="1" lang="ja-JP" altLang="en-US" sz="1400">
              <a:latin typeface="ＭＳ ゴシック" pitchFamily="49" charset="-128"/>
              <a:ea typeface="ＭＳ ゴシック" pitchFamily="49" charset="-128"/>
            </a:rPr>
            <a:t>したことによる。また、実質収支額の減少は公債費の増加及び扶助費等が増加したことによる。</a:t>
          </a:r>
        </a:p>
        <a:p>
          <a:r>
            <a:rPr kumimoji="1" lang="ja-JP" altLang="en-US" sz="1400">
              <a:latin typeface="ＭＳ ゴシック" pitchFamily="49" charset="-128"/>
              <a:ea typeface="ＭＳ ゴシック" pitchFamily="49" charset="-128"/>
            </a:rPr>
            <a:t>令和元年度は両方合わせて</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％と、ある程度の規模は確保しているところであるが、今後も健全な財政運営に努めていく。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自動車運送事業会計については、平成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年度以降、自動車運送事業経営健全化計画に基づく経営により赤字を解消し、現在では黒字を維持している。</a:t>
          </a:r>
        </a:p>
        <a:p>
          <a:r>
            <a:rPr kumimoji="1" lang="ja-JP" altLang="en-US" sz="1400">
              <a:latin typeface="ＭＳ ゴシック" pitchFamily="49" charset="-128"/>
              <a:ea typeface="ＭＳ ゴシック" pitchFamily="49" charset="-128"/>
            </a:rPr>
            <a:t>市民病院事業会計については黒字額が前年に比べて</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ポイントの増となり、経年比較でも黒字傾向で横ばいに推移している。今後も連結ベースでの財政健全化に努めていく。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3" sqref="B3:K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110826187</v>
      </c>
      <c r="BO4" s="424"/>
      <c r="BP4" s="424"/>
      <c r="BQ4" s="424"/>
      <c r="BR4" s="424"/>
      <c r="BS4" s="424"/>
      <c r="BT4" s="424"/>
      <c r="BU4" s="425"/>
      <c r="BV4" s="423">
        <v>107106463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3.9</v>
      </c>
      <c r="CU4" s="608"/>
      <c r="CV4" s="608"/>
      <c r="CW4" s="608"/>
      <c r="CX4" s="608"/>
      <c r="CY4" s="608"/>
      <c r="CZ4" s="608"/>
      <c r="DA4" s="609"/>
      <c r="DB4" s="607">
        <v>4.3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106808670</v>
      </c>
      <c r="BO5" s="429"/>
      <c r="BP5" s="429"/>
      <c r="BQ5" s="429"/>
      <c r="BR5" s="429"/>
      <c r="BS5" s="429"/>
      <c r="BT5" s="429"/>
      <c r="BU5" s="430"/>
      <c r="BV5" s="428">
        <v>103330634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92.1</v>
      </c>
      <c r="CU5" s="399"/>
      <c r="CV5" s="399"/>
      <c r="CW5" s="399"/>
      <c r="CX5" s="399"/>
      <c r="CY5" s="399"/>
      <c r="CZ5" s="399"/>
      <c r="DA5" s="400"/>
      <c r="DB5" s="398">
        <v>91.9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4017517</v>
      </c>
      <c r="BO6" s="429"/>
      <c r="BP6" s="429"/>
      <c r="BQ6" s="429"/>
      <c r="BR6" s="429"/>
      <c r="BS6" s="429"/>
      <c r="BT6" s="429"/>
      <c r="BU6" s="430"/>
      <c r="BV6" s="428">
        <v>3775829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98.6</v>
      </c>
      <c r="CU6" s="582"/>
      <c r="CV6" s="582"/>
      <c r="CW6" s="582"/>
      <c r="CX6" s="582"/>
      <c r="CY6" s="582"/>
      <c r="CZ6" s="582"/>
      <c r="DA6" s="583"/>
      <c r="DB6" s="581">
        <v>99.5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2012106</v>
      </c>
      <c r="BO7" s="429"/>
      <c r="BP7" s="429"/>
      <c r="BQ7" s="429"/>
      <c r="BR7" s="429"/>
      <c r="BS7" s="429"/>
      <c r="BT7" s="429"/>
      <c r="BU7" s="430"/>
      <c r="BV7" s="428">
        <v>1533199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51907475</v>
      </c>
      <c r="CU7" s="429"/>
      <c r="CV7" s="429"/>
      <c r="CW7" s="429"/>
      <c r="CX7" s="429"/>
      <c r="CY7" s="429"/>
      <c r="CZ7" s="429"/>
      <c r="DA7" s="430"/>
      <c r="DB7" s="428">
        <v>51956615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2005411</v>
      </c>
      <c r="BO8" s="429"/>
      <c r="BP8" s="429"/>
      <c r="BQ8" s="429"/>
      <c r="BR8" s="429"/>
      <c r="BS8" s="429"/>
      <c r="BT8" s="429"/>
      <c r="BU8" s="430"/>
      <c r="BV8" s="428">
        <v>2242630</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0.67</v>
      </c>
      <c r="CU8" s="542"/>
      <c r="CV8" s="542"/>
      <c r="CW8" s="542"/>
      <c r="CX8" s="542"/>
      <c r="CY8" s="542"/>
      <c r="CZ8" s="542"/>
      <c r="DA8" s="543"/>
      <c r="DB8" s="541">
        <v>0.67</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231257</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-237219</v>
      </c>
      <c r="BO9" s="429"/>
      <c r="BP9" s="429"/>
      <c r="BQ9" s="429"/>
      <c r="BR9" s="429"/>
      <c r="BS9" s="429"/>
      <c r="BT9" s="429"/>
      <c r="BU9" s="430"/>
      <c r="BV9" s="428">
        <v>457105</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13.4</v>
      </c>
      <c r="CU9" s="399"/>
      <c r="CV9" s="399"/>
      <c r="CW9" s="399"/>
      <c r="CX9" s="399"/>
      <c r="CY9" s="399"/>
      <c r="CZ9" s="399"/>
      <c r="DA9" s="400"/>
      <c r="DB9" s="398">
        <v>13.8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237615</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1331251</v>
      </c>
      <c r="BO10" s="429"/>
      <c r="BP10" s="429"/>
      <c r="BQ10" s="429"/>
      <c r="BR10" s="429"/>
      <c r="BS10" s="429"/>
      <c r="BT10" s="429"/>
      <c r="BU10" s="430"/>
      <c r="BV10" s="428">
        <v>150339</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227812</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1200000</v>
      </c>
      <c r="BO12" s="429"/>
      <c r="BP12" s="429"/>
      <c r="BQ12" s="429"/>
      <c r="BR12" s="429"/>
      <c r="BS12" s="429"/>
      <c r="BT12" s="429"/>
      <c r="BU12" s="430"/>
      <c r="BV12" s="428">
        <v>800000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226515</v>
      </c>
      <c r="S13" s="532"/>
      <c r="T13" s="532"/>
      <c r="U13" s="532"/>
      <c r="V13" s="533"/>
      <c r="W13" s="519" t="s">
        <v>139</v>
      </c>
      <c r="X13" s="441"/>
      <c r="Y13" s="441"/>
      <c r="Z13" s="441"/>
      <c r="AA13" s="441"/>
      <c r="AB13" s="442"/>
      <c r="AC13" s="404">
        <v>3625</v>
      </c>
      <c r="AD13" s="405"/>
      <c r="AE13" s="405"/>
      <c r="AF13" s="405"/>
      <c r="AG13" s="406"/>
      <c r="AH13" s="404">
        <v>3926</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-105968</v>
      </c>
      <c r="BO13" s="429"/>
      <c r="BP13" s="429"/>
      <c r="BQ13" s="429"/>
      <c r="BR13" s="429"/>
      <c r="BS13" s="429"/>
      <c r="BT13" s="429"/>
      <c r="BU13" s="430"/>
      <c r="BV13" s="428">
        <v>-192556</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9.8000000000000007</v>
      </c>
      <c r="CU13" s="399"/>
      <c r="CV13" s="399"/>
      <c r="CW13" s="399"/>
      <c r="CX13" s="399"/>
      <c r="CY13" s="399"/>
      <c r="CZ13" s="399"/>
      <c r="DA13" s="400"/>
      <c r="DB13" s="398">
        <v>9.3000000000000007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230042</v>
      </c>
      <c r="S14" s="532"/>
      <c r="T14" s="532"/>
      <c r="U14" s="532"/>
      <c r="V14" s="533"/>
      <c r="W14" s="534"/>
      <c r="X14" s="444"/>
      <c r="Y14" s="444"/>
      <c r="Z14" s="444"/>
      <c r="AA14" s="444"/>
      <c r="AB14" s="445"/>
      <c r="AC14" s="524">
        <v>3.4</v>
      </c>
      <c r="AD14" s="525"/>
      <c r="AE14" s="525"/>
      <c r="AF14" s="525"/>
      <c r="AG14" s="526"/>
      <c r="AH14" s="524">
        <v>3.7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127.4</v>
      </c>
      <c r="CU14" s="536"/>
      <c r="CV14" s="536"/>
      <c r="CW14" s="536"/>
      <c r="CX14" s="536"/>
      <c r="CY14" s="536"/>
      <c r="CZ14" s="536"/>
      <c r="DA14" s="537"/>
      <c r="DB14" s="535">
        <v>128.9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228859</v>
      </c>
      <c r="S15" s="532"/>
      <c r="T15" s="532"/>
      <c r="U15" s="532"/>
      <c r="V15" s="533"/>
      <c r="W15" s="519" t="s">
        <v>147</v>
      </c>
      <c r="X15" s="441"/>
      <c r="Y15" s="441"/>
      <c r="Z15" s="441"/>
      <c r="AA15" s="441"/>
      <c r="AB15" s="442"/>
      <c r="AC15" s="404">
        <v>24286</v>
      </c>
      <c r="AD15" s="405"/>
      <c r="AE15" s="405"/>
      <c r="AF15" s="405"/>
      <c r="AG15" s="406"/>
      <c r="AH15" s="404">
        <v>24456</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27013484</v>
      </c>
      <c r="BO15" s="424"/>
      <c r="BP15" s="424"/>
      <c r="BQ15" s="424"/>
      <c r="BR15" s="424"/>
      <c r="BS15" s="424"/>
      <c r="BT15" s="424"/>
      <c r="BU15" s="425"/>
      <c r="BV15" s="423">
        <v>26967409</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23</v>
      </c>
      <c r="AD16" s="525"/>
      <c r="AE16" s="525"/>
      <c r="AF16" s="525"/>
      <c r="AG16" s="526"/>
      <c r="AH16" s="524">
        <v>23.1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40747120</v>
      </c>
      <c r="BO16" s="429"/>
      <c r="BP16" s="429"/>
      <c r="BQ16" s="429"/>
      <c r="BR16" s="429"/>
      <c r="BS16" s="429"/>
      <c r="BT16" s="429"/>
      <c r="BU16" s="430"/>
      <c r="BV16" s="428">
        <v>40016601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77656</v>
      </c>
      <c r="AD17" s="405"/>
      <c r="AE17" s="405"/>
      <c r="AF17" s="405"/>
      <c r="AG17" s="406"/>
      <c r="AH17" s="404">
        <v>77412</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34561020</v>
      </c>
      <c r="BO17" s="429"/>
      <c r="BP17" s="429"/>
      <c r="BQ17" s="429"/>
      <c r="BR17" s="429"/>
      <c r="BS17" s="429"/>
      <c r="BT17" s="429"/>
      <c r="BU17" s="430"/>
      <c r="BV17" s="428">
        <v>34527417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305.56</v>
      </c>
      <c r="M18" s="493"/>
      <c r="N18" s="493"/>
      <c r="O18" s="493"/>
      <c r="P18" s="493"/>
      <c r="Q18" s="493"/>
      <c r="R18" s="494"/>
      <c r="S18" s="494"/>
      <c r="T18" s="494"/>
      <c r="U18" s="494"/>
      <c r="V18" s="495"/>
      <c r="W18" s="509"/>
      <c r="X18" s="510"/>
      <c r="Y18" s="510"/>
      <c r="Z18" s="510"/>
      <c r="AA18" s="510"/>
      <c r="AB18" s="520"/>
      <c r="AC18" s="392">
        <v>73.599999999999994</v>
      </c>
      <c r="AD18" s="393"/>
      <c r="AE18" s="393"/>
      <c r="AF18" s="393"/>
      <c r="AG18" s="496"/>
      <c r="AH18" s="392">
        <v>73.2</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49780187</v>
      </c>
      <c r="BO18" s="429"/>
      <c r="BP18" s="429"/>
      <c r="BQ18" s="429"/>
      <c r="BR18" s="429"/>
      <c r="BS18" s="429"/>
      <c r="BT18" s="429"/>
      <c r="BU18" s="430"/>
      <c r="BV18" s="428">
        <v>49626973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757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65348874</v>
      </c>
      <c r="BO19" s="429"/>
      <c r="BP19" s="429"/>
      <c r="BQ19" s="429"/>
      <c r="BR19" s="429"/>
      <c r="BS19" s="429"/>
      <c r="BT19" s="429"/>
      <c r="BU19" s="430"/>
      <c r="BV19" s="428">
        <v>62894196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93750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118143978</v>
      </c>
      <c r="BO23" s="429"/>
      <c r="BP23" s="429"/>
      <c r="BQ23" s="429"/>
      <c r="BR23" s="429"/>
      <c r="BS23" s="429"/>
      <c r="BT23" s="429"/>
      <c r="BU23" s="430"/>
      <c r="BV23" s="428">
        <v>114251682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10620</v>
      </c>
      <c r="R24" s="405"/>
      <c r="S24" s="405"/>
      <c r="T24" s="405"/>
      <c r="U24" s="405"/>
      <c r="V24" s="406"/>
      <c r="W24" s="470"/>
      <c r="X24" s="461"/>
      <c r="Y24" s="462"/>
      <c r="Z24" s="401" t="s">
        <v>171</v>
      </c>
      <c r="AA24" s="402"/>
      <c r="AB24" s="402"/>
      <c r="AC24" s="402"/>
      <c r="AD24" s="402"/>
      <c r="AE24" s="402"/>
      <c r="AF24" s="402"/>
      <c r="AG24" s="403"/>
      <c r="AH24" s="404">
        <v>1162</v>
      </c>
      <c r="AI24" s="405"/>
      <c r="AJ24" s="405"/>
      <c r="AK24" s="405"/>
      <c r="AL24" s="406"/>
      <c r="AM24" s="404">
        <v>3477866</v>
      </c>
      <c r="AN24" s="405"/>
      <c r="AO24" s="405"/>
      <c r="AP24" s="405"/>
      <c r="AQ24" s="405"/>
      <c r="AR24" s="406"/>
      <c r="AS24" s="404">
        <v>2993</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79527865</v>
      </c>
      <c r="BO24" s="429"/>
      <c r="BP24" s="429"/>
      <c r="BQ24" s="429"/>
      <c r="BR24" s="429"/>
      <c r="BS24" s="429"/>
      <c r="BT24" s="429"/>
      <c r="BU24" s="430"/>
      <c r="BV24" s="428">
        <v>77635123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8560</v>
      </c>
      <c r="R25" s="405"/>
      <c r="S25" s="405"/>
      <c r="T25" s="405"/>
      <c r="U25" s="405"/>
      <c r="V25" s="406"/>
      <c r="W25" s="470"/>
      <c r="X25" s="461"/>
      <c r="Y25" s="462"/>
      <c r="Z25" s="401" t="s">
        <v>174</v>
      </c>
      <c r="AA25" s="402"/>
      <c r="AB25" s="402"/>
      <c r="AC25" s="402"/>
      <c r="AD25" s="402"/>
      <c r="AE25" s="402"/>
      <c r="AF25" s="402"/>
      <c r="AG25" s="403"/>
      <c r="AH25" s="404" t="s">
        <v>126</v>
      </c>
      <c r="AI25" s="405"/>
      <c r="AJ25" s="405"/>
      <c r="AK25" s="405"/>
      <c r="AL25" s="406"/>
      <c r="AM25" s="404" t="s">
        <v>126</v>
      </c>
      <c r="AN25" s="405"/>
      <c r="AO25" s="405"/>
      <c r="AP25" s="405"/>
      <c r="AQ25" s="405"/>
      <c r="AR25" s="406"/>
      <c r="AS25" s="404" t="s">
        <v>136</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13285842</v>
      </c>
      <c r="BO25" s="424"/>
      <c r="BP25" s="424"/>
      <c r="BQ25" s="424"/>
      <c r="BR25" s="424"/>
      <c r="BS25" s="424"/>
      <c r="BT25" s="424"/>
      <c r="BU25" s="425"/>
      <c r="BV25" s="423">
        <v>16054236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7140</v>
      </c>
      <c r="R26" s="405"/>
      <c r="S26" s="405"/>
      <c r="T26" s="405"/>
      <c r="U26" s="405"/>
      <c r="V26" s="406"/>
      <c r="W26" s="470"/>
      <c r="X26" s="461"/>
      <c r="Y26" s="462"/>
      <c r="Z26" s="401" t="s">
        <v>177</v>
      </c>
      <c r="AA26" s="483"/>
      <c r="AB26" s="483"/>
      <c r="AC26" s="483"/>
      <c r="AD26" s="483"/>
      <c r="AE26" s="483"/>
      <c r="AF26" s="483"/>
      <c r="AG26" s="484"/>
      <c r="AH26" s="404">
        <v>84</v>
      </c>
      <c r="AI26" s="405"/>
      <c r="AJ26" s="405"/>
      <c r="AK26" s="405"/>
      <c r="AL26" s="406"/>
      <c r="AM26" s="404">
        <v>244356</v>
      </c>
      <c r="AN26" s="405"/>
      <c r="AO26" s="405"/>
      <c r="AP26" s="405"/>
      <c r="AQ26" s="405"/>
      <c r="AR26" s="406"/>
      <c r="AS26" s="404">
        <v>2909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6870</v>
      </c>
      <c r="R27" s="405"/>
      <c r="S27" s="405"/>
      <c r="T27" s="405"/>
      <c r="U27" s="405"/>
      <c r="V27" s="406"/>
      <c r="W27" s="470"/>
      <c r="X27" s="461"/>
      <c r="Y27" s="462"/>
      <c r="Z27" s="401" t="s">
        <v>180</v>
      </c>
      <c r="AA27" s="402"/>
      <c r="AB27" s="402"/>
      <c r="AC27" s="402"/>
      <c r="AD27" s="402"/>
      <c r="AE27" s="402"/>
      <c r="AF27" s="402"/>
      <c r="AG27" s="403"/>
      <c r="AH27" s="404">
        <v>27</v>
      </c>
      <c r="AI27" s="405"/>
      <c r="AJ27" s="405"/>
      <c r="AK27" s="405"/>
      <c r="AL27" s="406"/>
      <c r="AM27" s="404">
        <v>99873</v>
      </c>
      <c r="AN27" s="405"/>
      <c r="AO27" s="405"/>
      <c r="AP27" s="405"/>
      <c r="AQ27" s="405"/>
      <c r="AR27" s="406"/>
      <c r="AS27" s="404">
        <v>3699</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126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6260</v>
      </c>
      <c r="R28" s="405"/>
      <c r="S28" s="405"/>
      <c r="T28" s="405"/>
      <c r="U28" s="405"/>
      <c r="V28" s="406"/>
      <c r="W28" s="470"/>
      <c r="X28" s="461"/>
      <c r="Y28" s="462"/>
      <c r="Z28" s="401" t="s">
        <v>183</v>
      </c>
      <c r="AA28" s="402"/>
      <c r="AB28" s="402"/>
      <c r="AC28" s="402"/>
      <c r="AD28" s="402"/>
      <c r="AE28" s="402"/>
      <c r="AF28" s="402"/>
      <c r="AG28" s="403"/>
      <c r="AH28" s="404" t="s">
        <v>136</v>
      </c>
      <c r="AI28" s="405"/>
      <c r="AJ28" s="405"/>
      <c r="AK28" s="405"/>
      <c r="AL28" s="406"/>
      <c r="AM28" s="404" t="s">
        <v>126</v>
      </c>
      <c r="AN28" s="405"/>
      <c r="AO28" s="405"/>
      <c r="AP28" s="405"/>
      <c r="AQ28" s="405"/>
      <c r="AR28" s="406"/>
      <c r="AS28" s="404" t="s">
        <v>136</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2822156</v>
      </c>
      <c r="BO28" s="424"/>
      <c r="BP28" s="424"/>
      <c r="BQ28" s="424"/>
      <c r="BR28" s="424"/>
      <c r="BS28" s="424"/>
      <c r="BT28" s="424"/>
      <c r="BU28" s="425"/>
      <c r="BV28" s="423">
        <v>2690905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30</v>
      </c>
      <c r="M29" s="405"/>
      <c r="N29" s="405"/>
      <c r="O29" s="405"/>
      <c r="P29" s="406"/>
      <c r="Q29" s="404">
        <v>5970</v>
      </c>
      <c r="R29" s="405"/>
      <c r="S29" s="405"/>
      <c r="T29" s="405"/>
      <c r="U29" s="405"/>
      <c r="V29" s="406"/>
      <c r="W29" s="471"/>
      <c r="X29" s="472"/>
      <c r="Y29" s="473"/>
      <c r="Z29" s="401" t="s">
        <v>186</v>
      </c>
      <c r="AA29" s="402"/>
      <c r="AB29" s="402"/>
      <c r="AC29" s="402"/>
      <c r="AD29" s="402"/>
      <c r="AE29" s="402"/>
      <c r="AF29" s="402"/>
      <c r="AG29" s="403"/>
      <c r="AH29" s="404">
        <v>1189</v>
      </c>
      <c r="AI29" s="405"/>
      <c r="AJ29" s="405"/>
      <c r="AK29" s="405"/>
      <c r="AL29" s="406"/>
      <c r="AM29" s="404">
        <v>3577739</v>
      </c>
      <c r="AN29" s="405"/>
      <c r="AO29" s="405"/>
      <c r="AP29" s="405"/>
      <c r="AQ29" s="405"/>
      <c r="AR29" s="406"/>
      <c r="AS29" s="404">
        <v>3009</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2511846</v>
      </c>
      <c r="BO29" s="429"/>
      <c r="BP29" s="429"/>
      <c r="BQ29" s="429"/>
      <c r="BR29" s="429"/>
      <c r="BS29" s="429"/>
      <c r="BT29" s="429"/>
      <c r="BU29" s="430"/>
      <c r="BV29" s="428">
        <v>3439347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8409571</v>
      </c>
      <c r="BO30" s="432"/>
      <c r="BP30" s="432"/>
      <c r="BQ30" s="432"/>
      <c r="BR30" s="432"/>
      <c r="BS30" s="432"/>
      <c r="BT30" s="432"/>
      <c r="BU30" s="433"/>
      <c r="BV30" s="431">
        <v>7785955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201</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7</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12</v>
      </c>
      <c r="AN34" s="387"/>
      <c r="AO34" s="386" t="str">
        <f>IF('各会計、関係団体の財政状況及び健全化判断比率'!B33="","",'各会計、関係団体の財政状況及び健全化判断比率'!B33)</f>
        <v>自動車運送事業会計</v>
      </c>
      <c r="AP34" s="386"/>
      <c r="AQ34" s="386"/>
      <c r="AR34" s="386"/>
      <c r="AS34" s="386"/>
      <c r="AT34" s="386"/>
      <c r="AU34" s="386"/>
      <c r="AV34" s="386"/>
      <c r="AW34" s="386"/>
      <c r="AX34" s="386"/>
      <c r="AY34" s="386"/>
      <c r="AZ34" s="386"/>
      <c r="BA34" s="386"/>
      <c r="BB34" s="386"/>
      <c r="BC34" s="386"/>
      <c r="BD34" s="214"/>
      <c r="BE34" s="387">
        <f>IF(BG34="","",MAX(C34:D43,U34:V43,AM34:AN43)+1)</f>
        <v>14</v>
      </c>
      <c r="BF34" s="387"/>
      <c r="BG34" s="386" t="str">
        <f>IF('各会計、関係団体の財政状況及び健全化判断比率'!B35="","",'各会計、関係団体の財政状況及び健全化判断比率'!B35)</f>
        <v>魚市場特別会計</v>
      </c>
      <c r="BH34" s="386"/>
      <c r="BI34" s="386"/>
      <c r="BJ34" s="386"/>
      <c r="BK34" s="386"/>
      <c r="BL34" s="386"/>
      <c r="BM34" s="386"/>
      <c r="BN34" s="386"/>
      <c r="BO34" s="386"/>
      <c r="BP34" s="386"/>
      <c r="BQ34" s="386"/>
      <c r="BR34" s="386"/>
      <c r="BS34" s="386"/>
      <c r="BT34" s="386"/>
      <c r="BU34" s="386"/>
      <c r="BV34" s="214"/>
      <c r="BW34" s="387">
        <f>IF(BY34="","",MAX(C34:D43,U34:V43,AM34:AN43,BE34:BF43)+1)</f>
        <v>19</v>
      </c>
      <c r="BX34" s="387"/>
      <c r="BY34" s="386" t="str">
        <f>IF('各会計、関係団体の財政状況及び健全化判断比率'!B68="","",'各会計、関係団体の財政状況及び健全化判断比率'!B68)</f>
        <v>八戸地域広域市町村圏事務組合</v>
      </c>
      <c r="BZ34" s="386"/>
      <c r="CA34" s="386"/>
      <c r="CB34" s="386"/>
      <c r="CC34" s="386"/>
      <c r="CD34" s="386"/>
      <c r="CE34" s="386"/>
      <c r="CF34" s="386"/>
      <c r="CG34" s="386"/>
      <c r="CH34" s="386"/>
      <c r="CI34" s="386"/>
      <c r="CJ34" s="386"/>
      <c r="CK34" s="386"/>
      <c r="CL34" s="386"/>
      <c r="CM34" s="386"/>
      <c r="CN34" s="214"/>
      <c r="CO34" s="387">
        <f>IF(CQ34="","",MAX(C34:D43,U34:V43,AM34:AN43,BE34:BF43,BW34:BX43)+1)</f>
        <v>25</v>
      </c>
      <c r="CP34" s="387"/>
      <c r="CQ34" s="386" t="str">
        <f>IF('各会計、関係団体の財政状況及び健全化判断比率'!BS7="","",'各会計、関係団体の財政状況及び健全化判断比率'!BS7)</f>
        <v>（公財）八戸市総合健診センター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都市計画土地区画整理事業特別会計</v>
      </c>
      <c r="F35" s="386"/>
      <c r="G35" s="386"/>
      <c r="H35" s="386"/>
      <c r="I35" s="386"/>
      <c r="J35" s="386"/>
      <c r="K35" s="386"/>
      <c r="L35" s="386"/>
      <c r="M35" s="386"/>
      <c r="N35" s="386"/>
      <c r="O35" s="386"/>
      <c r="P35" s="386"/>
      <c r="Q35" s="386"/>
      <c r="R35" s="386"/>
      <c r="S35" s="386"/>
      <c r="T35" s="214"/>
      <c r="U35" s="387">
        <f>IF(W35="","",U34+1)</f>
        <v>8</v>
      </c>
      <c r="V35" s="387"/>
      <c r="W35" s="386" t="str">
        <f>IF('各会計、関係団体の財政状況及び健全化判断比率'!B29="","",'各会計、関係団体の財政状況及び健全化判断比率'!B29)</f>
        <v>都市計画駐車場特別会計</v>
      </c>
      <c r="X35" s="386"/>
      <c r="Y35" s="386"/>
      <c r="Z35" s="386"/>
      <c r="AA35" s="386"/>
      <c r="AB35" s="386"/>
      <c r="AC35" s="386"/>
      <c r="AD35" s="386"/>
      <c r="AE35" s="386"/>
      <c r="AF35" s="386"/>
      <c r="AG35" s="386"/>
      <c r="AH35" s="386"/>
      <c r="AI35" s="386"/>
      <c r="AJ35" s="386"/>
      <c r="AK35" s="386"/>
      <c r="AL35" s="214"/>
      <c r="AM35" s="387">
        <f t="shared" ref="AM35:AM43" si="0">IF(AO35="","",AM34+1)</f>
        <v>13</v>
      </c>
      <c r="AN35" s="387"/>
      <c r="AO35" s="386" t="str">
        <f>IF('各会計、関係団体の財政状況及び健全化判断比率'!B34="","",'各会計、関係団体の財政状況及び健全化判断比率'!B34)</f>
        <v>市民病院事業会計</v>
      </c>
      <c r="AP35" s="386"/>
      <c r="AQ35" s="386"/>
      <c r="AR35" s="386"/>
      <c r="AS35" s="386"/>
      <c r="AT35" s="386"/>
      <c r="AU35" s="386"/>
      <c r="AV35" s="386"/>
      <c r="AW35" s="386"/>
      <c r="AX35" s="386"/>
      <c r="AY35" s="386"/>
      <c r="AZ35" s="386"/>
      <c r="BA35" s="386"/>
      <c r="BB35" s="386"/>
      <c r="BC35" s="386"/>
      <c r="BD35" s="214"/>
      <c r="BE35" s="387">
        <f t="shared" ref="BE35:BE43" si="1">IF(BG35="","",BE34+1)</f>
        <v>15</v>
      </c>
      <c r="BF35" s="387"/>
      <c r="BG35" s="386" t="str">
        <f>IF('各会計、関係団体の財政状況及び健全化判断比率'!B36="","",'各会計、関係団体の財政状況及び健全化判断比率'!B36)</f>
        <v>中央卸売市場特別会計</v>
      </c>
      <c r="BH35" s="386"/>
      <c r="BI35" s="386"/>
      <c r="BJ35" s="386"/>
      <c r="BK35" s="386"/>
      <c r="BL35" s="386"/>
      <c r="BM35" s="386"/>
      <c r="BN35" s="386"/>
      <c r="BO35" s="386"/>
      <c r="BP35" s="386"/>
      <c r="BQ35" s="386"/>
      <c r="BR35" s="386"/>
      <c r="BS35" s="386"/>
      <c r="BT35" s="386"/>
      <c r="BU35" s="386"/>
      <c r="BV35" s="214"/>
      <c r="BW35" s="387">
        <f t="shared" ref="BW35:BW43" si="2">IF(BY35="","",BW34+1)</f>
        <v>20</v>
      </c>
      <c r="BX35" s="387"/>
      <c r="BY35" s="386" t="str">
        <f>IF('各会計、関係団体の財政状況及び健全化判断比率'!B69="","",'各会計、関係団体の財政状況及び健全化判断比率'!B69)</f>
        <v>三戸郡福祉事務組合</v>
      </c>
      <c r="BZ35" s="386"/>
      <c r="CA35" s="386"/>
      <c r="CB35" s="386"/>
      <c r="CC35" s="386"/>
      <c r="CD35" s="386"/>
      <c r="CE35" s="386"/>
      <c r="CF35" s="386"/>
      <c r="CG35" s="386"/>
      <c r="CH35" s="386"/>
      <c r="CI35" s="386"/>
      <c r="CJ35" s="386"/>
      <c r="CK35" s="386"/>
      <c r="CL35" s="386"/>
      <c r="CM35" s="386"/>
      <c r="CN35" s="214"/>
      <c r="CO35" s="387">
        <f t="shared" ref="CO35:CO43" si="3">IF(CQ35="","",CO34+1)</f>
        <v>26</v>
      </c>
      <c r="CP35" s="387"/>
      <c r="CQ35" s="386" t="str">
        <f>IF('各会計、関係団体の財政状況及び健全化判断比率'!BS8="","",'各会計、関係団体の財政状況及び健全化判断比率'!BS8)</f>
        <v>八戸市土地開発公社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学校給食特別会計</v>
      </c>
      <c r="F36" s="386"/>
      <c r="G36" s="386"/>
      <c r="H36" s="386"/>
      <c r="I36" s="386"/>
      <c r="J36" s="386"/>
      <c r="K36" s="386"/>
      <c r="L36" s="386"/>
      <c r="M36" s="386"/>
      <c r="N36" s="386"/>
      <c r="O36" s="386"/>
      <c r="P36" s="386"/>
      <c r="Q36" s="386"/>
      <c r="R36" s="386"/>
      <c r="S36" s="386"/>
      <c r="T36" s="214"/>
      <c r="U36" s="387">
        <f t="shared" ref="U36:U43" si="4">IF(W36="","",U35+1)</f>
        <v>9</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16</v>
      </c>
      <c r="BF36" s="387"/>
      <c r="BG36" s="386" t="str">
        <f>IF('各会計、関係団体の財政状況及び健全化判断比率'!B37="","",'各会計、関係団体の財政状況及び健全化判断比率'!B37)</f>
        <v>都市計画下水道事業特別会計</v>
      </c>
      <c r="BH36" s="386"/>
      <c r="BI36" s="386"/>
      <c r="BJ36" s="386"/>
      <c r="BK36" s="386"/>
      <c r="BL36" s="386"/>
      <c r="BM36" s="386"/>
      <c r="BN36" s="386"/>
      <c r="BO36" s="386"/>
      <c r="BP36" s="386"/>
      <c r="BQ36" s="386"/>
      <c r="BR36" s="386"/>
      <c r="BS36" s="386"/>
      <c r="BT36" s="386"/>
      <c r="BU36" s="386"/>
      <c r="BV36" s="214"/>
      <c r="BW36" s="387">
        <f t="shared" si="2"/>
        <v>21</v>
      </c>
      <c r="BX36" s="387"/>
      <c r="BY36" s="386" t="str">
        <f>IF('各会計、関係団体の財政状況及び健全化判断比率'!B70="","",'各会計、関係団体の財政状況及び健全化判断比率'!B70)</f>
        <v>八戸圏域水道企業団</v>
      </c>
      <c r="BZ36" s="386"/>
      <c r="CA36" s="386"/>
      <c r="CB36" s="386"/>
      <c r="CC36" s="386"/>
      <c r="CD36" s="386"/>
      <c r="CE36" s="386"/>
      <c r="CF36" s="386"/>
      <c r="CG36" s="386"/>
      <c r="CH36" s="386"/>
      <c r="CI36" s="386"/>
      <c r="CJ36" s="386"/>
      <c r="CK36" s="386"/>
      <c r="CL36" s="386"/>
      <c r="CM36" s="386"/>
      <c r="CN36" s="214"/>
      <c r="CO36" s="387">
        <f t="shared" si="3"/>
        <v>27</v>
      </c>
      <c r="CP36" s="387"/>
      <c r="CQ36" s="386" t="str">
        <f>IF('各会計、関係団体の財政状況及び健全化判断比率'!BS9="","",'各会計、関係団体の財政状況及び健全化判断比率'!BS9)</f>
        <v>（公財）八戸地域高度技術振興センター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公共用地先行取得事業特別会計</v>
      </c>
      <c r="F37" s="386"/>
      <c r="G37" s="386"/>
      <c r="H37" s="386"/>
      <c r="I37" s="386"/>
      <c r="J37" s="386"/>
      <c r="K37" s="386"/>
      <c r="L37" s="386"/>
      <c r="M37" s="386"/>
      <c r="N37" s="386"/>
      <c r="O37" s="386"/>
      <c r="P37" s="386"/>
      <c r="Q37" s="386"/>
      <c r="R37" s="386"/>
      <c r="S37" s="386"/>
      <c r="T37" s="214"/>
      <c r="U37" s="387">
        <f t="shared" si="4"/>
        <v>10</v>
      </c>
      <c r="V37" s="387"/>
      <c r="W37" s="386" t="str">
        <f>IF('各会計、関係団体の財政状況及び健全化判断比率'!B31="","",'各会計、関係団体の財政状況及び健全化判断比率'!B31)</f>
        <v>国民健康保険南郷診療所特別会計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17</v>
      </c>
      <c r="BF37" s="387"/>
      <c r="BG37" s="386" t="str">
        <f>IF('各会計、関係団体の財政状況及び健全化判断比率'!B38="","",'各会計、関係団体の財政状況及び健全化判断比率'!B38)</f>
        <v>農業集落排水事業特別会計</v>
      </c>
      <c r="BH37" s="386"/>
      <c r="BI37" s="386"/>
      <c r="BJ37" s="386"/>
      <c r="BK37" s="386"/>
      <c r="BL37" s="386"/>
      <c r="BM37" s="386"/>
      <c r="BN37" s="386"/>
      <c r="BO37" s="386"/>
      <c r="BP37" s="386"/>
      <c r="BQ37" s="386"/>
      <c r="BR37" s="386"/>
      <c r="BS37" s="386"/>
      <c r="BT37" s="386"/>
      <c r="BU37" s="386"/>
      <c r="BV37" s="214"/>
      <c r="BW37" s="387">
        <f t="shared" si="2"/>
        <v>22</v>
      </c>
      <c r="BX37" s="387"/>
      <c r="BY37" s="386" t="str">
        <f>IF('各会計、関係団体の財政状況及び健全化判断比率'!B71="","",'各会計、関係団体の財政状況及び健全化判断比率'!B71)</f>
        <v>青森県後期高齢者医療広域連合</v>
      </c>
      <c r="BZ37" s="386"/>
      <c r="CA37" s="386"/>
      <c r="CB37" s="386"/>
      <c r="CC37" s="386"/>
      <c r="CD37" s="386"/>
      <c r="CE37" s="386"/>
      <c r="CF37" s="386"/>
      <c r="CG37" s="386"/>
      <c r="CH37" s="386"/>
      <c r="CI37" s="386"/>
      <c r="CJ37" s="386"/>
      <c r="CK37" s="386"/>
      <c r="CL37" s="386"/>
      <c r="CM37" s="386"/>
      <c r="CN37" s="214"/>
      <c r="CO37" s="387">
        <f t="shared" si="3"/>
        <v>28</v>
      </c>
      <c r="CP37" s="387"/>
      <c r="CQ37" s="386" t="str">
        <f>IF('各会計、関係団体の財政状況及び健全化判断比率'!BS10="","",'各会計、関係団体の財政状況及び健全化判断比率'!BS10)</f>
        <v>（一財）VISITはちのへ</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霊園特別会計</v>
      </c>
      <c r="F38" s="386"/>
      <c r="G38" s="386"/>
      <c r="H38" s="386"/>
      <c r="I38" s="386"/>
      <c r="J38" s="386"/>
      <c r="K38" s="386"/>
      <c r="L38" s="386"/>
      <c r="M38" s="386"/>
      <c r="N38" s="386"/>
      <c r="O38" s="386"/>
      <c r="P38" s="386"/>
      <c r="Q38" s="386"/>
      <c r="R38" s="386"/>
      <c r="S38" s="386"/>
      <c r="T38" s="214"/>
      <c r="U38" s="387">
        <f t="shared" si="4"/>
        <v>11</v>
      </c>
      <c r="V38" s="387"/>
      <c r="W38" s="386" t="str">
        <f>IF('各会計、関係団体の財政状況及び健全化判断比率'!B32="","",'各会計、関係団体の財政状況及び健全化判断比率'!B32)</f>
        <v>後期高齢者医療特別会計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18</v>
      </c>
      <c r="BF38" s="387"/>
      <c r="BG38" s="386" t="str">
        <f>IF('各会計、関係団体の財政状況及び健全化判断比率'!B39="","",'各会計、関係団体の財政状況及び健全化判断比率'!B39)</f>
        <v>産業団地造成事業特別会計</v>
      </c>
      <c r="BH38" s="386"/>
      <c r="BI38" s="386"/>
      <c r="BJ38" s="386"/>
      <c r="BK38" s="386"/>
      <c r="BL38" s="386"/>
      <c r="BM38" s="386"/>
      <c r="BN38" s="386"/>
      <c r="BO38" s="386"/>
      <c r="BP38" s="386"/>
      <c r="BQ38" s="386"/>
      <c r="BR38" s="386"/>
      <c r="BS38" s="386"/>
      <c r="BT38" s="386"/>
      <c r="BU38" s="386"/>
      <c r="BV38" s="214"/>
      <c r="BW38" s="387">
        <f t="shared" si="2"/>
        <v>23</v>
      </c>
      <c r="BX38" s="387"/>
      <c r="BY38" s="386" t="str">
        <f>IF('各会計、関係団体の財政状況及び健全化判断比率'!B72="","",'各会計、関係団体の財政状況及び健全化判断比率'!B72)</f>
        <v>青森県交通災害共済組合</v>
      </c>
      <c r="BZ38" s="386"/>
      <c r="CA38" s="386"/>
      <c r="CB38" s="386"/>
      <c r="CC38" s="386"/>
      <c r="CD38" s="386"/>
      <c r="CE38" s="386"/>
      <c r="CF38" s="386"/>
      <c r="CG38" s="386"/>
      <c r="CH38" s="386"/>
      <c r="CI38" s="386"/>
      <c r="CJ38" s="386"/>
      <c r="CK38" s="386"/>
      <c r="CL38" s="386"/>
      <c r="CM38" s="386"/>
      <c r="CN38" s="214"/>
      <c r="CO38" s="387">
        <f t="shared" si="3"/>
        <v>29</v>
      </c>
      <c r="CP38" s="387"/>
      <c r="CQ38" s="386" t="str">
        <f>IF('各会計、関係団体の財政状況及び健全化判断比率'!BS11="","",'各会計、関係団体の財政状況及び健全化判断比率'!BS11)</f>
        <v>なんごうプラザ㈱</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f t="shared" si="5"/>
        <v>6</v>
      </c>
      <c r="D39" s="387"/>
      <c r="E39" s="386" t="str">
        <f>IF('各会計、関係団体の財政状況及び健全化判断比率'!B12="","",'各会計、関係団体の財政状況及び健全化判断比率'!B12)</f>
        <v>母子父子寡婦福祉資金貸付事業特別会計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24</v>
      </c>
      <c r="BX39" s="387"/>
      <c r="BY39" s="386" t="str">
        <f>IF('各会計、関係団体の財政状況及び健全化判断比率'!B73="","",'各会計、関係団体の財政状況及び健全化判断比率'!B73)</f>
        <v>青森県市長会館管理組合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ixRD/a2dvcq/D/ksax4zsQcsA4fVkCi8FSTYxcvflNjvvW8jJEv40MrtzjI5Msu3/PmUCSL8XqWZKxgNWL7keA==" saltValue="b4xeDfN3Z9eqUCS0WFCn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0" t="s">
        <v>575</v>
      </c>
      <c r="D34" s="1210"/>
      <c r="E34" s="1211"/>
      <c r="F34" s="32">
        <v>20.059999999999999</v>
      </c>
      <c r="G34" s="33">
        <v>22.22</v>
      </c>
      <c r="H34" s="33">
        <v>21.68</v>
      </c>
      <c r="I34" s="33">
        <v>22.98</v>
      </c>
      <c r="J34" s="34">
        <v>23.21</v>
      </c>
      <c r="K34" s="22"/>
      <c r="L34" s="22"/>
      <c r="M34" s="22"/>
      <c r="N34" s="22"/>
      <c r="O34" s="22"/>
      <c r="P34" s="22"/>
    </row>
    <row r="35" spans="1:16" ht="39" customHeight="1" x14ac:dyDescent="0.15">
      <c r="A35" s="22"/>
      <c r="B35" s="35"/>
      <c r="C35" s="1204" t="s">
        <v>576</v>
      </c>
      <c r="D35" s="1205"/>
      <c r="E35" s="1206"/>
      <c r="F35" s="36">
        <v>2.87</v>
      </c>
      <c r="G35" s="37">
        <v>4.9800000000000004</v>
      </c>
      <c r="H35" s="37">
        <v>3.3</v>
      </c>
      <c r="I35" s="37">
        <v>4.17</v>
      </c>
      <c r="J35" s="38">
        <v>3.63</v>
      </c>
      <c r="K35" s="22"/>
      <c r="L35" s="22"/>
      <c r="M35" s="22"/>
      <c r="N35" s="22"/>
      <c r="O35" s="22"/>
      <c r="P35" s="22"/>
    </row>
    <row r="36" spans="1:16" ht="39" customHeight="1" x14ac:dyDescent="0.15">
      <c r="A36" s="22"/>
      <c r="B36" s="35"/>
      <c r="C36" s="1204" t="s">
        <v>577</v>
      </c>
      <c r="D36" s="1205"/>
      <c r="E36" s="1206"/>
      <c r="F36" s="36">
        <v>0.73</v>
      </c>
      <c r="G36" s="37">
        <v>0.93</v>
      </c>
      <c r="H36" s="37">
        <v>0.96</v>
      </c>
      <c r="I36" s="37">
        <v>0.98</v>
      </c>
      <c r="J36" s="38">
        <v>0.87</v>
      </c>
      <c r="K36" s="22"/>
      <c r="L36" s="22"/>
      <c r="M36" s="22"/>
      <c r="N36" s="22"/>
      <c r="O36" s="22"/>
      <c r="P36" s="22"/>
    </row>
    <row r="37" spans="1:16" ht="39" customHeight="1" x14ac:dyDescent="0.15">
      <c r="A37" s="22"/>
      <c r="B37" s="35"/>
      <c r="C37" s="1204" t="s">
        <v>578</v>
      </c>
      <c r="D37" s="1205"/>
      <c r="E37" s="1206"/>
      <c r="F37" s="36">
        <v>0.86</v>
      </c>
      <c r="G37" s="37">
        <v>0.22</v>
      </c>
      <c r="H37" s="37">
        <v>1.1499999999999999</v>
      </c>
      <c r="I37" s="37">
        <v>1.03</v>
      </c>
      <c r="J37" s="38">
        <v>0.72</v>
      </c>
      <c r="K37" s="22"/>
      <c r="L37" s="22"/>
      <c r="M37" s="22"/>
      <c r="N37" s="22"/>
      <c r="O37" s="22"/>
      <c r="P37" s="22"/>
    </row>
    <row r="38" spans="1:16" ht="39" customHeight="1" x14ac:dyDescent="0.15">
      <c r="A38" s="22"/>
      <c r="B38" s="35"/>
      <c r="C38" s="1204" t="s">
        <v>579</v>
      </c>
      <c r="D38" s="1205"/>
      <c r="E38" s="1206"/>
      <c r="F38" s="36">
        <v>1.03</v>
      </c>
      <c r="G38" s="37">
        <v>1.23</v>
      </c>
      <c r="H38" s="37">
        <v>1.83</v>
      </c>
      <c r="I38" s="37">
        <v>0.81</v>
      </c>
      <c r="J38" s="38">
        <v>0.71</v>
      </c>
      <c r="K38" s="22"/>
      <c r="L38" s="22"/>
      <c r="M38" s="22"/>
      <c r="N38" s="22"/>
      <c r="O38" s="22"/>
      <c r="P38" s="22"/>
    </row>
    <row r="39" spans="1:16" ht="39" customHeight="1" x14ac:dyDescent="0.15">
      <c r="A39" s="22"/>
      <c r="B39" s="35"/>
      <c r="C39" s="1204" t="s">
        <v>580</v>
      </c>
      <c r="D39" s="1205"/>
      <c r="E39" s="1206"/>
      <c r="F39" s="36">
        <v>0.23</v>
      </c>
      <c r="G39" s="37">
        <v>0.19</v>
      </c>
      <c r="H39" s="37">
        <v>0.13</v>
      </c>
      <c r="I39" s="37">
        <v>7.0000000000000007E-2</v>
      </c>
      <c r="J39" s="38">
        <v>0.19</v>
      </c>
      <c r="K39" s="22"/>
      <c r="L39" s="22"/>
      <c r="M39" s="22"/>
      <c r="N39" s="22"/>
      <c r="O39" s="22"/>
      <c r="P39" s="22"/>
    </row>
    <row r="40" spans="1:16" ht="39" customHeight="1" x14ac:dyDescent="0.15">
      <c r="A40" s="22"/>
      <c r="B40" s="35"/>
      <c r="C40" s="1204" t="s">
        <v>581</v>
      </c>
      <c r="D40" s="1205"/>
      <c r="E40" s="1206"/>
      <c r="F40" s="36" t="s">
        <v>526</v>
      </c>
      <c r="G40" s="37">
        <v>0.01</v>
      </c>
      <c r="H40" s="37">
        <v>0.04</v>
      </c>
      <c r="I40" s="37">
        <v>0.09</v>
      </c>
      <c r="J40" s="38">
        <v>0.14000000000000001</v>
      </c>
      <c r="K40" s="22"/>
      <c r="L40" s="22"/>
      <c r="M40" s="22"/>
      <c r="N40" s="22"/>
      <c r="O40" s="22"/>
      <c r="P40" s="22"/>
    </row>
    <row r="41" spans="1:16" ht="39" customHeight="1" x14ac:dyDescent="0.15">
      <c r="A41" s="22"/>
      <c r="B41" s="35"/>
      <c r="C41" s="1204" t="s">
        <v>582</v>
      </c>
      <c r="D41" s="1205"/>
      <c r="E41" s="1206"/>
      <c r="F41" s="36">
        <v>0.08</v>
      </c>
      <c r="G41" s="37">
        <v>0.1</v>
      </c>
      <c r="H41" s="37">
        <v>0.15</v>
      </c>
      <c r="I41" s="37">
        <v>0.09</v>
      </c>
      <c r="J41" s="38">
        <v>0.14000000000000001</v>
      </c>
      <c r="K41" s="22"/>
      <c r="L41" s="22"/>
      <c r="M41" s="22"/>
      <c r="N41" s="22"/>
      <c r="O41" s="22"/>
      <c r="P41" s="22"/>
    </row>
    <row r="42" spans="1:16" ht="39" customHeight="1" x14ac:dyDescent="0.15">
      <c r="A42" s="22"/>
      <c r="B42" s="39"/>
      <c r="C42" s="1204" t="s">
        <v>583</v>
      </c>
      <c r="D42" s="1205"/>
      <c r="E42" s="1206"/>
      <c r="F42" s="36" t="s">
        <v>526</v>
      </c>
      <c r="G42" s="37" t="s">
        <v>526</v>
      </c>
      <c r="H42" s="37" t="s">
        <v>526</v>
      </c>
      <c r="I42" s="37" t="s">
        <v>526</v>
      </c>
      <c r="J42" s="38" t="s">
        <v>526</v>
      </c>
      <c r="K42" s="22"/>
      <c r="L42" s="22"/>
      <c r="M42" s="22"/>
      <c r="N42" s="22"/>
      <c r="O42" s="22"/>
      <c r="P42" s="22"/>
    </row>
    <row r="43" spans="1:16" ht="39" customHeight="1" thickBot="1" x14ac:dyDescent="0.2">
      <c r="A43" s="22"/>
      <c r="B43" s="40"/>
      <c r="C43" s="1207" t="s">
        <v>584</v>
      </c>
      <c r="D43" s="1208"/>
      <c r="E43" s="1209"/>
      <c r="F43" s="41">
        <v>0.2</v>
      </c>
      <c r="G43" s="42">
        <v>0.24</v>
      </c>
      <c r="H43" s="42">
        <v>0.21</v>
      </c>
      <c r="I43" s="42">
        <v>0.18</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Uca9anorYWIDumV9HCG0WlPjv5d1+NUoK/r5ESFjJRTCODYUtFMZA02T82PsCvRtVVXR1DKSrxUU5PmoH3pRw==" saltValue="/0VdOOh6DIT1gvL5grpK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9044</v>
      </c>
      <c r="L45" s="60">
        <v>8368</v>
      </c>
      <c r="M45" s="60">
        <v>8907</v>
      </c>
      <c r="N45" s="60">
        <v>8942</v>
      </c>
      <c r="O45" s="61">
        <v>9036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526</v>
      </c>
      <c r="L46" s="64" t="s">
        <v>526</v>
      </c>
      <c r="M46" s="64" t="s">
        <v>526</v>
      </c>
      <c r="N46" s="64" t="s">
        <v>526</v>
      </c>
      <c r="O46" s="65" t="s">
        <v>526</v>
      </c>
      <c r="P46" s="48"/>
      <c r="Q46" s="48"/>
      <c r="R46" s="48"/>
      <c r="S46" s="48"/>
      <c r="T46" s="48"/>
      <c r="U46" s="48"/>
    </row>
    <row r="47" spans="1:21" ht="30.75" customHeight="1" x14ac:dyDescent="0.15">
      <c r="A47" s="48"/>
      <c r="B47" s="1232"/>
      <c r="C47" s="1233"/>
      <c r="D47" s="62"/>
      <c r="E47" s="1214" t="s">
        <v>14</v>
      </c>
      <c r="F47" s="1214"/>
      <c r="G47" s="1214"/>
      <c r="H47" s="1214"/>
      <c r="I47" s="1214"/>
      <c r="J47" s="1215"/>
      <c r="K47" s="63">
        <v>99</v>
      </c>
      <c r="L47" s="64">
        <v>99</v>
      </c>
      <c r="M47" s="64">
        <v>99</v>
      </c>
      <c r="N47" s="64">
        <v>99</v>
      </c>
      <c r="O47" s="65">
        <v>99</v>
      </c>
      <c r="P47" s="48"/>
      <c r="Q47" s="48"/>
      <c r="R47" s="48"/>
      <c r="S47" s="48"/>
      <c r="T47" s="48"/>
      <c r="U47" s="48"/>
    </row>
    <row r="48" spans="1:21" ht="30.75" customHeight="1" x14ac:dyDescent="0.15">
      <c r="A48" s="48"/>
      <c r="B48" s="1232"/>
      <c r="C48" s="1233"/>
      <c r="D48" s="62"/>
      <c r="E48" s="1214" t="s">
        <v>15</v>
      </c>
      <c r="F48" s="1214"/>
      <c r="G48" s="1214"/>
      <c r="H48" s="1214"/>
      <c r="I48" s="1214"/>
      <c r="J48" s="1215"/>
      <c r="K48" s="63">
        <v>4084</v>
      </c>
      <c r="L48" s="64">
        <v>3925</v>
      </c>
      <c r="M48" s="64">
        <v>3956</v>
      </c>
      <c r="N48" s="64">
        <v>3986</v>
      </c>
      <c r="O48" s="65">
        <v>3994</v>
      </c>
      <c r="P48" s="48"/>
      <c r="Q48" s="48"/>
      <c r="R48" s="48"/>
      <c r="S48" s="48"/>
      <c r="T48" s="48"/>
      <c r="U48" s="48"/>
    </row>
    <row r="49" spans="1:21" ht="30.75" customHeight="1" x14ac:dyDescent="0.15">
      <c r="A49" s="48"/>
      <c r="B49" s="1232"/>
      <c r="C49" s="1233"/>
      <c r="D49" s="62"/>
      <c r="E49" s="1214" t="s">
        <v>16</v>
      </c>
      <c r="F49" s="1214"/>
      <c r="G49" s="1214"/>
      <c r="H49" s="1214"/>
      <c r="I49" s="1214"/>
      <c r="J49" s="1215"/>
      <c r="K49" s="63">
        <v>375</v>
      </c>
      <c r="L49" s="64">
        <v>371</v>
      </c>
      <c r="M49" s="64">
        <v>414</v>
      </c>
      <c r="N49" s="64">
        <v>413</v>
      </c>
      <c r="O49" s="65">
        <v>400</v>
      </c>
      <c r="P49" s="48"/>
      <c r="Q49" s="48"/>
      <c r="R49" s="48"/>
      <c r="S49" s="48"/>
      <c r="T49" s="48"/>
      <c r="U49" s="48"/>
    </row>
    <row r="50" spans="1:21" ht="30.75" customHeight="1" x14ac:dyDescent="0.15">
      <c r="A50" s="48"/>
      <c r="B50" s="1232"/>
      <c r="C50" s="1233"/>
      <c r="D50" s="62"/>
      <c r="E50" s="1214" t="s">
        <v>17</v>
      </c>
      <c r="F50" s="1214"/>
      <c r="G50" s="1214"/>
      <c r="H50" s="1214"/>
      <c r="I50" s="1214"/>
      <c r="J50" s="1215"/>
      <c r="K50" s="63">
        <v>199</v>
      </c>
      <c r="L50" s="64">
        <v>180</v>
      </c>
      <c r="M50" s="64">
        <v>180</v>
      </c>
      <c r="N50" s="64">
        <v>180</v>
      </c>
      <c r="O50" s="65">
        <v>81</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1</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9096</v>
      </c>
      <c r="L52" s="64">
        <v>9243</v>
      </c>
      <c r="M52" s="64">
        <v>9702</v>
      </c>
      <c r="N52" s="64">
        <v>9189</v>
      </c>
      <c r="O52" s="65">
        <v>9085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4705</v>
      </c>
      <c r="L53" s="69">
        <v>3700</v>
      </c>
      <c r="M53" s="69">
        <v>3855</v>
      </c>
      <c r="N53" s="69">
        <v>4431</v>
      </c>
      <c r="O53" s="70">
        <v>4525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0" t="s">
        <v>25</v>
      </c>
      <c r="C57" s="1221"/>
      <c r="D57" s="1224" t="s">
        <v>26</v>
      </c>
      <c r="E57" s="1225"/>
      <c r="F57" s="1225"/>
      <c r="G57" s="1225"/>
      <c r="H57" s="1225"/>
      <c r="I57" s="1225"/>
      <c r="J57" s="1226"/>
      <c r="K57" s="83">
        <v>4503</v>
      </c>
      <c r="L57" s="84">
        <v>4505</v>
      </c>
      <c r="M57" s="84">
        <v>4155</v>
      </c>
      <c r="N57" s="84">
        <v>4117</v>
      </c>
      <c r="O57" s="85">
        <v>3439</v>
      </c>
    </row>
    <row r="58" spans="1:21" ht="31.5" customHeight="1" thickBot="1" x14ac:dyDescent="0.2">
      <c r="B58" s="1222"/>
      <c r="C58" s="1223"/>
      <c r="D58" s="1227" t="s">
        <v>27</v>
      </c>
      <c r="E58" s="1228"/>
      <c r="F58" s="1228"/>
      <c r="G58" s="1228"/>
      <c r="H58" s="1228"/>
      <c r="I58" s="1228"/>
      <c r="J58" s="1229"/>
      <c r="K58" s="86">
        <v>792</v>
      </c>
      <c r="L58" s="87">
        <v>891</v>
      </c>
      <c r="M58" s="87">
        <v>990</v>
      </c>
      <c r="N58" s="87">
        <v>1089</v>
      </c>
      <c r="O58" s="88">
        <v>1188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o4pTtg0jYMLL1a0nk0InGwAXC8OiLUEmFFoHdVoAgrmt0Y78pJRliiTYxArJseDsgeub669FYQKo0sL4Prjg==" saltValue="cc2Nou1MZy/WzzuoPEr5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0" t="s">
        <v>30</v>
      </c>
      <c r="C41" s="1251"/>
      <c r="D41" s="102"/>
      <c r="E41" s="1252" t="s">
        <v>31</v>
      </c>
      <c r="F41" s="1252"/>
      <c r="G41" s="1252"/>
      <c r="H41" s="1253"/>
      <c r="I41" s="103">
        <v>99016</v>
      </c>
      <c r="J41" s="104">
        <v>106220</v>
      </c>
      <c r="K41" s="104">
        <v>109642</v>
      </c>
      <c r="L41" s="104">
        <v>114252</v>
      </c>
      <c r="M41" s="105">
        <v>118144</v>
      </c>
    </row>
    <row r="42" spans="2:13" ht="27.75" customHeight="1" x14ac:dyDescent="0.15">
      <c r="B42" s="1240"/>
      <c r="C42" s="1241"/>
      <c r="D42" s="106"/>
      <c r="E42" s="1244" t="s">
        <v>32</v>
      </c>
      <c r="F42" s="1244"/>
      <c r="G42" s="1244"/>
      <c r="H42" s="1245"/>
      <c r="I42" s="107">
        <v>858</v>
      </c>
      <c r="J42" s="108">
        <v>712</v>
      </c>
      <c r="K42" s="108">
        <v>561</v>
      </c>
      <c r="L42" s="108">
        <v>405</v>
      </c>
      <c r="M42" s="109">
        <v>341</v>
      </c>
    </row>
    <row r="43" spans="2:13" ht="27.75" customHeight="1" x14ac:dyDescent="0.15">
      <c r="B43" s="1240"/>
      <c r="C43" s="1241"/>
      <c r="D43" s="106"/>
      <c r="E43" s="1244" t="s">
        <v>33</v>
      </c>
      <c r="F43" s="1244"/>
      <c r="G43" s="1244"/>
      <c r="H43" s="1245"/>
      <c r="I43" s="107">
        <v>53353</v>
      </c>
      <c r="J43" s="108">
        <v>51271</v>
      </c>
      <c r="K43" s="108">
        <v>48351</v>
      </c>
      <c r="L43" s="108">
        <v>46118</v>
      </c>
      <c r="M43" s="109">
        <v>44113</v>
      </c>
    </row>
    <row r="44" spans="2:13" ht="27.75" customHeight="1" x14ac:dyDescent="0.15">
      <c r="B44" s="1240"/>
      <c r="C44" s="1241"/>
      <c r="D44" s="106"/>
      <c r="E44" s="1244" t="s">
        <v>34</v>
      </c>
      <c r="F44" s="1244"/>
      <c r="G44" s="1244"/>
      <c r="H44" s="1245"/>
      <c r="I44" s="107">
        <v>3852</v>
      </c>
      <c r="J44" s="108">
        <v>4085</v>
      </c>
      <c r="K44" s="108">
        <v>4059</v>
      </c>
      <c r="L44" s="108">
        <v>4342</v>
      </c>
      <c r="M44" s="109">
        <v>4320</v>
      </c>
    </row>
    <row r="45" spans="2:13" ht="27.75" customHeight="1" x14ac:dyDescent="0.15">
      <c r="B45" s="1240"/>
      <c r="C45" s="1241"/>
      <c r="D45" s="106"/>
      <c r="E45" s="1244" t="s">
        <v>35</v>
      </c>
      <c r="F45" s="1244"/>
      <c r="G45" s="1244"/>
      <c r="H45" s="1245"/>
      <c r="I45" s="107">
        <v>9510</v>
      </c>
      <c r="J45" s="108">
        <v>9210</v>
      </c>
      <c r="K45" s="108">
        <v>9183</v>
      </c>
      <c r="L45" s="108">
        <v>8776</v>
      </c>
      <c r="M45" s="109">
        <v>8675</v>
      </c>
    </row>
    <row r="46" spans="2:13" ht="27.75" customHeight="1" x14ac:dyDescent="0.15">
      <c r="B46" s="1240"/>
      <c r="C46" s="1241"/>
      <c r="D46" s="110"/>
      <c r="E46" s="1244" t="s">
        <v>36</v>
      </c>
      <c r="F46" s="1244"/>
      <c r="G46" s="1244"/>
      <c r="H46" s="1245"/>
      <c r="I46" s="107">
        <v>6</v>
      </c>
      <c r="J46" s="108">
        <v>2</v>
      </c>
      <c r="K46" s="108" t="s">
        <v>526</v>
      </c>
      <c r="L46" s="108" t="s">
        <v>526</v>
      </c>
      <c r="M46" s="109" t="s">
        <v>526</v>
      </c>
    </row>
    <row r="47" spans="2:13" ht="27.75" customHeight="1" x14ac:dyDescent="0.15">
      <c r="B47" s="1240"/>
      <c r="C47" s="1241"/>
      <c r="D47" s="111"/>
      <c r="E47" s="1254" t="s">
        <v>37</v>
      </c>
      <c r="F47" s="1255"/>
      <c r="G47" s="1255"/>
      <c r="H47" s="1256"/>
      <c r="I47" s="107" t="s">
        <v>526</v>
      </c>
      <c r="J47" s="108" t="s">
        <v>526</v>
      </c>
      <c r="K47" s="108" t="s">
        <v>526</v>
      </c>
      <c r="L47" s="108" t="s">
        <v>526</v>
      </c>
      <c r="M47" s="109" t="s">
        <v>526</v>
      </c>
    </row>
    <row r="48" spans="2:13" ht="27.75" customHeight="1" x14ac:dyDescent="0.15">
      <c r="B48" s="1240"/>
      <c r="C48" s="1241"/>
      <c r="D48" s="106"/>
      <c r="E48" s="1244" t="s">
        <v>38</v>
      </c>
      <c r="F48" s="1244"/>
      <c r="G48" s="1244"/>
      <c r="H48" s="1245"/>
      <c r="I48" s="107" t="s">
        <v>526</v>
      </c>
      <c r="J48" s="108" t="s">
        <v>526</v>
      </c>
      <c r="K48" s="108" t="s">
        <v>526</v>
      </c>
      <c r="L48" s="108" t="s">
        <v>526</v>
      </c>
      <c r="M48" s="109" t="s">
        <v>526</v>
      </c>
    </row>
    <row r="49" spans="2:13" ht="27.75" customHeight="1" x14ac:dyDescent="0.15">
      <c r="B49" s="1242"/>
      <c r="C49" s="1243"/>
      <c r="D49" s="106"/>
      <c r="E49" s="1244" t="s">
        <v>39</v>
      </c>
      <c r="F49" s="1244"/>
      <c r="G49" s="1244"/>
      <c r="H49" s="1245"/>
      <c r="I49" s="107" t="s">
        <v>526</v>
      </c>
      <c r="J49" s="108" t="s">
        <v>526</v>
      </c>
      <c r="K49" s="108" t="s">
        <v>526</v>
      </c>
      <c r="L49" s="108" t="s">
        <v>526</v>
      </c>
      <c r="M49" s="109" t="s">
        <v>526</v>
      </c>
    </row>
    <row r="50" spans="2:13" ht="27.75" customHeight="1" x14ac:dyDescent="0.15">
      <c r="B50" s="1238" t="s">
        <v>40</v>
      </c>
      <c r="C50" s="1239"/>
      <c r="D50" s="112"/>
      <c r="E50" s="1244" t="s">
        <v>41</v>
      </c>
      <c r="F50" s="1244"/>
      <c r="G50" s="1244"/>
      <c r="H50" s="1245"/>
      <c r="I50" s="107">
        <v>11533</v>
      </c>
      <c r="J50" s="108">
        <v>11495</v>
      </c>
      <c r="K50" s="108">
        <v>12536</v>
      </c>
      <c r="L50" s="108">
        <v>14238</v>
      </c>
      <c r="M50" s="109">
        <v>14666</v>
      </c>
    </row>
    <row r="51" spans="2:13" ht="27.75" customHeight="1" x14ac:dyDescent="0.15">
      <c r="B51" s="1240"/>
      <c r="C51" s="1241"/>
      <c r="D51" s="106"/>
      <c r="E51" s="1244" t="s">
        <v>42</v>
      </c>
      <c r="F51" s="1244"/>
      <c r="G51" s="1244"/>
      <c r="H51" s="1245"/>
      <c r="I51" s="107">
        <v>2923</v>
      </c>
      <c r="J51" s="108">
        <v>3514</v>
      </c>
      <c r="K51" s="108">
        <v>2848</v>
      </c>
      <c r="L51" s="108">
        <v>2768</v>
      </c>
      <c r="M51" s="109">
        <v>2641</v>
      </c>
    </row>
    <row r="52" spans="2:13" ht="27.75" customHeight="1" x14ac:dyDescent="0.15">
      <c r="B52" s="1242"/>
      <c r="C52" s="1243"/>
      <c r="D52" s="106"/>
      <c r="E52" s="1244" t="s">
        <v>43</v>
      </c>
      <c r="F52" s="1244"/>
      <c r="G52" s="1244"/>
      <c r="H52" s="1245"/>
      <c r="I52" s="107">
        <v>102296</v>
      </c>
      <c r="J52" s="108">
        <v>103378</v>
      </c>
      <c r="K52" s="108">
        <v>102259</v>
      </c>
      <c r="L52" s="108">
        <v>101356</v>
      </c>
      <c r="M52" s="109">
        <v>103320</v>
      </c>
    </row>
    <row r="53" spans="2:13" ht="27.75" customHeight="1" thickBot="1" x14ac:dyDescent="0.2">
      <c r="B53" s="1246" t="s">
        <v>44</v>
      </c>
      <c r="C53" s="1247"/>
      <c r="D53" s="113"/>
      <c r="E53" s="1248" t="s">
        <v>45</v>
      </c>
      <c r="F53" s="1248"/>
      <c r="G53" s="1248"/>
      <c r="H53" s="1249"/>
      <c r="I53" s="114">
        <v>49841</v>
      </c>
      <c r="J53" s="115">
        <v>53112</v>
      </c>
      <c r="K53" s="115">
        <v>54153</v>
      </c>
      <c r="L53" s="115">
        <v>55531</v>
      </c>
      <c r="M53" s="116">
        <v>54966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hKZx7TshlWIUGUVNkYU3940+joJ/2jV0L8ohXrLZeMV/NgIxAAGD3jPmNSE76CgKv4gQwGLHarcAmSO/LYHDA==" saltValue="z2eiYfHiaR3dBs+XjX0Q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5" t="s">
        <v>48</v>
      </c>
      <c r="D55" s="1265"/>
      <c r="E55" s="1266"/>
      <c r="F55" s="128">
        <v>3341</v>
      </c>
      <c r="G55" s="128">
        <v>2691</v>
      </c>
      <c r="H55" s="129">
        <v>2822</v>
      </c>
    </row>
    <row r="56" spans="2:8" ht="52.5" customHeight="1" x14ac:dyDescent="0.15">
      <c r="B56" s="130"/>
      <c r="C56" s="1267" t="s">
        <v>49</v>
      </c>
      <c r="D56" s="1267"/>
      <c r="E56" s="1268"/>
      <c r="F56" s="131">
        <v>4117</v>
      </c>
      <c r="G56" s="131">
        <v>3439</v>
      </c>
      <c r="H56" s="132">
        <v>2512</v>
      </c>
    </row>
    <row r="57" spans="2:8" ht="53.25" customHeight="1" x14ac:dyDescent="0.15">
      <c r="B57" s="130"/>
      <c r="C57" s="1269" t="s">
        <v>50</v>
      </c>
      <c r="D57" s="1269"/>
      <c r="E57" s="1270"/>
      <c r="F57" s="133">
        <v>7317</v>
      </c>
      <c r="G57" s="133">
        <v>7786</v>
      </c>
      <c r="H57" s="134">
        <v>8410</v>
      </c>
    </row>
    <row r="58" spans="2:8" ht="45.75" customHeight="1" x14ac:dyDescent="0.15">
      <c r="B58" s="135"/>
      <c r="C58" s="1257" t="s">
        <v>607</v>
      </c>
      <c r="D58" s="1258"/>
      <c r="E58" s="1259"/>
      <c r="F58" s="136">
        <v>1438</v>
      </c>
      <c r="G58" s="136">
        <v>2779</v>
      </c>
      <c r="H58" s="137">
        <v>3896</v>
      </c>
    </row>
    <row r="59" spans="2:8" ht="45.75" customHeight="1" x14ac:dyDescent="0.15">
      <c r="B59" s="135"/>
      <c r="C59" s="1257" t="s">
        <v>608</v>
      </c>
      <c r="D59" s="1258"/>
      <c r="E59" s="1259"/>
      <c r="F59" s="136">
        <v>2793</v>
      </c>
      <c r="G59" s="136">
        <v>2505</v>
      </c>
      <c r="H59" s="137">
        <v>2155</v>
      </c>
    </row>
    <row r="60" spans="2:8" ht="45.75" customHeight="1" x14ac:dyDescent="0.15">
      <c r="B60" s="135"/>
      <c r="C60" s="1257" t="s">
        <v>609</v>
      </c>
      <c r="D60" s="1258"/>
      <c r="E60" s="1259"/>
      <c r="F60" s="136">
        <v>489</v>
      </c>
      <c r="G60" s="136">
        <v>489</v>
      </c>
      <c r="H60" s="137">
        <v>439</v>
      </c>
    </row>
    <row r="61" spans="2:8" ht="45.75" customHeight="1" x14ac:dyDescent="0.15">
      <c r="B61" s="135"/>
      <c r="C61" s="1257" t="s">
        <v>610</v>
      </c>
      <c r="D61" s="1258"/>
      <c r="E61" s="1259"/>
      <c r="F61" s="136">
        <v>403</v>
      </c>
      <c r="G61" s="136">
        <v>386</v>
      </c>
      <c r="H61" s="137">
        <v>370</v>
      </c>
    </row>
    <row r="62" spans="2:8" ht="45.75" customHeight="1" thickBot="1" x14ac:dyDescent="0.2">
      <c r="B62" s="138"/>
      <c r="C62" s="1260" t="s">
        <v>611</v>
      </c>
      <c r="D62" s="1261"/>
      <c r="E62" s="1262"/>
      <c r="F62" s="139">
        <v>244</v>
      </c>
      <c r="G62" s="139">
        <v>336</v>
      </c>
      <c r="H62" s="140">
        <v>363</v>
      </c>
    </row>
    <row r="63" spans="2:8" ht="52.5" customHeight="1" thickBot="1" x14ac:dyDescent="0.2">
      <c r="B63" s="141"/>
      <c r="C63" s="1263" t="s">
        <v>51</v>
      </c>
      <c r="D63" s="1263"/>
      <c r="E63" s="1264"/>
      <c r="F63" s="142">
        <v>14774</v>
      </c>
      <c r="G63" s="142">
        <v>13916</v>
      </c>
      <c r="H63" s="143">
        <v>13744</v>
      </c>
    </row>
    <row r="64" spans="2:8" ht="15" customHeight="1" x14ac:dyDescent="0.15"/>
  </sheetData>
  <sheetProtection algorithmName="SHA-512" hashValue="9FwkvAnMCkcSLVZAS3Au2e7kNfdn+XuoR70SOzWIlW1vN3DZ1cFVQ2njmXb4k/v5M6uT65jDPBHH7myxo8Tzhw==" saltValue="2ueRblzS6Cfl2EthfLF+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57099</v>
      </c>
      <c r="E3" s="162"/>
      <c r="F3" s="163">
        <v>43554</v>
      </c>
      <c r="G3" s="164"/>
      <c r="H3" s="165"/>
    </row>
    <row r="4" spans="1:8" x14ac:dyDescent="0.15">
      <c r="A4" s="166"/>
      <c r="B4" s="167"/>
      <c r="C4" s="168"/>
      <c r="D4" s="169">
        <v>29762</v>
      </c>
      <c r="E4" s="170"/>
      <c r="F4" s="171">
        <v>24811</v>
      </c>
      <c r="G4" s="172"/>
      <c r="H4" s="173"/>
    </row>
    <row r="5" spans="1:8" x14ac:dyDescent="0.15">
      <c r="A5" s="154" t="s">
        <v>559</v>
      </c>
      <c r="B5" s="159"/>
      <c r="C5" s="160"/>
      <c r="D5" s="161">
        <v>89568</v>
      </c>
      <c r="E5" s="162"/>
      <c r="F5" s="163">
        <v>46395</v>
      </c>
      <c r="G5" s="164"/>
      <c r="H5" s="165"/>
    </row>
    <row r="6" spans="1:8" x14ac:dyDescent="0.15">
      <c r="A6" s="166"/>
      <c r="B6" s="167"/>
      <c r="C6" s="168"/>
      <c r="D6" s="169">
        <v>56969</v>
      </c>
      <c r="E6" s="170"/>
      <c r="F6" s="171">
        <v>26304</v>
      </c>
      <c r="G6" s="172"/>
      <c r="H6" s="173"/>
    </row>
    <row r="7" spans="1:8" x14ac:dyDescent="0.15">
      <c r="A7" s="154" t="s">
        <v>560</v>
      </c>
      <c r="B7" s="159"/>
      <c r="C7" s="160"/>
      <c r="D7" s="161">
        <v>66741</v>
      </c>
      <c r="E7" s="162"/>
      <c r="F7" s="163">
        <v>48088</v>
      </c>
      <c r="G7" s="164"/>
      <c r="H7" s="165"/>
    </row>
    <row r="8" spans="1:8" x14ac:dyDescent="0.15">
      <c r="A8" s="166"/>
      <c r="B8" s="167"/>
      <c r="C8" s="168"/>
      <c r="D8" s="169">
        <v>32323</v>
      </c>
      <c r="E8" s="170"/>
      <c r="F8" s="171">
        <v>25183</v>
      </c>
      <c r="G8" s="172"/>
      <c r="H8" s="173"/>
    </row>
    <row r="9" spans="1:8" x14ac:dyDescent="0.15">
      <c r="A9" s="154" t="s">
        <v>561</v>
      </c>
      <c r="B9" s="159"/>
      <c r="C9" s="160"/>
      <c r="D9" s="161">
        <v>78532</v>
      </c>
      <c r="E9" s="162"/>
      <c r="F9" s="163">
        <v>46457</v>
      </c>
      <c r="G9" s="164"/>
      <c r="H9" s="165"/>
    </row>
    <row r="10" spans="1:8" x14ac:dyDescent="0.15">
      <c r="A10" s="166"/>
      <c r="B10" s="167"/>
      <c r="C10" s="168"/>
      <c r="D10" s="169">
        <v>40061</v>
      </c>
      <c r="E10" s="170"/>
      <c r="F10" s="171">
        <v>24020</v>
      </c>
      <c r="G10" s="172"/>
      <c r="H10" s="173"/>
    </row>
    <row r="11" spans="1:8" x14ac:dyDescent="0.15">
      <c r="A11" s="154" t="s">
        <v>562</v>
      </c>
      <c r="B11" s="159"/>
      <c r="C11" s="160"/>
      <c r="D11" s="161">
        <v>78575</v>
      </c>
      <c r="E11" s="162"/>
      <c r="F11" s="163">
        <v>51849</v>
      </c>
      <c r="G11" s="164"/>
      <c r="H11" s="165"/>
    </row>
    <row r="12" spans="1:8" x14ac:dyDescent="0.15">
      <c r="A12" s="166"/>
      <c r="B12" s="167"/>
      <c r="C12" s="174"/>
      <c r="D12" s="169">
        <v>40905</v>
      </c>
      <c r="E12" s="170"/>
      <c r="F12" s="171">
        <v>26326</v>
      </c>
      <c r="G12" s="172"/>
      <c r="H12" s="173"/>
    </row>
    <row r="13" spans="1:8" x14ac:dyDescent="0.15">
      <c r="A13" s="154"/>
      <c r="B13" s="159"/>
      <c r="C13" s="175"/>
      <c r="D13" s="176">
        <v>74103</v>
      </c>
      <c r="E13" s="177"/>
      <c r="F13" s="178">
        <v>47269</v>
      </c>
      <c r="G13" s="179"/>
      <c r="H13" s="165"/>
    </row>
    <row r="14" spans="1:8" x14ac:dyDescent="0.15">
      <c r="A14" s="166"/>
      <c r="B14" s="167"/>
      <c r="C14" s="168"/>
      <c r="D14" s="169">
        <v>40004</v>
      </c>
      <c r="E14" s="170"/>
      <c r="F14" s="171">
        <v>25329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2.97</v>
      </c>
      <c r="C19" s="180">
        <f>ROUND(VALUE(SUBSTITUTE(実質収支比率等に係る経年分析!G$48,"▲","-")),2)</f>
        <v>5.13</v>
      </c>
      <c r="D19" s="180">
        <f>ROUND(VALUE(SUBSTITUTE(実質収支比率等に係る経年分析!H$48,"▲","-")),2)</f>
        <v>3.42</v>
      </c>
      <c r="E19" s="180">
        <f>ROUND(VALUE(SUBSTITUTE(実質収支比率等に係る経年分析!I$48,"▲","-")),2)</f>
        <v>4.32</v>
      </c>
      <c r="F19" s="180">
        <f>ROUND(VALUE(SUBSTITUTE(実質収支比率等に係る経年分析!J$48,"▲","-")),2)</f>
        <v>3.86</v>
      </c>
    </row>
    <row r="20" spans="1:11" x14ac:dyDescent="0.15">
      <c r="A20" s="180" t="s">
        <v>55</v>
      </c>
      <c r="B20" s="180">
        <f>ROUND(VALUE(SUBSTITUTE(実質収支比率等に係る経年分析!F$47,"▲","-")),2)</f>
        <v>7.32</v>
      </c>
      <c r="C20" s="180">
        <f>ROUND(VALUE(SUBSTITUTE(実質収支比率等に係る経年分析!G$47,"▲","-")),2)</f>
        <v>6.67</v>
      </c>
      <c r="D20" s="180">
        <f>ROUND(VALUE(SUBSTITUTE(実質収支比率等に係る経年分析!H$47,"▲","-")),2)</f>
        <v>6.4</v>
      </c>
      <c r="E20" s="180">
        <f>ROUND(VALUE(SUBSTITUTE(実質収支比率等に係る経年分析!I$47,"▲","-")),2)</f>
        <v>5.18</v>
      </c>
      <c r="F20" s="180">
        <f>ROUND(VALUE(SUBSTITUTE(実質収支比率等に係る経年分析!J$47,"▲","-")),2)</f>
        <v>5.44</v>
      </c>
    </row>
    <row r="21" spans="1:11" x14ac:dyDescent="0.15">
      <c r="A21" s="180" t="s">
        <v>56</v>
      </c>
      <c r="B21" s="180">
        <f>IF(ISNUMBER(VALUE(SUBSTITUTE(実質収支比率等に係る経年分析!F$49,"▲","-"))),ROUND(VALUE(SUBSTITUTE(実質収支比率等に係る経年分析!F$49,"▲","-")),2),NA())</f>
        <v>0.36</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都市計画下水道事業特別会計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1.1499999999999999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自動車運送事業会計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3.63</v>
      </c>
    </row>
    <row r="36" spans="1:16" x14ac:dyDescent="0.15">
      <c r="A36" s="181" t="str">
        <f>IF(連結実質赤字比率に係る赤字・黒字の構成分析!C$34="",NA(),連結実質赤字比率に係る赤字・黒字の構成分析!C$34)</f>
        <v>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20.059999999999999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23.21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9096</v>
      </c>
      <c r="E42" s="182"/>
      <c r="F42" s="182"/>
      <c r="G42" s="182">
        <f>'実質公債費比率（分子）の構造'!L$52</f>
        <v>9243</v>
      </c>
      <c r="H42" s="182"/>
      <c r="I42" s="182"/>
      <c r="J42" s="182">
        <f>'実質公債費比率（分子）の構造'!M$52</f>
        <v>9702</v>
      </c>
      <c r="K42" s="182"/>
      <c r="L42" s="182"/>
      <c r="M42" s="182">
        <f>'実質公債費比率（分子）の構造'!N$52</f>
        <v>9189</v>
      </c>
      <c r="N42" s="182"/>
      <c r="O42" s="182"/>
      <c r="P42" s="182">
        <f>'実質公債費比率（分子）の構造'!O$52</f>
        <v>9085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199</v>
      </c>
      <c r="C44" s="182"/>
      <c r="D44" s="182"/>
      <c r="E44" s="182">
        <f>'実質公債費比率（分子）の構造'!L$50</f>
        <v>180</v>
      </c>
      <c r="F44" s="182"/>
      <c r="G44" s="182"/>
      <c r="H44" s="182">
        <f>'実質公債費比率（分子）の構造'!M$50</f>
        <v>180</v>
      </c>
      <c r="I44" s="182"/>
      <c r="J44" s="182"/>
      <c r="K44" s="182">
        <f>'実質公債費比率（分子）の構造'!N$50</f>
        <v>180</v>
      </c>
      <c r="L44" s="182"/>
      <c r="M44" s="182"/>
      <c r="N44" s="182">
        <f>'実質公債費比率（分子）の構造'!O$50</f>
        <v>81</v>
      </c>
      <c r="O44" s="182"/>
      <c r="P44" s="182"/>
    </row>
    <row r="45" spans="1:16" x14ac:dyDescent="0.15">
      <c r="A45" s="182" t="s">
        <v>66</v>
      </c>
      <c r="B45" s="182">
        <f>'実質公債費比率（分子）の構造'!K$49</f>
        <v>375</v>
      </c>
      <c r="C45" s="182"/>
      <c r="D45" s="182"/>
      <c r="E45" s="182">
        <f>'実質公債費比率（分子）の構造'!L$49</f>
        <v>371</v>
      </c>
      <c r="F45" s="182"/>
      <c r="G45" s="182"/>
      <c r="H45" s="182">
        <f>'実質公債費比率（分子）の構造'!M$49</f>
        <v>414</v>
      </c>
      <c r="I45" s="182"/>
      <c r="J45" s="182"/>
      <c r="K45" s="182">
        <f>'実質公債費比率（分子）の構造'!N$49</f>
        <v>413</v>
      </c>
      <c r="L45" s="182"/>
      <c r="M45" s="182"/>
      <c r="N45" s="182">
        <f>'実質公債費比率（分子）の構造'!O$49</f>
        <v>400</v>
      </c>
      <c r="O45" s="182"/>
      <c r="P45" s="182"/>
    </row>
    <row r="46" spans="1:16" x14ac:dyDescent="0.15">
      <c r="A46" s="182" t="s">
        <v>67</v>
      </c>
      <c r="B46" s="182">
        <f>'実質公債費比率（分子）の構造'!K$48</f>
        <v>4084</v>
      </c>
      <c r="C46" s="182"/>
      <c r="D46" s="182"/>
      <c r="E46" s="182">
        <f>'実質公債費比率（分子）の構造'!L$48</f>
        <v>3925</v>
      </c>
      <c r="F46" s="182"/>
      <c r="G46" s="182"/>
      <c r="H46" s="182">
        <f>'実質公債費比率（分子）の構造'!M$48</f>
        <v>3956</v>
      </c>
      <c r="I46" s="182"/>
      <c r="J46" s="182"/>
      <c r="K46" s="182">
        <f>'実質公債費比率（分子）の構造'!N$48</f>
        <v>3986</v>
      </c>
      <c r="L46" s="182"/>
      <c r="M46" s="182"/>
      <c r="N46" s="182">
        <f>'実質公債費比率（分子）の構造'!O$48</f>
        <v>3994</v>
      </c>
      <c r="O46" s="182"/>
      <c r="P46" s="182"/>
    </row>
    <row r="47" spans="1:16" x14ac:dyDescent="0.15">
      <c r="A47" s="182" t="s">
        <v>68</v>
      </c>
      <c r="B47" s="182">
        <f>'実質公債費比率（分子）の構造'!K$47</f>
        <v>99</v>
      </c>
      <c r="C47" s="182"/>
      <c r="D47" s="182"/>
      <c r="E47" s="182">
        <f>'実質公債費比率（分子）の構造'!L$47</f>
        <v>99</v>
      </c>
      <c r="F47" s="182"/>
      <c r="G47" s="182"/>
      <c r="H47" s="182">
        <f>'実質公債費比率（分子）の構造'!M$47</f>
        <v>99</v>
      </c>
      <c r="I47" s="182"/>
      <c r="J47" s="182"/>
      <c r="K47" s="182">
        <f>'実質公債費比率（分子）の構造'!N$47</f>
        <v>99</v>
      </c>
      <c r="L47" s="182"/>
      <c r="M47" s="182"/>
      <c r="N47" s="182">
        <f>'実質公債費比率（分子）の構造'!O$47</f>
        <v>99</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9044</v>
      </c>
      <c r="C49" s="182"/>
      <c r="D49" s="182"/>
      <c r="E49" s="182">
        <f>'実質公債費比率（分子）の構造'!L$45</f>
        <v>8368</v>
      </c>
      <c r="F49" s="182"/>
      <c r="G49" s="182"/>
      <c r="H49" s="182">
        <f>'実質公債費比率（分子）の構造'!M$45</f>
        <v>8907</v>
      </c>
      <c r="I49" s="182"/>
      <c r="J49" s="182"/>
      <c r="K49" s="182">
        <f>'実質公債費比率（分子）の構造'!N$45</f>
        <v>8942</v>
      </c>
      <c r="L49" s="182"/>
      <c r="M49" s="182"/>
      <c r="N49" s="182">
        <f>'実質公債費比率（分子）の構造'!O$45</f>
        <v>9036</v>
      </c>
      <c r="O49" s="182"/>
      <c r="P49" s="182"/>
    </row>
    <row r="50" spans="1:16" x14ac:dyDescent="0.15">
      <c r="A50" s="182" t="s">
        <v>71</v>
      </c>
      <c r="B50" s="182" t="e">
        <f>NA()</f>
        <v>#N/A</v>
      </c>
      <c r="C50" s="182">
        <f>IF(ISNUMBER('実質公債費比率（分子）の構造'!K$53),'実質公債費比率（分子）の構造'!K$53,NA())</f>
        <v>4705</v>
      </c>
      <c r="D50" s="182" t="e">
        <f>NA()</f>
        <v>#N/A</v>
      </c>
      <c r="E50" s="182" t="e">
        <f>NA()</f>
        <v>#N/A</v>
      </c>
      <c r="F50" s="182">
        <f>IF(ISNUMBER('実質公債費比率（分子）の構造'!L$53),'実質公債費比率（分子）の構造'!L$53,NA())</f>
        <v>3700</v>
      </c>
      <c r="G50" s="182" t="e">
        <f>NA()</f>
        <v>#N/A</v>
      </c>
      <c r="H50" s="182" t="e">
        <f>NA()</f>
        <v>#N/A</v>
      </c>
      <c r="I50" s="182">
        <f>IF(ISNUMBER('実質公債費比率（分子）の構造'!M$53),'実質公債費比率（分子）の構造'!M$53,NA())</f>
        <v>3855</v>
      </c>
      <c r="J50" s="182" t="e">
        <f>NA()</f>
        <v>#N/A</v>
      </c>
      <c r="K50" s="182" t="e">
        <f>NA()</f>
        <v>#N/A</v>
      </c>
      <c r="L50" s="182">
        <f>IF(ISNUMBER('実質公債費比率（分子）の構造'!N$53),'実質公債費比率（分子）の構造'!N$53,NA())</f>
        <v>4431</v>
      </c>
      <c r="M50" s="182" t="e">
        <f>NA()</f>
        <v>#N/A</v>
      </c>
      <c r="N50" s="182" t="e">
        <f>NA()</f>
        <v>#N/A</v>
      </c>
      <c r="O50" s="182">
        <f>IF(ISNUMBER('実質公債費比率（分子）の構造'!O$53),'実質公債費比率（分子）の構造'!O$53,NA())</f>
        <v>4525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102296</v>
      </c>
      <c r="E56" s="181"/>
      <c r="F56" s="181"/>
      <c r="G56" s="181">
        <f>'将来負担比率（分子）の構造'!J$52</f>
        <v>103378</v>
      </c>
      <c r="H56" s="181"/>
      <c r="I56" s="181"/>
      <c r="J56" s="181">
        <f>'将来負担比率（分子）の構造'!K$52</f>
        <v>102259</v>
      </c>
      <c r="K56" s="181"/>
      <c r="L56" s="181"/>
      <c r="M56" s="181">
        <f>'将来負担比率（分子）の構造'!L$52</f>
        <v>101356</v>
      </c>
      <c r="N56" s="181"/>
      <c r="O56" s="181"/>
      <c r="P56" s="181">
        <f>'将来負担比率（分子）の構造'!M$52</f>
        <v>103320</v>
      </c>
    </row>
    <row r="57" spans="1:16" x14ac:dyDescent="0.15">
      <c r="A57" s="181" t="s">
        <v>42</v>
      </c>
      <c r="B57" s="181"/>
      <c r="C57" s="181"/>
      <c r="D57" s="181">
        <f>'将来負担比率（分子）の構造'!I$51</f>
        <v>2923</v>
      </c>
      <c r="E57" s="181"/>
      <c r="F57" s="181"/>
      <c r="G57" s="181">
        <f>'将来負担比率（分子）の構造'!J$51</f>
        <v>3514</v>
      </c>
      <c r="H57" s="181"/>
      <c r="I57" s="181"/>
      <c r="J57" s="181">
        <f>'将来負担比率（分子）の構造'!K$51</f>
        <v>2848</v>
      </c>
      <c r="K57" s="181"/>
      <c r="L57" s="181"/>
      <c r="M57" s="181">
        <f>'将来負担比率（分子）の構造'!L$51</f>
        <v>2768</v>
      </c>
      <c r="N57" s="181"/>
      <c r="O57" s="181"/>
      <c r="P57" s="181">
        <f>'将来負担比率（分子）の構造'!M$51</f>
        <v>2641</v>
      </c>
    </row>
    <row r="58" spans="1:16" x14ac:dyDescent="0.15">
      <c r="A58" s="181" t="s">
        <v>41</v>
      </c>
      <c r="B58" s="181"/>
      <c r="C58" s="181"/>
      <c r="D58" s="181">
        <f>'将来負担比率（分子）の構造'!I$50</f>
        <v>11533</v>
      </c>
      <c r="E58" s="181"/>
      <c r="F58" s="181"/>
      <c r="G58" s="181">
        <f>'将来負担比率（分子）の構造'!J$50</f>
        <v>11495</v>
      </c>
      <c r="H58" s="181"/>
      <c r="I58" s="181"/>
      <c r="J58" s="181">
        <f>'将来負担比率（分子）の構造'!K$50</f>
        <v>12536</v>
      </c>
      <c r="K58" s="181"/>
      <c r="L58" s="181"/>
      <c r="M58" s="181">
        <f>'将来負担比率（分子）の構造'!L$50</f>
        <v>14238</v>
      </c>
      <c r="N58" s="181"/>
      <c r="O58" s="181"/>
      <c r="P58" s="181">
        <f>'将来負担比率（分子）の構造'!M$50</f>
        <v>14666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9510</v>
      </c>
      <c r="C62" s="181"/>
      <c r="D62" s="181"/>
      <c r="E62" s="181">
        <f>'将来負担比率（分子）の構造'!J$45</f>
        <v>9210</v>
      </c>
      <c r="F62" s="181"/>
      <c r="G62" s="181"/>
      <c r="H62" s="181">
        <f>'将来負担比率（分子）の構造'!K$45</f>
        <v>9183</v>
      </c>
      <c r="I62" s="181"/>
      <c r="J62" s="181"/>
      <c r="K62" s="181">
        <f>'将来負担比率（分子）の構造'!L$45</f>
        <v>8776</v>
      </c>
      <c r="L62" s="181"/>
      <c r="M62" s="181"/>
      <c r="N62" s="181">
        <f>'将来負担比率（分子）の構造'!M$45</f>
        <v>8675</v>
      </c>
      <c r="O62" s="181"/>
      <c r="P62" s="181"/>
    </row>
    <row r="63" spans="1:16" x14ac:dyDescent="0.15">
      <c r="A63" s="181" t="s">
        <v>34</v>
      </c>
      <c r="B63" s="181">
        <f>'将来負担比率（分子）の構造'!I$44</f>
        <v>3852</v>
      </c>
      <c r="C63" s="181"/>
      <c r="D63" s="181"/>
      <c r="E63" s="181">
        <f>'将来負担比率（分子）の構造'!J$44</f>
        <v>4085</v>
      </c>
      <c r="F63" s="181"/>
      <c r="G63" s="181"/>
      <c r="H63" s="181">
        <f>'将来負担比率（分子）の構造'!K$44</f>
        <v>4059</v>
      </c>
      <c r="I63" s="181"/>
      <c r="J63" s="181"/>
      <c r="K63" s="181">
        <f>'将来負担比率（分子）の構造'!L$44</f>
        <v>4342</v>
      </c>
      <c r="L63" s="181"/>
      <c r="M63" s="181"/>
      <c r="N63" s="181">
        <f>'将来負担比率（分子）の構造'!M$44</f>
        <v>4320</v>
      </c>
      <c r="O63" s="181"/>
      <c r="P63" s="181"/>
    </row>
    <row r="64" spans="1:16" x14ac:dyDescent="0.15">
      <c r="A64" s="181" t="s">
        <v>33</v>
      </c>
      <c r="B64" s="181">
        <f>'将来負担比率（分子）の構造'!I$43</f>
        <v>53353</v>
      </c>
      <c r="C64" s="181"/>
      <c r="D64" s="181"/>
      <c r="E64" s="181">
        <f>'将来負担比率（分子）の構造'!J$43</f>
        <v>51271</v>
      </c>
      <c r="F64" s="181"/>
      <c r="G64" s="181"/>
      <c r="H64" s="181">
        <f>'将来負担比率（分子）の構造'!K$43</f>
        <v>48351</v>
      </c>
      <c r="I64" s="181"/>
      <c r="J64" s="181"/>
      <c r="K64" s="181">
        <f>'将来負担比率（分子）の構造'!L$43</f>
        <v>46118</v>
      </c>
      <c r="L64" s="181"/>
      <c r="M64" s="181"/>
      <c r="N64" s="181">
        <f>'将来負担比率（分子）の構造'!M$43</f>
        <v>44113</v>
      </c>
      <c r="O64" s="181"/>
      <c r="P64" s="181"/>
    </row>
    <row r="65" spans="1:16" x14ac:dyDescent="0.15">
      <c r="A65" s="181" t="s">
        <v>32</v>
      </c>
      <c r="B65" s="181">
        <f>'将来負担比率（分子）の構造'!I$42</f>
        <v>858</v>
      </c>
      <c r="C65" s="181"/>
      <c r="D65" s="181"/>
      <c r="E65" s="181">
        <f>'将来負担比率（分子）の構造'!J$42</f>
        <v>712</v>
      </c>
      <c r="F65" s="181"/>
      <c r="G65" s="181"/>
      <c r="H65" s="181">
        <f>'将来負担比率（分子）の構造'!K$42</f>
        <v>561</v>
      </c>
      <c r="I65" s="181"/>
      <c r="J65" s="181"/>
      <c r="K65" s="181">
        <f>'将来負担比率（分子）の構造'!L$42</f>
        <v>405</v>
      </c>
      <c r="L65" s="181"/>
      <c r="M65" s="181"/>
      <c r="N65" s="181">
        <f>'将来負担比率（分子）の構造'!M$42</f>
        <v>341</v>
      </c>
      <c r="O65" s="181"/>
      <c r="P65" s="181"/>
    </row>
    <row r="66" spans="1:16" x14ac:dyDescent="0.15">
      <c r="A66" s="181" t="s">
        <v>31</v>
      </c>
      <c r="B66" s="181">
        <f>'将来負担比率（分子）の構造'!I$41</f>
        <v>99016</v>
      </c>
      <c r="C66" s="181"/>
      <c r="D66" s="181"/>
      <c r="E66" s="181">
        <f>'将来負担比率（分子）の構造'!J$41</f>
        <v>106220</v>
      </c>
      <c r="F66" s="181"/>
      <c r="G66" s="181"/>
      <c r="H66" s="181">
        <f>'将来負担比率（分子）の構造'!K$41</f>
        <v>109642</v>
      </c>
      <c r="I66" s="181"/>
      <c r="J66" s="181"/>
      <c r="K66" s="181">
        <f>'将来負担比率（分子）の構造'!L$41</f>
        <v>114252</v>
      </c>
      <c r="L66" s="181"/>
      <c r="M66" s="181"/>
      <c r="N66" s="181">
        <f>'将来負担比率（分子）の構造'!M$41</f>
        <v>118144</v>
      </c>
      <c r="O66" s="181"/>
      <c r="P66" s="181"/>
    </row>
    <row r="67" spans="1:16" x14ac:dyDescent="0.15">
      <c r="A67" s="181" t="s">
        <v>75</v>
      </c>
      <c r="B67" s="181" t="e">
        <f>NA()</f>
        <v>#N/A</v>
      </c>
      <c r="C67" s="181">
        <f>IF(ISNUMBER('将来負担比率（分子）の構造'!I$53), IF('将来負担比率（分子）の構造'!I$53 &lt; 0, 0, '将来負担比率（分子）の構造'!I$53), NA())</f>
        <v>49841</v>
      </c>
      <c r="D67" s="181" t="e">
        <f>NA()</f>
        <v>#N/A</v>
      </c>
      <c r="E67" s="181" t="e">
        <f>NA()</f>
        <v>#N/A</v>
      </c>
      <c r="F67" s="181">
        <f>IF(ISNUMBER('将来負担比率（分子）の構造'!J$53), IF('将来負担比率（分子）の構造'!J$53 &lt; 0, 0, '将来負担比率（分子）の構造'!J$53), NA())</f>
        <v>53112</v>
      </c>
      <c r="G67" s="181" t="e">
        <f>NA()</f>
        <v>#N/A</v>
      </c>
      <c r="H67" s="181" t="e">
        <f>NA()</f>
        <v>#N/A</v>
      </c>
      <c r="I67" s="181">
        <f>IF(ISNUMBER('将来負担比率（分子）の構造'!K$53), IF('将来負担比率（分子）の構造'!K$53 &lt; 0, 0, '将来負担比率（分子）の構造'!K$53), NA())</f>
        <v>54153</v>
      </c>
      <c r="J67" s="181" t="e">
        <f>NA()</f>
        <v>#N/A</v>
      </c>
      <c r="K67" s="181" t="e">
        <f>NA()</f>
        <v>#N/A</v>
      </c>
      <c r="L67" s="181">
        <f>IF(ISNUMBER('将来負担比率（分子）の構造'!L$53), IF('将来負担比率（分子）の構造'!L$53 &lt; 0, 0, '将来負担比率（分子）の構造'!L$53), NA())</f>
        <v>55531</v>
      </c>
      <c r="M67" s="181" t="e">
        <f>NA()</f>
        <v>#N/A</v>
      </c>
      <c r="N67" s="181" t="e">
        <f>NA()</f>
        <v>#N/A</v>
      </c>
      <c r="O67" s="181">
        <f>IF(ISNUMBER('将来負担比率（分子）の構造'!M$53), IF('将来負担比率（分子）の構造'!M$53 &lt; 0, 0, '将来負担比率（分子）の構造'!M$53), NA())</f>
        <v>54966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3341</v>
      </c>
      <c r="C72" s="185">
        <f>基金残高に係る経年分析!G55</f>
        <v>2691</v>
      </c>
      <c r="D72" s="185">
        <f>基金残高に係る経年分析!H55</f>
        <v>2822</v>
      </c>
    </row>
    <row r="73" spans="1:16" x14ac:dyDescent="0.15">
      <c r="A73" s="184" t="s">
        <v>78</v>
      </c>
      <c r="B73" s="185">
        <f>基金残高に係る経年分析!F56</f>
        <v>4117</v>
      </c>
      <c r="C73" s="185">
        <f>基金残高に係る経年分析!G56</f>
        <v>3439</v>
      </c>
      <c r="D73" s="185">
        <f>基金残高に係る経年分析!H56</f>
        <v>2512</v>
      </c>
    </row>
    <row r="74" spans="1:16" x14ac:dyDescent="0.15">
      <c r="A74" s="184" t="s">
        <v>79</v>
      </c>
      <c r="B74" s="185">
        <f>基金残高に係る経年分析!F57</f>
        <v>7317</v>
      </c>
      <c r="C74" s="185">
        <f>基金残高に係る経年分析!G57</f>
        <v>7786</v>
      </c>
      <c r="D74" s="185">
        <f>基金残高に係る経年分析!H57</f>
        <v>8410</v>
      </c>
    </row>
  </sheetData>
  <sheetProtection algorithmName="SHA-512" hashValue="A/ocV7rQ0IM5uS3LbYxXD6kiqVFl6fiiTIvh8gJj0PJQQr4D7YDjqjBHFUnB8dFbN98srppB5MHQZlQGK6yRdg==" saltValue="Ro7Jy1i6m2/D59+jsGuT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42" sqref="R42:Y4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30412938</v>
      </c>
      <c r="S5" s="696"/>
      <c r="T5" s="696"/>
      <c r="U5" s="696"/>
      <c r="V5" s="696"/>
      <c r="W5" s="696"/>
      <c r="X5" s="696"/>
      <c r="Y5" s="739"/>
      <c r="Z5" s="757">
        <v>27.4</v>
      </c>
      <c r="AA5" s="757"/>
      <c r="AB5" s="757"/>
      <c r="AC5" s="757"/>
      <c r="AD5" s="758">
        <v>30412938</v>
      </c>
      <c r="AE5" s="758"/>
      <c r="AF5" s="758"/>
      <c r="AG5" s="758"/>
      <c r="AH5" s="758"/>
      <c r="AI5" s="758"/>
      <c r="AJ5" s="758"/>
      <c r="AK5" s="758"/>
      <c r="AL5" s="740">
        <v>60.2</v>
      </c>
      <c r="AM5" s="713"/>
      <c r="AN5" s="713"/>
      <c r="AO5" s="741"/>
      <c r="AP5" s="708" t="s">
        <v>226</v>
      </c>
      <c r="AQ5" s="709"/>
      <c r="AR5" s="709"/>
      <c r="AS5" s="709"/>
      <c r="AT5" s="709"/>
      <c r="AU5" s="709"/>
      <c r="AV5" s="709"/>
      <c r="AW5" s="709"/>
      <c r="AX5" s="709"/>
      <c r="AY5" s="709"/>
      <c r="AZ5" s="709"/>
      <c r="BA5" s="709"/>
      <c r="BB5" s="709"/>
      <c r="BC5" s="709"/>
      <c r="BD5" s="709"/>
      <c r="BE5" s="709"/>
      <c r="BF5" s="710"/>
      <c r="BG5" s="640">
        <v>30412938</v>
      </c>
      <c r="BH5" s="641"/>
      <c r="BI5" s="641"/>
      <c r="BJ5" s="641"/>
      <c r="BK5" s="641"/>
      <c r="BL5" s="641"/>
      <c r="BM5" s="641"/>
      <c r="BN5" s="642"/>
      <c r="BO5" s="677">
        <v>100</v>
      </c>
      <c r="BP5" s="677"/>
      <c r="BQ5" s="677"/>
      <c r="BR5" s="677"/>
      <c r="BS5" s="678">
        <v>2298035</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748188</v>
      </c>
      <c r="S6" s="641"/>
      <c r="T6" s="641"/>
      <c r="U6" s="641"/>
      <c r="V6" s="641"/>
      <c r="W6" s="641"/>
      <c r="X6" s="641"/>
      <c r="Y6" s="642"/>
      <c r="Z6" s="677">
        <v>0.7</v>
      </c>
      <c r="AA6" s="677"/>
      <c r="AB6" s="677"/>
      <c r="AC6" s="677"/>
      <c r="AD6" s="678">
        <v>748188</v>
      </c>
      <c r="AE6" s="678"/>
      <c r="AF6" s="678"/>
      <c r="AG6" s="678"/>
      <c r="AH6" s="678"/>
      <c r="AI6" s="678"/>
      <c r="AJ6" s="678"/>
      <c r="AK6" s="678"/>
      <c r="AL6" s="643">
        <v>1.5</v>
      </c>
      <c r="AM6" s="644"/>
      <c r="AN6" s="644"/>
      <c r="AO6" s="679"/>
      <c r="AP6" s="637" t="s">
        <v>231</v>
      </c>
      <c r="AQ6" s="638"/>
      <c r="AR6" s="638"/>
      <c r="AS6" s="638"/>
      <c r="AT6" s="638"/>
      <c r="AU6" s="638"/>
      <c r="AV6" s="638"/>
      <c r="AW6" s="638"/>
      <c r="AX6" s="638"/>
      <c r="AY6" s="638"/>
      <c r="AZ6" s="638"/>
      <c r="BA6" s="638"/>
      <c r="BB6" s="638"/>
      <c r="BC6" s="638"/>
      <c r="BD6" s="638"/>
      <c r="BE6" s="638"/>
      <c r="BF6" s="639"/>
      <c r="BG6" s="640">
        <v>30412938</v>
      </c>
      <c r="BH6" s="641"/>
      <c r="BI6" s="641"/>
      <c r="BJ6" s="641"/>
      <c r="BK6" s="641"/>
      <c r="BL6" s="641"/>
      <c r="BM6" s="641"/>
      <c r="BN6" s="642"/>
      <c r="BO6" s="677">
        <v>100</v>
      </c>
      <c r="BP6" s="677"/>
      <c r="BQ6" s="677"/>
      <c r="BR6" s="677"/>
      <c r="BS6" s="678">
        <v>2298035</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570672</v>
      </c>
      <c r="CS6" s="641"/>
      <c r="CT6" s="641"/>
      <c r="CU6" s="641"/>
      <c r="CV6" s="641"/>
      <c r="CW6" s="641"/>
      <c r="CX6" s="641"/>
      <c r="CY6" s="642"/>
      <c r="CZ6" s="740">
        <v>0.5</v>
      </c>
      <c r="DA6" s="713"/>
      <c r="DB6" s="713"/>
      <c r="DC6" s="743"/>
      <c r="DD6" s="646" t="s">
        <v>233</v>
      </c>
      <c r="DE6" s="641"/>
      <c r="DF6" s="641"/>
      <c r="DG6" s="641"/>
      <c r="DH6" s="641"/>
      <c r="DI6" s="641"/>
      <c r="DJ6" s="641"/>
      <c r="DK6" s="641"/>
      <c r="DL6" s="641"/>
      <c r="DM6" s="641"/>
      <c r="DN6" s="641"/>
      <c r="DO6" s="641"/>
      <c r="DP6" s="642"/>
      <c r="DQ6" s="646">
        <v>569254</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22442</v>
      </c>
      <c r="S7" s="641"/>
      <c r="T7" s="641"/>
      <c r="U7" s="641"/>
      <c r="V7" s="641"/>
      <c r="W7" s="641"/>
      <c r="X7" s="641"/>
      <c r="Y7" s="642"/>
      <c r="Z7" s="677">
        <v>0</v>
      </c>
      <c r="AA7" s="677"/>
      <c r="AB7" s="677"/>
      <c r="AC7" s="677"/>
      <c r="AD7" s="678">
        <v>22442</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13221459</v>
      </c>
      <c r="BH7" s="641"/>
      <c r="BI7" s="641"/>
      <c r="BJ7" s="641"/>
      <c r="BK7" s="641"/>
      <c r="BL7" s="641"/>
      <c r="BM7" s="641"/>
      <c r="BN7" s="642"/>
      <c r="BO7" s="677">
        <v>43.5</v>
      </c>
      <c r="BP7" s="677"/>
      <c r="BQ7" s="677"/>
      <c r="BR7" s="677"/>
      <c r="BS7" s="678">
        <v>477442</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7988915</v>
      </c>
      <c r="CS7" s="641"/>
      <c r="CT7" s="641"/>
      <c r="CU7" s="641"/>
      <c r="CV7" s="641"/>
      <c r="CW7" s="641"/>
      <c r="CX7" s="641"/>
      <c r="CY7" s="642"/>
      <c r="CZ7" s="677">
        <v>7.5</v>
      </c>
      <c r="DA7" s="677"/>
      <c r="DB7" s="677"/>
      <c r="DC7" s="677"/>
      <c r="DD7" s="646">
        <v>313231</v>
      </c>
      <c r="DE7" s="641"/>
      <c r="DF7" s="641"/>
      <c r="DG7" s="641"/>
      <c r="DH7" s="641"/>
      <c r="DI7" s="641"/>
      <c r="DJ7" s="641"/>
      <c r="DK7" s="641"/>
      <c r="DL7" s="641"/>
      <c r="DM7" s="641"/>
      <c r="DN7" s="641"/>
      <c r="DO7" s="641"/>
      <c r="DP7" s="642"/>
      <c r="DQ7" s="646">
        <v>6825359</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52729</v>
      </c>
      <c r="S8" s="641"/>
      <c r="T8" s="641"/>
      <c r="U8" s="641"/>
      <c r="V8" s="641"/>
      <c r="W8" s="641"/>
      <c r="X8" s="641"/>
      <c r="Y8" s="642"/>
      <c r="Z8" s="677">
        <v>0</v>
      </c>
      <c r="AA8" s="677"/>
      <c r="AB8" s="677"/>
      <c r="AC8" s="677"/>
      <c r="AD8" s="678">
        <v>52729</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399750</v>
      </c>
      <c r="BH8" s="641"/>
      <c r="BI8" s="641"/>
      <c r="BJ8" s="641"/>
      <c r="BK8" s="641"/>
      <c r="BL8" s="641"/>
      <c r="BM8" s="641"/>
      <c r="BN8" s="642"/>
      <c r="BO8" s="677">
        <v>1.3</v>
      </c>
      <c r="BP8" s="677"/>
      <c r="BQ8" s="677"/>
      <c r="BR8" s="677"/>
      <c r="BS8" s="646" t="s">
        <v>233</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38398061</v>
      </c>
      <c r="CS8" s="641"/>
      <c r="CT8" s="641"/>
      <c r="CU8" s="641"/>
      <c r="CV8" s="641"/>
      <c r="CW8" s="641"/>
      <c r="CX8" s="641"/>
      <c r="CY8" s="642"/>
      <c r="CZ8" s="677">
        <v>36</v>
      </c>
      <c r="DA8" s="677"/>
      <c r="DB8" s="677"/>
      <c r="DC8" s="677"/>
      <c r="DD8" s="646">
        <v>367779</v>
      </c>
      <c r="DE8" s="641"/>
      <c r="DF8" s="641"/>
      <c r="DG8" s="641"/>
      <c r="DH8" s="641"/>
      <c r="DI8" s="641"/>
      <c r="DJ8" s="641"/>
      <c r="DK8" s="641"/>
      <c r="DL8" s="641"/>
      <c r="DM8" s="641"/>
      <c r="DN8" s="641"/>
      <c r="DO8" s="641"/>
      <c r="DP8" s="642"/>
      <c r="DQ8" s="646">
        <v>16541855</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29157</v>
      </c>
      <c r="S9" s="641"/>
      <c r="T9" s="641"/>
      <c r="U9" s="641"/>
      <c r="V9" s="641"/>
      <c r="W9" s="641"/>
      <c r="X9" s="641"/>
      <c r="Y9" s="642"/>
      <c r="Z9" s="677">
        <v>0</v>
      </c>
      <c r="AA9" s="677"/>
      <c r="AB9" s="677"/>
      <c r="AC9" s="677"/>
      <c r="AD9" s="678">
        <v>29157</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10281965</v>
      </c>
      <c r="BH9" s="641"/>
      <c r="BI9" s="641"/>
      <c r="BJ9" s="641"/>
      <c r="BK9" s="641"/>
      <c r="BL9" s="641"/>
      <c r="BM9" s="641"/>
      <c r="BN9" s="642"/>
      <c r="BO9" s="677">
        <v>33.799999999999997</v>
      </c>
      <c r="BP9" s="677"/>
      <c r="BQ9" s="677"/>
      <c r="BR9" s="677"/>
      <c r="BS9" s="646" t="s">
        <v>233</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11495991</v>
      </c>
      <c r="CS9" s="641"/>
      <c r="CT9" s="641"/>
      <c r="CU9" s="641"/>
      <c r="CV9" s="641"/>
      <c r="CW9" s="641"/>
      <c r="CX9" s="641"/>
      <c r="CY9" s="642"/>
      <c r="CZ9" s="677">
        <v>10.8</v>
      </c>
      <c r="DA9" s="677"/>
      <c r="DB9" s="677"/>
      <c r="DC9" s="677"/>
      <c r="DD9" s="646">
        <v>3121397</v>
      </c>
      <c r="DE9" s="641"/>
      <c r="DF9" s="641"/>
      <c r="DG9" s="641"/>
      <c r="DH9" s="641"/>
      <c r="DI9" s="641"/>
      <c r="DJ9" s="641"/>
      <c r="DK9" s="641"/>
      <c r="DL9" s="641"/>
      <c r="DM9" s="641"/>
      <c r="DN9" s="641"/>
      <c r="DO9" s="641"/>
      <c r="DP9" s="642"/>
      <c r="DQ9" s="646">
        <v>7510294</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233</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811620</v>
      </c>
      <c r="BH10" s="641"/>
      <c r="BI10" s="641"/>
      <c r="BJ10" s="641"/>
      <c r="BK10" s="641"/>
      <c r="BL10" s="641"/>
      <c r="BM10" s="641"/>
      <c r="BN10" s="642"/>
      <c r="BO10" s="677">
        <v>2.7</v>
      </c>
      <c r="BP10" s="677"/>
      <c r="BQ10" s="677"/>
      <c r="BR10" s="677"/>
      <c r="BS10" s="646">
        <v>135121</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132555</v>
      </c>
      <c r="CS10" s="641"/>
      <c r="CT10" s="641"/>
      <c r="CU10" s="641"/>
      <c r="CV10" s="641"/>
      <c r="CW10" s="641"/>
      <c r="CX10" s="641"/>
      <c r="CY10" s="642"/>
      <c r="CZ10" s="677">
        <v>0.1</v>
      </c>
      <c r="DA10" s="677"/>
      <c r="DB10" s="677"/>
      <c r="DC10" s="677"/>
      <c r="DD10" s="646" t="s">
        <v>126</v>
      </c>
      <c r="DE10" s="641"/>
      <c r="DF10" s="641"/>
      <c r="DG10" s="641"/>
      <c r="DH10" s="641"/>
      <c r="DI10" s="641"/>
      <c r="DJ10" s="641"/>
      <c r="DK10" s="641"/>
      <c r="DL10" s="641"/>
      <c r="DM10" s="641"/>
      <c r="DN10" s="641"/>
      <c r="DO10" s="641"/>
      <c r="DP10" s="642"/>
      <c r="DQ10" s="646">
        <v>101564</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4287432</v>
      </c>
      <c r="S11" s="641"/>
      <c r="T11" s="641"/>
      <c r="U11" s="641"/>
      <c r="V11" s="641"/>
      <c r="W11" s="641"/>
      <c r="X11" s="641"/>
      <c r="Y11" s="642"/>
      <c r="Z11" s="643">
        <v>3.9</v>
      </c>
      <c r="AA11" s="644"/>
      <c r="AB11" s="644"/>
      <c r="AC11" s="645"/>
      <c r="AD11" s="646">
        <v>4287432</v>
      </c>
      <c r="AE11" s="641"/>
      <c r="AF11" s="641"/>
      <c r="AG11" s="641"/>
      <c r="AH11" s="641"/>
      <c r="AI11" s="641"/>
      <c r="AJ11" s="641"/>
      <c r="AK11" s="642"/>
      <c r="AL11" s="643">
        <v>8.5</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1728124</v>
      </c>
      <c r="BH11" s="641"/>
      <c r="BI11" s="641"/>
      <c r="BJ11" s="641"/>
      <c r="BK11" s="641"/>
      <c r="BL11" s="641"/>
      <c r="BM11" s="641"/>
      <c r="BN11" s="642"/>
      <c r="BO11" s="677">
        <v>5.7</v>
      </c>
      <c r="BP11" s="677"/>
      <c r="BQ11" s="677"/>
      <c r="BR11" s="677"/>
      <c r="BS11" s="646">
        <v>342321</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2631437</v>
      </c>
      <c r="CS11" s="641"/>
      <c r="CT11" s="641"/>
      <c r="CU11" s="641"/>
      <c r="CV11" s="641"/>
      <c r="CW11" s="641"/>
      <c r="CX11" s="641"/>
      <c r="CY11" s="642"/>
      <c r="CZ11" s="677">
        <v>2.5</v>
      </c>
      <c r="DA11" s="677"/>
      <c r="DB11" s="677"/>
      <c r="DC11" s="677"/>
      <c r="DD11" s="646">
        <v>1486568</v>
      </c>
      <c r="DE11" s="641"/>
      <c r="DF11" s="641"/>
      <c r="DG11" s="641"/>
      <c r="DH11" s="641"/>
      <c r="DI11" s="641"/>
      <c r="DJ11" s="641"/>
      <c r="DK11" s="641"/>
      <c r="DL11" s="641"/>
      <c r="DM11" s="641"/>
      <c r="DN11" s="641"/>
      <c r="DO11" s="641"/>
      <c r="DP11" s="642"/>
      <c r="DQ11" s="646">
        <v>951987</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2318</v>
      </c>
      <c r="S12" s="641"/>
      <c r="T12" s="641"/>
      <c r="U12" s="641"/>
      <c r="V12" s="641"/>
      <c r="W12" s="641"/>
      <c r="X12" s="641"/>
      <c r="Y12" s="642"/>
      <c r="Z12" s="677">
        <v>0</v>
      </c>
      <c r="AA12" s="677"/>
      <c r="AB12" s="677"/>
      <c r="AC12" s="677"/>
      <c r="AD12" s="678">
        <v>2318</v>
      </c>
      <c r="AE12" s="678"/>
      <c r="AF12" s="678"/>
      <c r="AG12" s="678"/>
      <c r="AH12" s="678"/>
      <c r="AI12" s="678"/>
      <c r="AJ12" s="678"/>
      <c r="AK12" s="678"/>
      <c r="AL12" s="643">
        <v>0</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14756741</v>
      </c>
      <c r="BH12" s="641"/>
      <c r="BI12" s="641"/>
      <c r="BJ12" s="641"/>
      <c r="BK12" s="641"/>
      <c r="BL12" s="641"/>
      <c r="BM12" s="641"/>
      <c r="BN12" s="642"/>
      <c r="BO12" s="677">
        <v>48.5</v>
      </c>
      <c r="BP12" s="677"/>
      <c r="BQ12" s="677"/>
      <c r="BR12" s="677"/>
      <c r="BS12" s="646">
        <v>1820593</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2883054</v>
      </c>
      <c r="CS12" s="641"/>
      <c r="CT12" s="641"/>
      <c r="CU12" s="641"/>
      <c r="CV12" s="641"/>
      <c r="CW12" s="641"/>
      <c r="CX12" s="641"/>
      <c r="CY12" s="642"/>
      <c r="CZ12" s="677">
        <v>2.7</v>
      </c>
      <c r="DA12" s="677"/>
      <c r="DB12" s="677"/>
      <c r="DC12" s="677"/>
      <c r="DD12" s="646">
        <v>363417</v>
      </c>
      <c r="DE12" s="641"/>
      <c r="DF12" s="641"/>
      <c r="DG12" s="641"/>
      <c r="DH12" s="641"/>
      <c r="DI12" s="641"/>
      <c r="DJ12" s="641"/>
      <c r="DK12" s="641"/>
      <c r="DL12" s="641"/>
      <c r="DM12" s="641"/>
      <c r="DN12" s="641"/>
      <c r="DO12" s="641"/>
      <c r="DP12" s="642"/>
      <c r="DQ12" s="646">
        <v>1643039</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126</v>
      </c>
      <c r="AA13" s="677"/>
      <c r="AB13" s="677"/>
      <c r="AC13" s="677"/>
      <c r="AD13" s="678" t="s">
        <v>126</v>
      </c>
      <c r="AE13" s="678"/>
      <c r="AF13" s="678"/>
      <c r="AG13" s="678"/>
      <c r="AH13" s="678"/>
      <c r="AI13" s="678"/>
      <c r="AJ13" s="678"/>
      <c r="AK13" s="678"/>
      <c r="AL13" s="643" t="s">
        <v>126</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14704138</v>
      </c>
      <c r="BH13" s="641"/>
      <c r="BI13" s="641"/>
      <c r="BJ13" s="641"/>
      <c r="BK13" s="641"/>
      <c r="BL13" s="641"/>
      <c r="BM13" s="641"/>
      <c r="BN13" s="642"/>
      <c r="BO13" s="677">
        <v>48.3</v>
      </c>
      <c r="BP13" s="677"/>
      <c r="BQ13" s="677"/>
      <c r="BR13" s="677"/>
      <c r="BS13" s="646">
        <v>1820593</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18565604</v>
      </c>
      <c r="CS13" s="641"/>
      <c r="CT13" s="641"/>
      <c r="CU13" s="641"/>
      <c r="CV13" s="641"/>
      <c r="CW13" s="641"/>
      <c r="CX13" s="641"/>
      <c r="CY13" s="642"/>
      <c r="CZ13" s="677">
        <v>17.399999999999999</v>
      </c>
      <c r="DA13" s="677"/>
      <c r="DB13" s="677"/>
      <c r="DC13" s="677"/>
      <c r="DD13" s="646">
        <v>10237472</v>
      </c>
      <c r="DE13" s="641"/>
      <c r="DF13" s="641"/>
      <c r="DG13" s="641"/>
      <c r="DH13" s="641"/>
      <c r="DI13" s="641"/>
      <c r="DJ13" s="641"/>
      <c r="DK13" s="641"/>
      <c r="DL13" s="641"/>
      <c r="DM13" s="641"/>
      <c r="DN13" s="641"/>
      <c r="DO13" s="641"/>
      <c r="DP13" s="642"/>
      <c r="DQ13" s="646">
        <v>7998802</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101762</v>
      </c>
      <c r="S14" s="641"/>
      <c r="T14" s="641"/>
      <c r="U14" s="641"/>
      <c r="V14" s="641"/>
      <c r="W14" s="641"/>
      <c r="X14" s="641"/>
      <c r="Y14" s="642"/>
      <c r="Z14" s="677">
        <v>0.1</v>
      </c>
      <c r="AA14" s="677"/>
      <c r="AB14" s="677"/>
      <c r="AC14" s="677"/>
      <c r="AD14" s="678">
        <v>101762</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593532</v>
      </c>
      <c r="BH14" s="641"/>
      <c r="BI14" s="641"/>
      <c r="BJ14" s="641"/>
      <c r="BK14" s="641"/>
      <c r="BL14" s="641"/>
      <c r="BM14" s="641"/>
      <c r="BN14" s="642"/>
      <c r="BO14" s="677">
        <v>2</v>
      </c>
      <c r="BP14" s="677"/>
      <c r="BQ14" s="677"/>
      <c r="BR14" s="677"/>
      <c r="BS14" s="646" t="s">
        <v>126</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3029949</v>
      </c>
      <c r="CS14" s="641"/>
      <c r="CT14" s="641"/>
      <c r="CU14" s="641"/>
      <c r="CV14" s="641"/>
      <c r="CW14" s="641"/>
      <c r="CX14" s="641"/>
      <c r="CY14" s="642"/>
      <c r="CZ14" s="677">
        <v>2.8</v>
      </c>
      <c r="DA14" s="677"/>
      <c r="DB14" s="677"/>
      <c r="DC14" s="677"/>
      <c r="DD14" s="646">
        <v>22680</v>
      </c>
      <c r="DE14" s="641"/>
      <c r="DF14" s="641"/>
      <c r="DG14" s="641"/>
      <c r="DH14" s="641"/>
      <c r="DI14" s="641"/>
      <c r="DJ14" s="641"/>
      <c r="DK14" s="641"/>
      <c r="DL14" s="641"/>
      <c r="DM14" s="641"/>
      <c r="DN14" s="641"/>
      <c r="DO14" s="641"/>
      <c r="DP14" s="642"/>
      <c r="DQ14" s="646">
        <v>2971412</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126</v>
      </c>
      <c r="S15" s="641"/>
      <c r="T15" s="641"/>
      <c r="U15" s="641"/>
      <c r="V15" s="641"/>
      <c r="W15" s="641"/>
      <c r="X15" s="641"/>
      <c r="Y15" s="642"/>
      <c r="Z15" s="677" t="s">
        <v>126</v>
      </c>
      <c r="AA15" s="677"/>
      <c r="AB15" s="677"/>
      <c r="AC15" s="677"/>
      <c r="AD15" s="678" t="s">
        <v>233</v>
      </c>
      <c r="AE15" s="678"/>
      <c r="AF15" s="678"/>
      <c r="AG15" s="678"/>
      <c r="AH15" s="678"/>
      <c r="AI15" s="678"/>
      <c r="AJ15" s="678"/>
      <c r="AK15" s="678"/>
      <c r="AL15" s="643" t="s">
        <v>233</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1834838</v>
      </c>
      <c r="BH15" s="641"/>
      <c r="BI15" s="641"/>
      <c r="BJ15" s="641"/>
      <c r="BK15" s="641"/>
      <c r="BL15" s="641"/>
      <c r="BM15" s="641"/>
      <c r="BN15" s="642"/>
      <c r="BO15" s="677">
        <v>6</v>
      </c>
      <c r="BP15" s="677"/>
      <c r="BQ15" s="677"/>
      <c r="BR15" s="677"/>
      <c r="BS15" s="646" t="s">
        <v>126</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11632552</v>
      </c>
      <c r="CS15" s="641"/>
      <c r="CT15" s="641"/>
      <c r="CU15" s="641"/>
      <c r="CV15" s="641"/>
      <c r="CW15" s="641"/>
      <c r="CX15" s="641"/>
      <c r="CY15" s="642"/>
      <c r="CZ15" s="677">
        <v>10.9</v>
      </c>
      <c r="DA15" s="677"/>
      <c r="DB15" s="677"/>
      <c r="DC15" s="677"/>
      <c r="DD15" s="646">
        <v>1987739</v>
      </c>
      <c r="DE15" s="641"/>
      <c r="DF15" s="641"/>
      <c r="DG15" s="641"/>
      <c r="DH15" s="641"/>
      <c r="DI15" s="641"/>
      <c r="DJ15" s="641"/>
      <c r="DK15" s="641"/>
      <c r="DL15" s="641"/>
      <c r="DM15" s="641"/>
      <c r="DN15" s="641"/>
      <c r="DO15" s="641"/>
      <c r="DP15" s="642"/>
      <c r="DQ15" s="646">
        <v>7027840</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21474</v>
      </c>
      <c r="S16" s="641"/>
      <c r="T16" s="641"/>
      <c r="U16" s="641"/>
      <c r="V16" s="641"/>
      <c r="W16" s="641"/>
      <c r="X16" s="641"/>
      <c r="Y16" s="642"/>
      <c r="Z16" s="677">
        <v>0</v>
      </c>
      <c r="AA16" s="677"/>
      <c r="AB16" s="677"/>
      <c r="AC16" s="677"/>
      <c r="AD16" s="678">
        <v>21474</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v>6368</v>
      </c>
      <c r="BH16" s="641"/>
      <c r="BI16" s="641"/>
      <c r="BJ16" s="641"/>
      <c r="BK16" s="641"/>
      <c r="BL16" s="641"/>
      <c r="BM16" s="641"/>
      <c r="BN16" s="642"/>
      <c r="BO16" s="677">
        <v>0</v>
      </c>
      <c r="BP16" s="677"/>
      <c r="BQ16" s="677"/>
      <c r="BR16" s="677"/>
      <c r="BS16" s="646" t="s">
        <v>126</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233</v>
      </c>
      <c r="CS16" s="641"/>
      <c r="CT16" s="641"/>
      <c r="CU16" s="641"/>
      <c r="CV16" s="641"/>
      <c r="CW16" s="641"/>
      <c r="CX16" s="641"/>
      <c r="CY16" s="642"/>
      <c r="CZ16" s="677" t="s">
        <v>233</v>
      </c>
      <c r="DA16" s="677"/>
      <c r="DB16" s="677"/>
      <c r="DC16" s="677"/>
      <c r="DD16" s="646" t="s">
        <v>126</v>
      </c>
      <c r="DE16" s="641"/>
      <c r="DF16" s="641"/>
      <c r="DG16" s="641"/>
      <c r="DH16" s="641"/>
      <c r="DI16" s="641"/>
      <c r="DJ16" s="641"/>
      <c r="DK16" s="641"/>
      <c r="DL16" s="641"/>
      <c r="DM16" s="641"/>
      <c r="DN16" s="641"/>
      <c r="DO16" s="641"/>
      <c r="DP16" s="642"/>
      <c r="DQ16" s="646" t="s">
        <v>233</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371996</v>
      </c>
      <c r="S17" s="641"/>
      <c r="T17" s="641"/>
      <c r="U17" s="641"/>
      <c r="V17" s="641"/>
      <c r="W17" s="641"/>
      <c r="X17" s="641"/>
      <c r="Y17" s="642"/>
      <c r="Z17" s="677">
        <v>0.3</v>
      </c>
      <c r="AA17" s="677"/>
      <c r="AB17" s="677"/>
      <c r="AC17" s="677"/>
      <c r="AD17" s="678">
        <v>371996</v>
      </c>
      <c r="AE17" s="678"/>
      <c r="AF17" s="678"/>
      <c r="AG17" s="678"/>
      <c r="AH17" s="678"/>
      <c r="AI17" s="678"/>
      <c r="AJ17" s="678"/>
      <c r="AK17" s="678"/>
      <c r="AL17" s="643">
        <v>0.7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233</v>
      </c>
      <c r="BP17" s="677"/>
      <c r="BQ17" s="677"/>
      <c r="BR17" s="677"/>
      <c r="BS17" s="646" t="s">
        <v>126</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9038835</v>
      </c>
      <c r="CS17" s="641"/>
      <c r="CT17" s="641"/>
      <c r="CU17" s="641"/>
      <c r="CV17" s="641"/>
      <c r="CW17" s="641"/>
      <c r="CX17" s="641"/>
      <c r="CY17" s="642"/>
      <c r="CZ17" s="677">
        <v>8.5</v>
      </c>
      <c r="DA17" s="677"/>
      <c r="DB17" s="677"/>
      <c r="DC17" s="677"/>
      <c r="DD17" s="646" t="s">
        <v>233</v>
      </c>
      <c r="DE17" s="641"/>
      <c r="DF17" s="641"/>
      <c r="DG17" s="641"/>
      <c r="DH17" s="641"/>
      <c r="DI17" s="641"/>
      <c r="DJ17" s="641"/>
      <c r="DK17" s="641"/>
      <c r="DL17" s="641"/>
      <c r="DM17" s="641"/>
      <c r="DN17" s="641"/>
      <c r="DO17" s="641"/>
      <c r="DP17" s="642"/>
      <c r="DQ17" s="646">
        <v>8748906</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176542</v>
      </c>
      <c r="S18" s="641"/>
      <c r="T18" s="641"/>
      <c r="U18" s="641"/>
      <c r="V18" s="641"/>
      <c r="W18" s="641"/>
      <c r="X18" s="641"/>
      <c r="Y18" s="642"/>
      <c r="Z18" s="677">
        <v>0.2</v>
      </c>
      <c r="AA18" s="677"/>
      <c r="AB18" s="677"/>
      <c r="AC18" s="677"/>
      <c r="AD18" s="678">
        <v>176542</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v>441045</v>
      </c>
      <c r="CS18" s="641"/>
      <c r="CT18" s="641"/>
      <c r="CU18" s="641"/>
      <c r="CV18" s="641"/>
      <c r="CW18" s="641"/>
      <c r="CX18" s="641"/>
      <c r="CY18" s="642"/>
      <c r="CZ18" s="677">
        <v>0.4</v>
      </c>
      <c r="DA18" s="677"/>
      <c r="DB18" s="677"/>
      <c r="DC18" s="677"/>
      <c r="DD18" s="646" t="s">
        <v>233</v>
      </c>
      <c r="DE18" s="641"/>
      <c r="DF18" s="641"/>
      <c r="DG18" s="641"/>
      <c r="DH18" s="641"/>
      <c r="DI18" s="641"/>
      <c r="DJ18" s="641"/>
      <c r="DK18" s="641"/>
      <c r="DL18" s="641"/>
      <c r="DM18" s="641"/>
      <c r="DN18" s="641"/>
      <c r="DO18" s="641"/>
      <c r="DP18" s="642"/>
      <c r="DQ18" s="646">
        <v>441045</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10964</v>
      </c>
      <c r="S19" s="641"/>
      <c r="T19" s="641"/>
      <c r="U19" s="641"/>
      <c r="V19" s="641"/>
      <c r="W19" s="641"/>
      <c r="X19" s="641"/>
      <c r="Y19" s="642"/>
      <c r="Z19" s="677">
        <v>0</v>
      </c>
      <c r="AA19" s="677"/>
      <c r="AB19" s="677"/>
      <c r="AC19" s="677"/>
      <c r="AD19" s="678">
        <v>10964</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126</v>
      </c>
      <c r="BH19" s="641"/>
      <c r="BI19" s="641"/>
      <c r="BJ19" s="641"/>
      <c r="BK19" s="641"/>
      <c r="BL19" s="641"/>
      <c r="BM19" s="641"/>
      <c r="BN19" s="642"/>
      <c r="BO19" s="677" t="s">
        <v>126</v>
      </c>
      <c r="BP19" s="677"/>
      <c r="BQ19" s="677"/>
      <c r="BR19" s="677"/>
      <c r="BS19" s="646" t="s">
        <v>126</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233</v>
      </c>
      <c r="DA19" s="677"/>
      <c r="DB19" s="677"/>
      <c r="DC19" s="677"/>
      <c r="DD19" s="646" t="s">
        <v>126</v>
      </c>
      <c r="DE19" s="641"/>
      <c r="DF19" s="641"/>
      <c r="DG19" s="641"/>
      <c r="DH19" s="641"/>
      <c r="DI19" s="641"/>
      <c r="DJ19" s="641"/>
      <c r="DK19" s="641"/>
      <c r="DL19" s="641"/>
      <c r="DM19" s="641"/>
      <c r="DN19" s="641"/>
      <c r="DO19" s="641"/>
      <c r="DP19" s="642"/>
      <c r="DQ19" s="646" t="s">
        <v>233</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5818</v>
      </c>
      <c r="S20" s="641"/>
      <c r="T20" s="641"/>
      <c r="U20" s="641"/>
      <c r="V20" s="641"/>
      <c r="W20" s="641"/>
      <c r="X20" s="641"/>
      <c r="Y20" s="642"/>
      <c r="Z20" s="677">
        <v>0</v>
      </c>
      <c r="AA20" s="677"/>
      <c r="AB20" s="677"/>
      <c r="AC20" s="677"/>
      <c r="AD20" s="678">
        <v>5818</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126</v>
      </c>
      <c r="BH20" s="641"/>
      <c r="BI20" s="641"/>
      <c r="BJ20" s="641"/>
      <c r="BK20" s="641"/>
      <c r="BL20" s="641"/>
      <c r="BM20" s="641"/>
      <c r="BN20" s="642"/>
      <c r="BO20" s="677" t="s">
        <v>126</v>
      </c>
      <c r="BP20" s="677"/>
      <c r="BQ20" s="677"/>
      <c r="BR20" s="677"/>
      <c r="BS20" s="646" t="s">
        <v>233</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106808670</v>
      </c>
      <c r="CS20" s="641"/>
      <c r="CT20" s="641"/>
      <c r="CU20" s="641"/>
      <c r="CV20" s="641"/>
      <c r="CW20" s="641"/>
      <c r="CX20" s="641"/>
      <c r="CY20" s="642"/>
      <c r="CZ20" s="677">
        <v>100</v>
      </c>
      <c r="DA20" s="677"/>
      <c r="DB20" s="677"/>
      <c r="DC20" s="677"/>
      <c r="DD20" s="646">
        <v>17900283</v>
      </c>
      <c r="DE20" s="641"/>
      <c r="DF20" s="641"/>
      <c r="DG20" s="641"/>
      <c r="DH20" s="641"/>
      <c r="DI20" s="641"/>
      <c r="DJ20" s="641"/>
      <c r="DK20" s="641"/>
      <c r="DL20" s="641"/>
      <c r="DM20" s="641"/>
      <c r="DN20" s="641"/>
      <c r="DO20" s="641"/>
      <c r="DP20" s="642"/>
      <c r="DQ20" s="646">
        <v>61331357</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178672</v>
      </c>
      <c r="S21" s="641"/>
      <c r="T21" s="641"/>
      <c r="U21" s="641"/>
      <c r="V21" s="641"/>
      <c r="W21" s="641"/>
      <c r="X21" s="641"/>
      <c r="Y21" s="642"/>
      <c r="Z21" s="677">
        <v>0.2</v>
      </c>
      <c r="AA21" s="677"/>
      <c r="AB21" s="677"/>
      <c r="AC21" s="677"/>
      <c r="AD21" s="678">
        <v>178672</v>
      </c>
      <c r="AE21" s="678"/>
      <c r="AF21" s="678"/>
      <c r="AG21" s="678"/>
      <c r="AH21" s="678"/>
      <c r="AI21" s="678"/>
      <c r="AJ21" s="678"/>
      <c r="AK21" s="678"/>
      <c r="AL21" s="643">
        <v>0.4</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233</v>
      </c>
      <c r="BH21" s="641"/>
      <c r="BI21" s="641"/>
      <c r="BJ21" s="641"/>
      <c r="BK21" s="641"/>
      <c r="BL21" s="641"/>
      <c r="BM21" s="641"/>
      <c r="BN21" s="642"/>
      <c r="BO21" s="677" t="s">
        <v>126</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19043518</v>
      </c>
      <c r="S22" s="641"/>
      <c r="T22" s="641"/>
      <c r="U22" s="641"/>
      <c r="V22" s="641"/>
      <c r="W22" s="641"/>
      <c r="X22" s="641"/>
      <c r="Y22" s="642"/>
      <c r="Z22" s="677">
        <v>17.2</v>
      </c>
      <c r="AA22" s="677"/>
      <c r="AB22" s="677"/>
      <c r="AC22" s="677"/>
      <c r="AD22" s="678">
        <v>13809255</v>
      </c>
      <c r="AE22" s="678"/>
      <c r="AF22" s="678"/>
      <c r="AG22" s="678"/>
      <c r="AH22" s="678"/>
      <c r="AI22" s="678"/>
      <c r="AJ22" s="678"/>
      <c r="AK22" s="678"/>
      <c r="AL22" s="643">
        <v>27.3</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233</v>
      </c>
      <c r="BP22" s="677"/>
      <c r="BQ22" s="677"/>
      <c r="BR22" s="677"/>
      <c r="BS22" s="646" t="s">
        <v>126</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13809255</v>
      </c>
      <c r="S23" s="641"/>
      <c r="T23" s="641"/>
      <c r="U23" s="641"/>
      <c r="V23" s="641"/>
      <c r="W23" s="641"/>
      <c r="X23" s="641"/>
      <c r="Y23" s="642"/>
      <c r="Z23" s="677">
        <v>12.5</v>
      </c>
      <c r="AA23" s="677"/>
      <c r="AB23" s="677"/>
      <c r="AC23" s="677"/>
      <c r="AD23" s="678">
        <v>13809255</v>
      </c>
      <c r="AE23" s="678"/>
      <c r="AF23" s="678"/>
      <c r="AG23" s="678"/>
      <c r="AH23" s="678"/>
      <c r="AI23" s="678"/>
      <c r="AJ23" s="678"/>
      <c r="AK23" s="678"/>
      <c r="AL23" s="643">
        <v>27.3</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126</v>
      </c>
      <c r="BH23" s="641"/>
      <c r="BI23" s="641"/>
      <c r="BJ23" s="641"/>
      <c r="BK23" s="641"/>
      <c r="BL23" s="641"/>
      <c r="BM23" s="641"/>
      <c r="BN23" s="642"/>
      <c r="BO23" s="677" t="s">
        <v>126</v>
      </c>
      <c r="BP23" s="677"/>
      <c r="BQ23" s="677"/>
      <c r="BR23" s="677"/>
      <c r="BS23" s="646" t="s">
        <v>126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1917768</v>
      </c>
      <c r="S24" s="641"/>
      <c r="T24" s="641"/>
      <c r="U24" s="641"/>
      <c r="V24" s="641"/>
      <c r="W24" s="641"/>
      <c r="X24" s="641"/>
      <c r="Y24" s="642"/>
      <c r="Z24" s="677">
        <v>1.7</v>
      </c>
      <c r="AA24" s="677"/>
      <c r="AB24" s="677"/>
      <c r="AC24" s="677"/>
      <c r="AD24" s="678" t="s">
        <v>126</v>
      </c>
      <c r="AE24" s="678"/>
      <c r="AF24" s="678"/>
      <c r="AG24" s="678"/>
      <c r="AH24" s="678"/>
      <c r="AI24" s="678"/>
      <c r="AJ24" s="678"/>
      <c r="AK24" s="678"/>
      <c r="AL24" s="643" t="s">
        <v>233</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233</v>
      </c>
      <c r="BH24" s="641"/>
      <c r="BI24" s="641"/>
      <c r="BJ24" s="641"/>
      <c r="BK24" s="641"/>
      <c r="BL24" s="641"/>
      <c r="BM24" s="641"/>
      <c r="BN24" s="642"/>
      <c r="BO24" s="677" t="s">
        <v>126</v>
      </c>
      <c r="BP24" s="677"/>
      <c r="BQ24" s="677"/>
      <c r="BR24" s="677"/>
      <c r="BS24" s="646" t="s">
        <v>233</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46780804</v>
      </c>
      <c r="CS24" s="696"/>
      <c r="CT24" s="696"/>
      <c r="CU24" s="696"/>
      <c r="CV24" s="696"/>
      <c r="CW24" s="696"/>
      <c r="CX24" s="696"/>
      <c r="CY24" s="739"/>
      <c r="CZ24" s="740">
        <v>43.8</v>
      </c>
      <c r="DA24" s="713"/>
      <c r="DB24" s="713"/>
      <c r="DC24" s="743"/>
      <c r="DD24" s="738">
        <v>26009282</v>
      </c>
      <c r="DE24" s="696"/>
      <c r="DF24" s="696"/>
      <c r="DG24" s="696"/>
      <c r="DH24" s="696"/>
      <c r="DI24" s="696"/>
      <c r="DJ24" s="696"/>
      <c r="DK24" s="739"/>
      <c r="DL24" s="738">
        <v>25841538</v>
      </c>
      <c r="DM24" s="696"/>
      <c r="DN24" s="696"/>
      <c r="DO24" s="696"/>
      <c r="DP24" s="696"/>
      <c r="DQ24" s="696"/>
      <c r="DR24" s="696"/>
      <c r="DS24" s="696"/>
      <c r="DT24" s="696"/>
      <c r="DU24" s="696"/>
      <c r="DV24" s="739"/>
      <c r="DW24" s="740">
        <v>47.8</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v>3316495</v>
      </c>
      <c r="S25" s="641"/>
      <c r="T25" s="641"/>
      <c r="U25" s="641"/>
      <c r="V25" s="641"/>
      <c r="W25" s="641"/>
      <c r="X25" s="641"/>
      <c r="Y25" s="642"/>
      <c r="Z25" s="677">
        <v>3</v>
      </c>
      <c r="AA25" s="677"/>
      <c r="AB25" s="677"/>
      <c r="AC25" s="677"/>
      <c r="AD25" s="678" t="s">
        <v>233</v>
      </c>
      <c r="AE25" s="678"/>
      <c r="AF25" s="678"/>
      <c r="AG25" s="678"/>
      <c r="AH25" s="678"/>
      <c r="AI25" s="678"/>
      <c r="AJ25" s="678"/>
      <c r="AK25" s="678"/>
      <c r="AL25" s="643" t="s">
        <v>233</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126</v>
      </c>
      <c r="BH25" s="641"/>
      <c r="BI25" s="641"/>
      <c r="BJ25" s="641"/>
      <c r="BK25" s="641"/>
      <c r="BL25" s="641"/>
      <c r="BM25" s="641"/>
      <c r="BN25" s="642"/>
      <c r="BO25" s="677" t="s">
        <v>126</v>
      </c>
      <c r="BP25" s="677"/>
      <c r="BQ25" s="677"/>
      <c r="BR25" s="677"/>
      <c r="BS25" s="646" t="s">
        <v>126</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9860786</v>
      </c>
      <c r="CS25" s="659"/>
      <c r="CT25" s="659"/>
      <c r="CU25" s="659"/>
      <c r="CV25" s="659"/>
      <c r="CW25" s="659"/>
      <c r="CX25" s="659"/>
      <c r="CY25" s="660"/>
      <c r="CZ25" s="643">
        <v>9.1999999999999993</v>
      </c>
      <c r="DA25" s="661"/>
      <c r="DB25" s="661"/>
      <c r="DC25" s="662"/>
      <c r="DD25" s="646">
        <v>9458940</v>
      </c>
      <c r="DE25" s="659"/>
      <c r="DF25" s="659"/>
      <c r="DG25" s="659"/>
      <c r="DH25" s="659"/>
      <c r="DI25" s="659"/>
      <c r="DJ25" s="659"/>
      <c r="DK25" s="660"/>
      <c r="DL25" s="646">
        <v>9296246</v>
      </c>
      <c r="DM25" s="659"/>
      <c r="DN25" s="659"/>
      <c r="DO25" s="659"/>
      <c r="DP25" s="659"/>
      <c r="DQ25" s="659"/>
      <c r="DR25" s="659"/>
      <c r="DS25" s="659"/>
      <c r="DT25" s="659"/>
      <c r="DU25" s="659"/>
      <c r="DV25" s="660"/>
      <c r="DW25" s="643">
        <v>17.2</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55093954</v>
      </c>
      <c r="S26" s="641"/>
      <c r="T26" s="641"/>
      <c r="U26" s="641"/>
      <c r="V26" s="641"/>
      <c r="W26" s="641"/>
      <c r="X26" s="641"/>
      <c r="Y26" s="642"/>
      <c r="Z26" s="677">
        <v>49.7</v>
      </c>
      <c r="AA26" s="677"/>
      <c r="AB26" s="677"/>
      <c r="AC26" s="677"/>
      <c r="AD26" s="678">
        <v>49859691</v>
      </c>
      <c r="AE26" s="678"/>
      <c r="AF26" s="678"/>
      <c r="AG26" s="678"/>
      <c r="AH26" s="678"/>
      <c r="AI26" s="678"/>
      <c r="AJ26" s="678"/>
      <c r="AK26" s="678"/>
      <c r="AL26" s="643">
        <v>98.7</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126</v>
      </c>
      <c r="BH26" s="641"/>
      <c r="BI26" s="641"/>
      <c r="BJ26" s="641"/>
      <c r="BK26" s="641"/>
      <c r="BL26" s="641"/>
      <c r="BM26" s="641"/>
      <c r="BN26" s="642"/>
      <c r="BO26" s="677" t="s">
        <v>233</v>
      </c>
      <c r="BP26" s="677"/>
      <c r="BQ26" s="677"/>
      <c r="BR26" s="677"/>
      <c r="BS26" s="646" t="s">
        <v>126</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6315541</v>
      </c>
      <c r="CS26" s="641"/>
      <c r="CT26" s="641"/>
      <c r="CU26" s="641"/>
      <c r="CV26" s="641"/>
      <c r="CW26" s="641"/>
      <c r="CX26" s="641"/>
      <c r="CY26" s="642"/>
      <c r="CZ26" s="643">
        <v>5.9</v>
      </c>
      <c r="DA26" s="661"/>
      <c r="DB26" s="661"/>
      <c r="DC26" s="662"/>
      <c r="DD26" s="646">
        <v>6089208</v>
      </c>
      <c r="DE26" s="641"/>
      <c r="DF26" s="641"/>
      <c r="DG26" s="641"/>
      <c r="DH26" s="641"/>
      <c r="DI26" s="641"/>
      <c r="DJ26" s="641"/>
      <c r="DK26" s="642"/>
      <c r="DL26" s="646" t="s">
        <v>126</v>
      </c>
      <c r="DM26" s="641"/>
      <c r="DN26" s="641"/>
      <c r="DO26" s="641"/>
      <c r="DP26" s="641"/>
      <c r="DQ26" s="641"/>
      <c r="DR26" s="641"/>
      <c r="DS26" s="641"/>
      <c r="DT26" s="641"/>
      <c r="DU26" s="641"/>
      <c r="DV26" s="642"/>
      <c r="DW26" s="643" t="s">
        <v>233</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31291</v>
      </c>
      <c r="S27" s="641"/>
      <c r="T27" s="641"/>
      <c r="U27" s="641"/>
      <c r="V27" s="641"/>
      <c r="W27" s="641"/>
      <c r="X27" s="641"/>
      <c r="Y27" s="642"/>
      <c r="Z27" s="677">
        <v>0</v>
      </c>
      <c r="AA27" s="677"/>
      <c r="AB27" s="677"/>
      <c r="AC27" s="677"/>
      <c r="AD27" s="678">
        <v>31291</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30412938</v>
      </c>
      <c r="BH27" s="641"/>
      <c r="BI27" s="641"/>
      <c r="BJ27" s="641"/>
      <c r="BK27" s="641"/>
      <c r="BL27" s="641"/>
      <c r="BM27" s="641"/>
      <c r="BN27" s="642"/>
      <c r="BO27" s="677">
        <v>100</v>
      </c>
      <c r="BP27" s="677"/>
      <c r="BQ27" s="677"/>
      <c r="BR27" s="677"/>
      <c r="BS27" s="646">
        <v>2298035</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27881183</v>
      </c>
      <c r="CS27" s="659"/>
      <c r="CT27" s="659"/>
      <c r="CU27" s="659"/>
      <c r="CV27" s="659"/>
      <c r="CW27" s="659"/>
      <c r="CX27" s="659"/>
      <c r="CY27" s="660"/>
      <c r="CZ27" s="643">
        <v>26.1</v>
      </c>
      <c r="DA27" s="661"/>
      <c r="DB27" s="661"/>
      <c r="DC27" s="662"/>
      <c r="DD27" s="646">
        <v>7801436</v>
      </c>
      <c r="DE27" s="659"/>
      <c r="DF27" s="659"/>
      <c r="DG27" s="659"/>
      <c r="DH27" s="659"/>
      <c r="DI27" s="659"/>
      <c r="DJ27" s="659"/>
      <c r="DK27" s="660"/>
      <c r="DL27" s="646">
        <v>7798944</v>
      </c>
      <c r="DM27" s="659"/>
      <c r="DN27" s="659"/>
      <c r="DO27" s="659"/>
      <c r="DP27" s="659"/>
      <c r="DQ27" s="659"/>
      <c r="DR27" s="659"/>
      <c r="DS27" s="659"/>
      <c r="DT27" s="659"/>
      <c r="DU27" s="659"/>
      <c r="DV27" s="660"/>
      <c r="DW27" s="643">
        <v>14.4</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206150</v>
      </c>
      <c r="S28" s="641"/>
      <c r="T28" s="641"/>
      <c r="U28" s="641"/>
      <c r="V28" s="641"/>
      <c r="W28" s="641"/>
      <c r="X28" s="641"/>
      <c r="Y28" s="642"/>
      <c r="Z28" s="677">
        <v>0.2</v>
      </c>
      <c r="AA28" s="677"/>
      <c r="AB28" s="677"/>
      <c r="AC28" s="677"/>
      <c r="AD28" s="678" t="s">
        <v>126</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9038835</v>
      </c>
      <c r="CS28" s="641"/>
      <c r="CT28" s="641"/>
      <c r="CU28" s="641"/>
      <c r="CV28" s="641"/>
      <c r="CW28" s="641"/>
      <c r="CX28" s="641"/>
      <c r="CY28" s="642"/>
      <c r="CZ28" s="643">
        <v>8.5</v>
      </c>
      <c r="DA28" s="661"/>
      <c r="DB28" s="661"/>
      <c r="DC28" s="662"/>
      <c r="DD28" s="646">
        <v>8748906</v>
      </c>
      <c r="DE28" s="641"/>
      <c r="DF28" s="641"/>
      <c r="DG28" s="641"/>
      <c r="DH28" s="641"/>
      <c r="DI28" s="641"/>
      <c r="DJ28" s="641"/>
      <c r="DK28" s="642"/>
      <c r="DL28" s="646">
        <v>8746348</v>
      </c>
      <c r="DM28" s="641"/>
      <c r="DN28" s="641"/>
      <c r="DO28" s="641"/>
      <c r="DP28" s="641"/>
      <c r="DQ28" s="641"/>
      <c r="DR28" s="641"/>
      <c r="DS28" s="641"/>
      <c r="DT28" s="641"/>
      <c r="DU28" s="641"/>
      <c r="DV28" s="642"/>
      <c r="DW28" s="643">
        <v>16.2</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865810</v>
      </c>
      <c r="S29" s="641"/>
      <c r="T29" s="641"/>
      <c r="U29" s="641"/>
      <c r="V29" s="641"/>
      <c r="W29" s="641"/>
      <c r="X29" s="641"/>
      <c r="Y29" s="642"/>
      <c r="Z29" s="677">
        <v>0.8</v>
      </c>
      <c r="AA29" s="677"/>
      <c r="AB29" s="677"/>
      <c r="AC29" s="677"/>
      <c r="AD29" s="678">
        <v>97160</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9038502</v>
      </c>
      <c r="CS29" s="659"/>
      <c r="CT29" s="659"/>
      <c r="CU29" s="659"/>
      <c r="CV29" s="659"/>
      <c r="CW29" s="659"/>
      <c r="CX29" s="659"/>
      <c r="CY29" s="660"/>
      <c r="CZ29" s="643">
        <v>8.5</v>
      </c>
      <c r="DA29" s="661"/>
      <c r="DB29" s="661"/>
      <c r="DC29" s="662"/>
      <c r="DD29" s="646">
        <v>8748573</v>
      </c>
      <c r="DE29" s="659"/>
      <c r="DF29" s="659"/>
      <c r="DG29" s="659"/>
      <c r="DH29" s="659"/>
      <c r="DI29" s="659"/>
      <c r="DJ29" s="659"/>
      <c r="DK29" s="660"/>
      <c r="DL29" s="646">
        <v>8746015</v>
      </c>
      <c r="DM29" s="659"/>
      <c r="DN29" s="659"/>
      <c r="DO29" s="659"/>
      <c r="DP29" s="659"/>
      <c r="DQ29" s="659"/>
      <c r="DR29" s="659"/>
      <c r="DS29" s="659"/>
      <c r="DT29" s="659"/>
      <c r="DU29" s="659"/>
      <c r="DV29" s="660"/>
      <c r="DW29" s="643">
        <v>16.2</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551786</v>
      </c>
      <c r="S30" s="641"/>
      <c r="T30" s="641"/>
      <c r="U30" s="641"/>
      <c r="V30" s="641"/>
      <c r="W30" s="641"/>
      <c r="X30" s="641"/>
      <c r="Y30" s="642"/>
      <c r="Z30" s="677">
        <v>0.5</v>
      </c>
      <c r="AA30" s="677"/>
      <c r="AB30" s="677"/>
      <c r="AC30" s="677"/>
      <c r="AD30" s="678">
        <v>1854</v>
      </c>
      <c r="AE30" s="678"/>
      <c r="AF30" s="678"/>
      <c r="AG30" s="678"/>
      <c r="AH30" s="678"/>
      <c r="AI30" s="678"/>
      <c r="AJ30" s="678"/>
      <c r="AK30" s="678"/>
      <c r="AL30" s="643">
        <v>0</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8602304</v>
      </c>
      <c r="CS30" s="641"/>
      <c r="CT30" s="641"/>
      <c r="CU30" s="641"/>
      <c r="CV30" s="641"/>
      <c r="CW30" s="641"/>
      <c r="CX30" s="641"/>
      <c r="CY30" s="642"/>
      <c r="CZ30" s="643">
        <v>8.1</v>
      </c>
      <c r="DA30" s="661"/>
      <c r="DB30" s="661"/>
      <c r="DC30" s="662"/>
      <c r="DD30" s="646">
        <v>8312375</v>
      </c>
      <c r="DE30" s="641"/>
      <c r="DF30" s="641"/>
      <c r="DG30" s="641"/>
      <c r="DH30" s="641"/>
      <c r="DI30" s="641"/>
      <c r="DJ30" s="641"/>
      <c r="DK30" s="642"/>
      <c r="DL30" s="646">
        <v>8309817</v>
      </c>
      <c r="DM30" s="641"/>
      <c r="DN30" s="641"/>
      <c r="DO30" s="641"/>
      <c r="DP30" s="641"/>
      <c r="DQ30" s="641"/>
      <c r="DR30" s="641"/>
      <c r="DS30" s="641"/>
      <c r="DT30" s="641"/>
      <c r="DU30" s="641"/>
      <c r="DV30" s="642"/>
      <c r="DW30" s="643">
        <v>15.4</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20933699</v>
      </c>
      <c r="S31" s="641"/>
      <c r="T31" s="641"/>
      <c r="U31" s="641"/>
      <c r="V31" s="641"/>
      <c r="W31" s="641"/>
      <c r="X31" s="641"/>
      <c r="Y31" s="642"/>
      <c r="Z31" s="677">
        <v>18.899999999999999</v>
      </c>
      <c r="AA31" s="677"/>
      <c r="AB31" s="677"/>
      <c r="AC31" s="677"/>
      <c r="AD31" s="678" t="s">
        <v>126</v>
      </c>
      <c r="AE31" s="678"/>
      <c r="AF31" s="678"/>
      <c r="AG31" s="678"/>
      <c r="AH31" s="678"/>
      <c r="AI31" s="678"/>
      <c r="AJ31" s="678"/>
      <c r="AK31" s="678"/>
      <c r="AL31" s="643" t="s">
        <v>126</v>
      </c>
      <c r="AM31" s="644"/>
      <c r="AN31" s="644"/>
      <c r="AO31" s="679"/>
      <c r="AP31" s="715" t="s">
        <v>310</v>
      </c>
      <c r="AQ31" s="716"/>
      <c r="AR31" s="716"/>
      <c r="AS31" s="716"/>
      <c r="AT31" s="721" t="s">
        <v>311</v>
      </c>
      <c r="AU31" s="231"/>
      <c r="AV31" s="231"/>
      <c r="AW31" s="231"/>
      <c r="AX31" s="708" t="s">
        <v>186</v>
      </c>
      <c r="AY31" s="709"/>
      <c r="AZ31" s="709"/>
      <c r="BA31" s="709"/>
      <c r="BB31" s="709"/>
      <c r="BC31" s="709"/>
      <c r="BD31" s="709"/>
      <c r="BE31" s="709"/>
      <c r="BF31" s="710"/>
      <c r="BG31" s="711">
        <v>98.9</v>
      </c>
      <c r="BH31" s="712"/>
      <c r="BI31" s="712"/>
      <c r="BJ31" s="712"/>
      <c r="BK31" s="712"/>
      <c r="BL31" s="712"/>
      <c r="BM31" s="713">
        <v>95.9</v>
      </c>
      <c r="BN31" s="712"/>
      <c r="BO31" s="712"/>
      <c r="BP31" s="712"/>
      <c r="BQ31" s="714"/>
      <c r="BR31" s="711">
        <v>98.8</v>
      </c>
      <c r="BS31" s="712"/>
      <c r="BT31" s="712"/>
      <c r="BU31" s="712"/>
      <c r="BV31" s="712"/>
      <c r="BW31" s="712"/>
      <c r="BX31" s="713">
        <v>95.7</v>
      </c>
      <c r="BY31" s="712"/>
      <c r="BZ31" s="712"/>
      <c r="CA31" s="712"/>
      <c r="CB31" s="714"/>
      <c r="CD31" s="731"/>
      <c r="CE31" s="732"/>
      <c r="CF31" s="673" t="s">
        <v>312</v>
      </c>
      <c r="CG31" s="674"/>
      <c r="CH31" s="674"/>
      <c r="CI31" s="674"/>
      <c r="CJ31" s="674"/>
      <c r="CK31" s="674"/>
      <c r="CL31" s="674"/>
      <c r="CM31" s="674"/>
      <c r="CN31" s="674"/>
      <c r="CO31" s="674"/>
      <c r="CP31" s="674"/>
      <c r="CQ31" s="675"/>
      <c r="CR31" s="640">
        <v>436198</v>
      </c>
      <c r="CS31" s="659"/>
      <c r="CT31" s="659"/>
      <c r="CU31" s="659"/>
      <c r="CV31" s="659"/>
      <c r="CW31" s="659"/>
      <c r="CX31" s="659"/>
      <c r="CY31" s="660"/>
      <c r="CZ31" s="643">
        <v>0.4</v>
      </c>
      <c r="DA31" s="661"/>
      <c r="DB31" s="661"/>
      <c r="DC31" s="662"/>
      <c r="DD31" s="646">
        <v>436198</v>
      </c>
      <c r="DE31" s="659"/>
      <c r="DF31" s="659"/>
      <c r="DG31" s="659"/>
      <c r="DH31" s="659"/>
      <c r="DI31" s="659"/>
      <c r="DJ31" s="659"/>
      <c r="DK31" s="660"/>
      <c r="DL31" s="646">
        <v>436198</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313</v>
      </c>
      <c r="C32" s="705"/>
      <c r="D32" s="705"/>
      <c r="E32" s="705"/>
      <c r="F32" s="705"/>
      <c r="G32" s="705"/>
      <c r="H32" s="705"/>
      <c r="I32" s="705"/>
      <c r="J32" s="705"/>
      <c r="K32" s="705"/>
      <c r="L32" s="705"/>
      <c r="M32" s="705"/>
      <c r="N32" s="705"/>
      <c r="O32" s="705"/>
      <c r="P32" s="705"/>
      <c r="Q32" s="706"/>
      <c r="R32" s="640">
        <v>489510</v>
      </c>
      <c r="S32" s="641"/>
      <c r="T32" s="641"/>
      <c r="U32" s="641"/>
      <c r="V32" s="641"/>
      <c r="W32" s="641"/>
      <c r="X32" s="641"/>
      <c r="Y32" s="642"/>
      <c r="Z32" s="677">
        <v>0.4</v>
      </c>
      <c r="AA32" s="677"/>
      <c r="AB32" s="677"/>
      <c r="AC32" s="677"/>
      <c r="AD32" s="678">
        <v>489510</v>
      </c>
      <c r="AE32" s="678"/>
      <c r="AF32" s="678"/>
      <c r="AG32" s="678"/>
      <c r="AH32" s="678"/>
      <c r="AI32" s="678"/>
      <c r="AJ32" s="678"/>
      <c r="AK32" s="678"/>
      <c r="AL32" s="643">
        <v>1</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98.9</v>
      </c>
      <c r="BH32" s="659"/>
      <c r="BI32" s="659"/>
      <c r="BJ32" s="659"/>
      <c r="BK32" s="659"/>
      <c r="BL32" s="659"/>
      <c r="BM32" s="644">
        <v>96.7</v>
      </c>
      <c r="BN32" s="725"/>
      <c r="BO32" s="725"/>
      <c r="BP32" s="725"/>
      <c r="BQ32" s="683"/>
      <c r="BR32" s="724">
        <v>98.8</v>
      </c>
      <c r="BS32" s="659"/>
      <c r="BT32" s="659"/>
      <c r="BU32" s="659"/>
      <c r="BV32" s="659"/>
      <c r="BW32" s="659"/>
      <c r="BX32" s="644">
        <v>96.5</v>
      </c>
      <c r="BY32" s="725"/>
      <c r="BZ32" s="725"/>
      <c r="CA32" s="725"/>
      <c r="CB32" s="683"/>
      <c r="CD32" s="733"/>
      <c r="CE32" s="734"/>
      <c r="CF32" s="673" t="s">
        <v>316</v>
      </c>
      <c r="CG32" s="674"/>
      <c r="CH32" s="674"/>
      <c r="CI32" s="674"/>
      <c r="CJ32" s="674"/>
      <c r="CK32" s="674"/>
      <c r="CL32" s="674"/>
      <c r="CM32" s="674"/>
      <c r="CN32" s="674"/>
      <c r="CO32" s="674"/>
      <c r="CP32" s="674"/>
      <c r="CQ32" s="675"/>
      <c r="CR32" s="640">
        <v>333</v>
      </c>
      <c r="CS32" s="641"/>
      <c r="CT32" s="641"/>
      <c r="CU32" s="641"/>
      <c r="CV32" s="641"/>
      <c r="CW32" s="641"/>
      <c r="CX32" s="641"/>
      <c r="CY32" s="642"/>
      <c r="CZ32" s="643">
        <v>0</v>
      </c>
      <c r="DA32" s="661"/>
      <c r="DB32" s="661"/>
      <c r="DC32" s="662"/>
      <c r="DD32" s="646">
        <v>333</v>
      </c>
      <c r="DE32" s="641"/>
      <c r="DF32" s="641"/>
      <c r="DG32" s="641"/>
      <c r="DH32" s="641"/>
      <c r="DI32" s="641"/>
      <c r="DJ32" s="641"/>
      <c r="DK32" s="642"/>
      <c r="DL32" s="646">
        <v>333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9509411</v>
      </c>
      <c r="S33" s="641"/>
      <c r="T33" s="641"/>
      <c r="U33" s="641"/>
      <c r="V33" s="641"/>
      <c r="W33" s="641"/>
      <c r="X33" s="641"/>
      <c r="Y33" s="642"/>
      <c r="Z33" s="677">
        <v>8.6</v>
      </c>
      <c r="AA33" s="677"/>
      <c r="AB33" s="677"/>
      <c r="AC33" s="677"/>
      <c r="AD33" s="678" t="s">
        <v>126</v>
      </c>
      <c r="AE33" s="678"/>
      <c r="AF33" s="678"/>
      <c r="AG33" s="678"/>
      <c r="AH33" s="678"/>
      <c r="AI33" s="678"/>
      <c r="AJ33" s="678"/>
      <c r="AK33" s="678"/>
      <c r="AL33" s="643" t="s">
        <v>233</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98.8</v>
      </c>
      <c r="BH33" s="625"/>
      <c r="BI33" s="625"/>
      <c r="BJ33" s="625"/>
      <c r="BK33" s="625"/>
      <c r="BL33" s="625"/>
      <c r="BM33" s="668">
        <v>94.8</v>
      </c>
      <c r="BN33" s="625"/>
      <c r="BO33" s="625"/>
      <c r="BP33" s="625"/>
      <c r="BQ33" s="689"/>
      <c r="BR33" s="707">
        <v>98.7</v>
      </c>
      <c r="BS33" s="625"/>
      <c r="BT33" s="625"/>
      <c r="BU33" s="625"/>
      <c r="BV33" s="625"/>
      <c r="BW33" s="625"/>
      <c r="BX33" s="668">
        <v>94.6</v>
      </c>
      <c r="BY33" s="625"/>
      <c r="BZ33" s="625"/>
      <c r="CA33" s="625"/>
      <c r="CB33" s="689"/>
      <c r="CD33" s="673" t="s">
        <v>319</v>
      </c>
      <c r="CE33" s="674"/>
      <c r="CF33" s="674"/>
      <c r="CG33" s="674"/>
      <c r="CH33" s="674"/>
      <c r="CI33" s="674"/>
      <c r="CJ33" s="674"/>
      <c r="CK33" s="674"/>
      <c r="CL33" s="674"/>
      <c r="CM33" s="674"/>
      <c r="CN33" s="674"/>
      <c r="CO33" s="674"/>
      <c r="CP33" s="674"/>
      <c r="CQ33" s="675"/>
      <c r="CR33" s="640">
        <v>42127583</v>
      </c>
      <c r="CS33" s="659"/>
      <c r="CT33" s="659"/>
      <c r="CU33" s="659"/>
      <c r="CV33" s="659"/>
      <c r="CW33" s="659"/>
      <c r="CX33" s="659"/>
      <c r="CY33" s="660"/>
      <c r="CZ33" s="643">
        <v>39.4</v>
      </c>
      <c r="DA33" s="661"/>
      <c r="DB33" s="661"/>
      <c r="DC33" s="662"/>
      <c r="DD33" s="646">
        <v>33337872</v>
      </c>
      <c r="DE33" s="659"/>
      <c r="DF33" s="659"/>
      <c r="DG33" s="659"/>
      <c r="DH33" s="659"/>
      <c r="DI33" s="659"/>
      <c r="DJ33" s="659"/>
      <c r="DK33" s="660"/>
      <c r="DL33" s="646">
        <v>23938649</v>
      </c>
      <c r="DM33" s="659"/>
      <c r="DN33" s="659"/>
      <c r="DO33" s="659"/>
      <c r="DP33" s="659"/>
      <c r="DQ33" s="659"/>
      <c r="DR33" s="659"/>
      <c r="DS33" s="659"/>
      <c r="DT33" s="659"/>
      <c r="DU33" s="659"/>
      <c r="DV33" s="660"/>
      <c r="DW33" s="643">
        <v>44.3</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333112</v>
      </c>
      <c r="S34" s="641"/>
      <c r="T34" s="641"/>
      <c r="U34" s="641"/>
      <c r="V34" s="641"/>
      <c r="W34" s="641"/>
      <c r="X34" s="641"/>
      <c r="Y34" s="642"/>
      <c r="Z34" s="677">
        <v>0.3</v>
      </c>
      <c r="AA34" s="677"/>
      <c r="AB34" s="677"/>
      <c r="AC34" s="677"/>
      <c r="AD34" s="678">
        <v>22718</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12761115</v>
      </c>
      <c r="CS34" s="641"/>
      <c r="CT34" s="641"/>
      <c r="CU34" s="641"/>
      <c r="CV34" s="641"/>
      <c r="CW34" s="641"/>
      <c r="CX34" s="641"/>
      <c r="CY34" s="642"/>
      <c r="CZ34" s="643">
        <v>11.9</v>
      </c>
      <c r="DA34" s="661"/>
      <c r="DB34" s="661"/>
      <c r="DC34" s="662"/>
      <c r="DD34" s="646">
        <v>9357530</v>
      </c>
      <c r="DE34" s="641"/>
      <c r="DF34" s="641"/>
      <c r="DG34" s="641"/>
      <c r="DH34" s="641"/>
      <c r="DI34" s="641"/>
      <c r="DJ34" s="641"/>
      <c r="DK34" s="642"/>
      <c r="DL34" s="646">
        <v>7959949</v>
      </c>
      <c r="DM34" s="641"/>
      <c r="DN34" s="641"/>
      <c r="DO34" s="641"/>
      <c r="DP34" s="641"/>
      <c r="DQ34" s="641"/>
      <c r="DR34" s="641"/>
      <c r="DS34" s="641"/>
      <c r="DT34" s="641"/>
      <c r="DU34" s="641"/>
      <c r="DV34" s="642"/>
      <c r="DW34" s="643">
        <v>14.7</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61216</v>
      </c>
      <c r="S35" s="641"/>
      <c r="T35" s="641"/>
      <c r="U35" s="641"/>
      <c r="V35" s="641"/>
      <c r="W35" s="641"/>
      <c r="X35" s="641"/>
      <c r="Y35" s="642"/>
      <c r="Z35" s="677">
        <v>0.1</v>
      </c>
      <c r="AA35" s="677"/>
      <c r="AB35" s="677"/>
      <c r="AC35" s="677"/>
      <c r="AD35" s="678" t="s">
        <v>233</v>
      </c>
      <c r="AE35" s="678"/>
      <c r="AF35" s="678"/>
      <c r="AG35" s="678"/>
      <c r="AH35" s="678"/>
      <c r="AI35" s="678"/>
      <c r="AJ35" s="678"/>
      <c r="AK35" s="678"/>
      <c r="AL35" s="643" t="s">
        <v>126</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1095846</v>
      </c>
      <c r="CS35" s="659"/>
      <c r="CT35" s="659"/>
      <c r="CU35" s="659"/>
      <c r="CV35" s="659"/>
      <c r="CW35" s="659"/>
      <c r="CX35" s="659"/>
      <c r="CY35" s="660"/>
      <c r="CZ35" s="643">
        <v>1</v>
      </c>
      <c r="DA35" s="661"/>
      <c r="DB35" s="661"/>
      <c r="DC35" s="662"/>
      <c r="DD35" s="646">
        <v>1004660</v>
      </c>
      <c r="DE35" s="659"/>
      <c r="DF35" s="659"/>
      <c r="DG35" s="659"/>
      <c r="DH35" s="659"/>
      <c r="DI35" s="659"/>
      <c r="DJ35" s="659"/>
      <c r="DK35" s="660"/>
      <c r="DL35" s="646">
        <v>703668</v>
      </c>
      <c r="DM35" s="659"/>
      <c r="DN35" s="659"/>
      <c r="DO35" s="659"/>
      <c r="DP35" s="659"/>
      <c r="DQ35" s="659"/>
      <c r="DR35" s="659"/>
      <c r="DS35" s="659"/>
      <c r="DT35" s="659"/>
      <c r="DU35" s="659"/>
      <c r="DV35" s="660"/>
      <c r="DW35" s="643">
        <v>1.3</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3172312</v>
      </c>
      <c r="S36" s="641"/>
      <c r="T36" s="641"/>
      <c r="U36" s="641"/>
      <c r="V36" s="641"/>
      <c r="W36" s="641"/>
      <c r="X36" s="641"/>
      <c r="Y36" s="642"/>
      <c r="Z36" s="677">
        <v>2.9</v>
      </c>
      <c r="AA36" s="677"/>
      <c r="AB36" s="677"/>
      <c r="AC36" s="677"/>
      <c r="AD36" s="678" t="s">
        <v>126</v>
      </c>
      <c r="AE36" s="678"/>
      <c r="AF36" s="678"/>
      <c r="AG36" s="678"/>
      <c r="AH36" s="678"/>
      <c r="AI36" s="678"/>
      <c r="AJ36" s="678"/>
      <c r="AK36" s="678"/>
      <c r="AL36" s="643" t="s">
        <v>126</v>
      </c>
      <c r="AM36" s="644"/>
      <c r="AN36" s="644"/>
      <c r="AO36" s="679"/>
      <c r="AP36" s="235"/>
      <c r="AQ36" s="692" t="s">
        <v>327</v>
      </c>
      <c r="AR36" s="693"/>
      <c r="AS36" s="693"/>
      <c r="AT36" s="693"/>
      <c r="AU36" s="693"/>
      <c r="AV36" s="693"/>
      <c r="AW36" s="693"/>
      <c r="AX36" s="693"/>
      <c r="AY36" s="694"/>
      <c r="AZ36" s="695">
        <v>14853303</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378300</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11774531</v>
      </c>
      <c r="CS36" s="641"/>
      <c r="CT36" s="641"/>
      <c r="CU36" s="641"/>
      <c r="CV36" s="641"/>
      <c r="CW36" s="641"/>
      <c r="CX36" s="641"/>
      <c r="CY36" s="642"/>
      <c r="CZ36" s="643">
        <v>11</v>
      </c>
      <c r="DA36" s="661"/>
      <c r="DB36" s="661"/>
      <c r="DC36" s="662"/>
      <c r="DD36" s="646">
        <v>10558808</v>
      </c>
      <c r="DE36" s="641"/>
      <c r="DF36" s="641"/>
      <c r="DG36" s="641"/>
      <c r="DH36" s="641"/>
      <c r="DI36" s="641"/>
      <c r="DJ36" s="641"/>
      <c r="DK36" s="642"/>
      <c r="DL36" s="646">
        <v>7310016</v>
      </c>
      <c r="DM36" s="641"/>
      <c r="DN36" s="641"/>
      <c r="DO36" s="641"/>
      <c r="DP36" s="641"/>
      <c r="DQ36" s="641"/>
      <c r="DR36" s="641"/>
      <c r="DS36" s="641"/>
      <c r="DT36" s="641"/>
      <c r="DU36" s="641"/>
      <c r="DV36" s="642"/>
      <c r="DW36" s="643">
        <v>13.5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3775829</v>
      </c>
      <c r="S37" s="641"/>
      <c r="T37" s="641"/>
      <c r="U37" s="641"/>
      <c r="V37" s="641"/>
      <c r="W37" s="641"/>
      <c r="X37" s="641"/>
      <c r="Y37" s="642"/>
      <c r="Z37" s="677">
        <v>3.4</v>
      </c>
      <c r="AA37" s="677"/>
      <c r="AB37" s="677"/>
      <c r="AC37" s="677"/>
      <c r="AD37" s="678" t="s">
        <v>233</v>
      </c>
      <c r="AE37" s="678"/>
      <c r="AF37" s="678"/>
      <c r="AG37" s="678"/>
      <c r="AH37" s="678"/>
      <c r="AI37" s="678"/>
      <c r="AJ37" s="678"/>
      <c r="AK37" s="678"/>
      <c r="AL37" s="643" t="s">
        <v>126</v>
      </c>
      <c r="AM37" s="644"/>
      <c r="AN37" s="644"/>
      <c r="AO37" s="679"/>
      <c r="AQ37" s="680" t="s">
        <v>331</v>
      </c>
      <c r="AR37" s="681"/>
      <c r="AS37" s="681"/>
      <c r="AT37" s="681"/>
      <c r="AU37" s="681"/>
      <c r="AV37" s="681"/>
      <c r="AW37" s="681"/>
      <c r="AX37" s="681"/>
      <c r="AY37" s="682"/>
      <c r="AZ37" s="640">
        <v>3391454</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-245</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4482848</v>
      </c>
      <c r="CS37" s="659"/>
      <c r="CT37" s="659"/>
      <c r="CU37" s="659"/>
      <c r="CV37" s="659"/>
      <c r="CW37" s="659"/>
      <c r="CX37" s="659"/>
      <c r="CY37" s="660"/>
      <c r="CZ37" s="643">
        <v>4.2</v>
      </c>
      <c r="DA37" s="661"/>
      <c r="DB37" s="661"/>
      <c r="DC37" s="662"/>
      <c r="DD37" s="646">
        <v>4462504</v>
      </c>
      <c r="DE37" s="659"/>
      <c r="DF37" s="659"/>
      <c r="DG37" s="659"/>
      <c r="DH37" s="659"/>
      <c r="DI37" s="659"/>
      <c r="DJ37" s="659"/>
      <c r="DK37" s="660"/>
      <c r="DL37" s="646">
        <v>4355157</v>
      </c>
      <c r="DM37" s="659"/>
      <c r="DN37" s="659"/>
      <c r="DO37" s="659"/>
      <c r="DP37" s="659"/>
      <c r="DQ37" s="659"/>
      <c r="DR37" s="659"/>
      <c r="DS37" s="659"/>
      <c r="DT37" s="659"/>
      <c r="DU37" s="659"/>
      <c r="DV37" s="660"/>
      <c r="DW37" s="643">
        <v>8.1</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3307507</v>
      </c>
      <c r="S38" s="641"/>
      <c r="T38" s="641"/>
      <c r="U38" s="641"/>
      <c r="V38" s="641"/>
      <c r="W38" s="641"/>
      <c r="X38" s="641"/>
      <c r="Y38" s="642"/>
      <c r="Z38" s="677">
        <v>3</v>
      </c>
      <c r="AA38" s="677"/>
      <c r="AB38" s="677"/>
      <c r="AC38" s="677"/>
      <c r="AD38" s="678">
        <v>2146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2492889</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31900</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11875370</v>
      </c>
      <c r="CS38" s="641"/>
      <c r="CT38" s="641"/>
      <c r="CU38" s="641"/>
      <c r="CV38" s="641"/>
      <c r="CW38" s="641"/>
      <c r="CX38" s="641"/>
      <c r="CY38" s="642"/>
      <c r="CZ38" s="643">
        <v>11.1</v>
      </c>
      <c r="DA38" s="661"/>
      <c r="DB38" s="661"/>
      <c r="DC38" s="662"/>
      <c r="DD38" s="646">
        <v>10200767</v>
      </c>
      <c r="DE38" s="641"/>
      <c r="DF38" s="641"/>
      <c r="DG38" s="641"/>
      <c r="DH38" s="641"/>
      <c r="DI38" s="641"/>
      <c r="DJ38" s="641"/>
      <c r="DK38" s="642"/>
      <c r="DL38" s="646">
        <v>7965016</v>
      </c>
      <c r="DM38" s="641"/>
      <c r="DN38" s="641"/>
      <c r="DO38" s="641"/>
      <c r="DP38" s="641"/>
      <c r="DQ38" s="641"/>
      <c r="DR38" s="641"/>
      <c r="DS38" s="641"/>
      <c r="DT38" s="641"/>
      <c r="DU38" s="641"/>
      <c r="DV38" s="642"/>
      <c r="DW38" s="643">
        <v>14.7</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12494600</v>
      </c>
      <c r="S39" s="641"/>
      <c r="T39" s="641"/>
      <c r="U39" s="641"/>
      <c r="V39" s="641"/>
      <c r="W39" s="641"/>
      <c r="X39" s="641"/>
      <c r="Y39" s="642"/>
      <c r="Z39" s="677">
        <v>11.3</v>
      </c>
      <c r="AA39" s="677"/>
      <c r="AB39" s="677"/>
      <c r="AC39" s="677"/>
      <c r="AD39" s="678" t="s">
        <v>126</v>
      </c>
      <c r="AE39" s="678"/>
      <c r="AF39" s="678"/>
      <c r="AG39" s="678"/>
      <c r="AH39" s="678"/>
      <c r="AI39" s="678"/>
      <c r="AJ39" s="678"/>
      <c r="AK39" s="678"/>
      <c r="AL39" s="643" t="s">
        <v>233</v>
      </c>
      <c r="AM39" s="644"/>
      <c r="AN39" s="644"/>
      <c r="AO39" s="679"/>
      <c r="AQ39" s="680" t="s">
        <v>339</v>
      </c>
      <c r="AR39" s="681"/>
      <c r="AS39" s="681"/>
      <c r="AT39" s="681"/>
      <c r="AU39" s="681"/>
      <c r="AV39" s="681"/>
      <c r="AW39" s="681"/>
      <c r="AX39" s="681"/>
      <c r="AY39" s="682"/>
      <c r="AZ39" s="640">
        <v>441045</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47422</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2894384</v>
      </c>
      <c r="CS39" s="659"/>
      <c r="CT39" s="659"/>
      <c r="CU39" s="659"/>
      <c r="CV39" s="659"/>
      <c r="CW39" s="659"/>
      <c r="CX39" s="659"/>
      <c r="CY39" s="660"/>
      <c r="CZ39" s="643">
        <v>2.7</v>
      </c>
      <c r="DA39" s="661"/>
      <c r="DB39" s="661"/>
      <c r="DC39" s="662"/>
      <c r="DD39" s="646">
        <v>1629345</v>
      </c>
      <c r="DE39" s="659"/>
      <c r="DF39" s="659"/>
      <c r="DG39" s="659"/>
      <c r="DH39" s="659"/>
      <c r="DI39" s="659"/>
      <c r="DJ39" s="659"/>
      <c r="DK39" s="660"/>
      <c r="DL39" s="646" t="s">
        <v>126</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233</v>
      </c>
      <c r="AA40" s="677"/>
      <c r="AB40" s="677"/>
      <c r="AC40" s="677"/>
      <c r="AD40" s="678" t="s">
        <v>126</v>
      </c>
      <c r="AE40" s="678"/>
      <c r="AF40" s="678"/>
      <c r="AG40" s="678"/>
      <c r="AH40" s="678"/>
      <c r="AI40" s="678"/>
      <c r="AJ40" s="678"/>
      <c r="AK40" s="678"/>
      <c r="AL40" s="643" t="s">
        <v>233</v>
      </c>
      <c r="AM40" s="644"/>
      <c r="AN40" s="644"/>
      <c r="AO40" s="679"/>
      <c r="AQ40" s="680" t="s">
        <v>343</v>
      </c>
      <c r="AR40" s="681"/>
      <c r="AS40" s="681"/>
      <c r="AT40" s="681"/>
      <c r="AU40" s="681"/>
      <c r="AV40" s="681"/>
      <c r="AW40" s="681"/>
      <c r="AX40" s="681"/>
      <c r="AY40" s="682"/>
      <c r="AZ40" s="640">
        <v>163183</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89</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1726337</v>
      </c>
      <c r="CS40" s="641"/>
      <c r="CT40" s="641"/>
      <c r="CU40" s="641"/>
      <c r="CV40" s="641"/>
      <c r="CW40" s="641"/>
      <c r="CX40" s="641"/>
      <c r="CY40" s="642"/>
      <c r="CZ40" s="643">
        <v>1.6</v>
      </c>
      <c r="DA40" s="661"/>
      <c r="DB40" s="661"/>
      <c r="DC40" s="662"/>
      <c r="DD40" s="646">
        <v>586762</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3537200</v>
      </c>
      <c r="S41" s="641"/>
      <c r="T41" s="641"/>
      <c r="U41" s="641"/>
      <c r="V41" s="641"/>
      <c r="W41" s="641"/>
      <c r="X41" s="641"/>
      <c r="Y41" s="642"/>
      <c r="Z41" s="677">
        <v>3.2</v>
      </c>
      <c r="AA41" s="677"/>
      <c r="AB41" s="677"/>
      <c r="AC41" s="677"/>
      <c r="AD41" s="678" t="s">
        <v>126</v>
      </c>
      <c r="AE41" s="678"/>
      <c r="AF41" s="678"/>
      <c r="AG41" s="678"/>
      <c r="AH41" s="678"/>
      <c r="AI41" s="678"/>
      <c r="AJ41" s="678"/>
      <c r="AK41" s="678"/>
      <c r="AL41" s="643" t="s">
        <v>126</v>
      </c>
      <c r="AM41" s="644"/>
      <c r="AN41" s="644"/>
      <c r="AO41" s="679"/>
      <c r="AQ41" s="680" t="s">
        <v>348</v>
      </c>
      <c r="AR41" s="681"/>
      <c r="AS41" s="681"/>
      <c r="AT41" s="681"/>
      <c r="AU41" s="681"/>
      <c r="AV41" s="681"/>
      <c r="AW41" s="681"/>
      <c r="AX41" s="681"/>
      <c r="AY41" s="682"/>
      <c r="AZ41" s="640">
        <v>2292640</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233</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233</v>
      </c>
      <c r="DA41" s="661"/>
      <c r="DB41" s="661"/>
      <c r="DC41" s="662"/>
      <c r="DD41" s="646" t="s">
        <v>233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110826187</v>
      </c>
      <c r="S42" s="663"/>
      <c r="T42" s="663"/>
      <c r="U42" s="663"/>
      <c r="V42" s="663"/>
      <c r="W42" s="663"/>
      <c r="X42" s="663"/>
      <c r="Y42" s="665"/>
      <c r="Z42" s="666">
        <v>100</v>
      </c>
      <c r="AA42" s="666"/>
      <c r="AB42" s="666"/>
      <c r="AC42" s="666"/>
      <c r="AD42" s="667">
        <v>50504370</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6072092</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331</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17900283</v>
      </c>
      <c r="CS42" s="641"/>
      <c r="CT42" s="641"/>
      <c r="CU42" s="641"/>
      <c r="CV42" s="641"/>
      <c r="CW42" s="641"/>
      <c r="CX42" s="641"/>
      <c r="CY42" s="642"/>
      <c r="CZ42" s="643">
        <v>16.8</v>
      </c>
      <c r="DA42" s="644"/>
      <c r="DB42" s="644"/>
      <c r="DC42" s="645"/>
      <c r="DD42" s="646">
        <v>1984203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519535</v>
      </c>
      <c r="CS43" s="659"/>
      <c r="CT43" s="659"/>
      <c r="CU43" s="659"/>
      <c r="CV43" s="659"/>
      <c r="CW43" s="659"/>
      <c r="CX43" s="659"/>
      <c r="CY43" s="660"/>
      <c r="CZ43" s="643">
        <v>0.5</v>
      </c>
      <c r="DA43" s="661"/>
      <c r="DB43" s="661"/>
      <c r="DC43" s="662"/>
      <c r="DD43" s="646">
        <v>519535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17900283</v>
      </c>
      <c r="CS44" s="641"/>
      <c r="CT44" s="641"/>
      <c r="CU44" s="641"/>
      <c r="CV44" s="641"/>
      <c r="CW44" s="641"/>
      <c r="CX44" s="641"/>
      <c r="CY44" s="642"/>
      <c r="CZ44" s="643">
        <v>16.8</v>
      </c>
      <c r="DA44" s="644"/>
      <c r="DB44" s="644"/>
      <c r="DC44" s="645"/>
      <c r="DD44" s="646">
        <v>1984203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8217892</v>
      </c>
      <c r="CS45" s="659"/>
      <c r="CT45" s="659"/>
      <c r="CU45" s="659"/>
      <c r="CV45" s="659"/>
      <c r="CW45" s="659"/>
      <c r="CX45" s="659"/>
      <c r="CY45" s="660"/>
      <c r="CZ45" s="643">
        <v>7.7</v>
      </c>
      <c r="DA45" s="661"/>
      <c r="DB45" s="661"/>
      <c r="DC45" s="662"/>
      <c r="DD45" s="646">
        <v>359619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9318732</v>
      </c>
      <c r="CS46" s="641"/>
      <c r="CT46" s="641"/>
      <c r="CU46" s="641"/>
      <c r="CV46" s="641"/>
      <c r="CW46" s="641"/>
      <c r="CX46" s="641"/>
      <c r="CY46" s="642"/>
      <c r="CZ46" s="643">
        <v>8.6999999999999993</v>
      </c>
      <c r="DA46" s="644"/>
      <c r="DB46" s="644"/>
      <c r="DC46" s="645"/>
      <c r="DD46" s="646">
        <v>1584925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233</v>
      </c>
      <c r="CS47" s="659"/>
      <c r="CT47" s="659"/>
      <c r="CU47" s="659"/>
      <c r="CV47" s="659"/>
      <c r="CW47" s="659"/>
      <c r="CX47" s="659"/>
      <c r="CY47" s="660"/>
      <c r="CZ47" s="643" t="s">
        <v>126</v>
      </c>
      <c r="DA47" s="661"/>
      <c r="DB47" s="661"/>
      <c r="DC47" s="662"/>
      <c r="DD47" s="646" t="s">
        <v>233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233</v>
      </c>
      <c r="CS48" s="641"/>
      <c r="CT48" s="641"/>
      <c r="CU48" s="641"/>
      <c r="CV48" s="641"/>
      <c r="CW48" s="641"/>
      <c r="CX48" s="641"/>
      <c r="CY48" s="642"/>
      <c r="CZ48" s="643" t="s">
        <v>233</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106808670</v>
      </c>
      <c r="CS49" s="625"/>
      <c r="CT49" s="625"/>
      <c r="CU49" s="625"/>
      <c r="CV49" s="625"/>
      <c r="CW49" s="625"/>
      <c r="CX49" s="625"/>
      <c r="CY49" s="626"/>
      <c r="CZ49" s="627">
        <v>100</v>
      </c>
      <c r="DA49" s="628"/>
      <c r="DB49" s="628"/>
      <c r="DC49" s="629"/>
      <c r="DD49" s="630">
        <v>61331357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84/HDVyt2C1dxvf3lJ3VgVEnOl8lMsIQZWmURuVsDMvLUixqhis2/CYVJpAhs4NSndy6gdz4fOUH1oQ9ZoK0tw==" saltValue="XBfwiz9K/8sTOkEcHwwsY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election activeCell="Q36" sqref="Q36:U3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110168</v>
      </c>
      <c r="R7" s="1160"/>
      <c r="S7" s="1160"/>
      <c r="T7" s="1160"/>
      <c r="U7" s="1160"/>
      <c r="V7" s="1160">
        <v>106352</v>
      </c>
      <c r="W7" s="1160"/>
      <c r="X7" s="1160"/>
      <c r="Y7" s="1160"/>
      <c r="Z7" s="1160"/>
      <c r="AA7" s="1160">
        <v>3816</v>
      </c>
      <c r="AB7" s="1160"/>
      <c r="AC7" s="1160"/>
      <c r="AD7" s="1160"/>
      <c r="AE7" s="1161"/>
      <c r="AF7" s="1162">
        <v>1889</v>
      </c>
      <c r="AG7" s="1163"/>
      <c r="AH7" s="1163"/>
      <c r="AI7" s="1163"/>
      <c r="AJ7" s="1164"/>
      <c r="AK7" s="1146">
        <v>103</v>
      </c>
      <c r="AL7" s="1147"/>
      <c r="AM7" s="1147"/>
      <c r="AN7" s="1147"/>
      <c r="AO7" s="1147"/>
      <c r="AP7" s="1147">
        <v>109266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605</v>
      </c>
      <c r="BT7" s="1151"/>
      <c r="BU7" s="1151"/>
      <c r="BV7" s="1151"/>
      <c r="BW7" s="1151"/>
      <c r="BX7" s="1151"/>
      <c r="BY7" s="1151"/>
      <c r="BZ7" s="1151"/>
      <c r="CA7" s="1151"/>
      <c r="CB7" s="1151"/>
      <c r="CC7" s="1151"/>
      <c r="CD7" s="1151"/>
      <c r="CE7" s="1151"/>
      <c r="CF7" s="1151"/>
      <c r="CG7" s="1152"/>
      <c r="CH7" s="1143">
        <v>78</v>
      </c>
      <c r="CI7" s="1144"/>
      <c r="CJ7" s="1144"/>
      <c r="CK7" s="1144"/>
      <c r="CL7" s="1145"/>
      <c r="CM7" s="1143">
        <v>2936</v>
      </c>
      <c r="CN7" s="1144"/>
      <c r="CO7" s="1144"/>
      <c r="CP7" s="1144"/>
      <c r="CQ7" s="1145"/>
      <c r="CR7" s="1143">
        <v>333</v>
      </c>
      <c r="CS7" s="1144"/>
      <c r="CT7" s="1144"/>
      <c r="CU7" s="1144"/>
      <c r="CV7" s="1145"/>
      <c r="CW7" s="1143" t="s">
        <v>593</v>
      </c>
      <c r="CX7" s="1144"/>
      <c r="CY7" s="1144"/>
      <c r="CZ7" s="1144"/>
      <c r="DA7" s="1145"/>
      <c r="DB7" s="1143" t="s">
        <v>593</v>
      </c>
      <c r="DC7" s="1144"/>
      <c r="DD7" s="1144"/>
      <c r="DE7" s="1144"/>
      <c r="DF7" s="1145"/>
      <c r="DG7" s="1143" t="s">
        <v>593</v>
      </c>
      <c r="DH7" s="1144"/>
      <c r="DI7" s="1144"/>
      <c r="DJ7" s="1144"/>
      <c r="DK7" s="1145"/>
      <c r="DL7" s="1143" t="s">
        <v>593</v>
      </c>
      <c r="DM7" s="1144"/>
      <c r="DN7" s="1144"/>
      <c r="DO7" s="1144"/>
      <c r="DP7" s="1145"/>
      <c r="DQ7" s="1143" t="s">
        <v>593</v>
      </c>
      <c r="DR7" s="1144"/>
      <c r="DS7" s="1144"/>
      <c r="DT7" s="1144"/>
      <c r="DU7" s="1145"/>
      <c r="DV7" s="1170"/>
      <c r="DW7" s="1171"/>
      <c r="DX7" s="1171"/>
      <c r="DY7" s="1171"/>
      <c r="DZ7" s="1172"/>
      <c r="EA7" s="255"/>
    </row>
    <row r="8" spans="1:131" s="256" customFormat="1" ht="26.25" customHeight="1" x14ac:dyDescent="0.15">
      <c r="A8" s="262">
        <v>2</v>
      </c>
      <c r="B8" s="1086" t="s">
        <v>388</v>
      </c>
      <c r="C8" s="1087"/>
      <c r="D8" s="1087"/>
      <c r="E8" s="1087"/>
      <c r="F8" s="1087"/>
      <c r="G8" s="1087"/>
      <c r="H8" s="1087"/>
      <c r="I8" s="1087"/>
      <c r="J8" s="1087"/>
      <c r="K8" s="1087"/>
      <c r="L8" s="1087"/>
      <c r="M8" s="1087"/>
      <c r="N8" s="1087"/>
      <c r="O8" s="1087"/>
      <c r="P8" s="1088"/>
      <c r="Q8" s="1098">
        <v>1732</v>
      </c>
      <c r="R8" s="1099"/>
      <c r="S8" s="1099"/>
      <c r="T8" s="1099"/>
      <c r="U8" s="1099"/>
      <c r="V8" s="1099">
        <v>1631</v>
      </c>
      <c r="W8" s="1099"/>
      <c r="X8" s="1099"/>
      <c r="Y8" s="1099"/>
      <c r="Z8" s="1099"/>
      <c r="AA8" s="1099">
        <v>101</v>
      </c>
      <c r="AB8" s="1099"/>
      <c r="AC8" s="1099"/>
      <c r="AD8" s="1099"/>
      <c r="AE8" s="1100"/>
      <c r="AF8" s="1092">
        <v>18</v>
      </c>
      <c r="AG8" s="1093"/>
      <c r="AH8" s="1093"/>
      <c r="AI8" s="1093"/>
      <c r="AJ8" s="1094"/>
      <c r="AK8" s="1141">
        <v>536</v>
      </c>
      <c r="AL8" s="1142"/>
      <c r="AM8" s="1142"/>
      <c r="AN8" s="1142"/>
      <c r="AO8" s="1142"/>
      <c r="AP8" s="1142">
        <v>5929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595</v>
      </c>
      <c r="BT8" s="1070"/>
      <c r="BU8" s="1070"/>
      <c r="BV8" s="1070"/>
      <c r="BW8" s="1070"/>
      <c r="BX8" s="1070"/>
      <c r="BY8" s="1070"/>
      <c r="BZ8" s="1070"/>
      <c r="CA8" s="1070"/>
      <c r="CB8" s="1070"/>
      <c r="CC8" s="1070"/>
      <c r="CD8" s="1070"/>
      <c r="CE8" s="1070"/>
      <c r="CF8" s="1070"/>
      <c r="CG8" s="1071"/>
      <c r="CH8" s="1044">
        <v>0</v>
      </c>
      <c r="CI8" s="1045"/>
      <c r="CJ8" s="1045"/>
      <c r="CK8" s="1045"/>
      <c r="CL8" s="1046"/>
      <c r="CM8" s="1044">
        <v>71</v>
      </c>
      <c r="CN8" s="1045"/>
      <c r="CO8" s="1045"/>
      <c r="CP8" s="1045"/>
      <c r="CQ8" s="1046"/>
      <c r="CR8" s="1044">
        <v>5</v>
      </c>
      <c r="CS8" s="1045"/>
      <c r="CT8" s="1045"/>
      <c r="CU8" s="1045"/>
      <c r="CV8" s="1046"/>
      <c r="CW8" s="1044" t="s">
        <v>593</v>
      </c>
      <c r="CX8" s="1045"/>
      <c r="CY8" s="1045"/>
      <c r="CZ8" s="1045"/>
      <c r="DA8" s="1046"/>
      <c r="DB8" s="1044" t="s">
        <v>593</v>
      </c>
      <c r="DC8" s="1045"/>
      <c r="DD8" s="1045"/>
      <c r="DE8" s="1045"/>
      <c r="DF8" s="1046"/>
      <c r="DG8" s="1044" t="s">
        <v>593</v>
      </c>
      <c r="DH8" s="1045"/>
      <c r="DI8" s="1045"/>
      <c r="DJ8" s="1045"/>
      <c r="DK8" s="1046"/>
      <c r="DL8" s="1044" t="s">
        <v>593</v>
      </c>
      <c r="DM8" s="1045"/>
      <c r="DN8" s="1045"/>
      <c r="DO8" s="1045"/>
      <c r="DP8" s="1046"/>
      <c r="DQ8" s="1044" t="s">
        <v>593</v>
      </c>
      <c r="DR8" s="1045"/>
      <c r="DS8" s="1045"/>
      <c r="DT8" s="1045"/>
      <c r="DU8" s="1046"/>
      <c r="DV8" s="1047"/>
      <c r="DW8" s="1048"/>
      <c r="DX8" s="1048"/>
      <c r="DY8" s="1048"/>
      <c r="DZ8" s="1049"/>
      <c r="EA8" s="255"/>
    </row>
    <row r="9" spans="1:131" s="256" customFormat="1" ht="26.25" customHeight="1" x14ac:dyDescent="0.15">
      <c r="A9" s="262">
        <v>3</v>
      </c>
      <c r="B9" s="1086" t="s">
        <v>389</v>
      </c>
      <c r="C9" s="1087"/>
      <c r="D9" s="1087"/>
      <c r="E9" s="1087"/>
      <c r="F9" s="1087"/>
      <c r="G9" s="1087"/>
      <c r="H9" s="1087"/>
      <c r="I9" s="1087"/>
      <c r="J9" s="1087"/>
      <c r="K9" s="1087"/>
      <c r="L9" s="1087"/>
      <c r="M9" s="1087"/>
      <c r="N9" s="1087"/>
      <c r="O9" s="1087"/>
      <c r="P9" s="1088"/>
      <c r="Q9" s="1098">
        <v>1751</v>
      </c>
      <c r="R9" s="1099"/>
      <c r="S9" s="1099"/>
      <c r="T9" s="1099"/>
      <c r="U9" s="1099"/>
      <c r="V9" s="1099">
        <v>1730</v>
      </c>
      <c r="W9" s="1099"/>
      <c r="X9" s="1099"/>
      <c r="Y9" s="1099"/>
      <c r="Z9" s="1099"/>
      <c r="AA9" s="1099">
        <v>21</v>
      </c>
      <c r="AB9" s="1099"/>
      <c r="AC9" s="1099"/>
      <c r="AD9" s="1099"/>
      <c r="AE9" s="1100"/>
      <c r="AF9" s="1092">
        <v>18</v>
      </c>
      <c r="AG9" s="1093"/>
      <c r="AH9" s="1093"/>
      <c r="AI9" s="1093"/>
      <c r="AJ9" s="1094"/>
      <c r="AK9" s="1141">
        <v>884</v>
      </c>
      <c r="AL9" s="1142"/>
      <c r="AM9" s="1142"/>
      <c r="AN9" s="1142"/>
      <c r="AO9" s="1142"/>
      <c r="AP9" s="1142">
        <v>2941</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606</v>
      </c>
      <c r="BT9" s="1070"/>
      <c r="BU9" s="1070"/>
      <c r="BV9" s="1070"/>
      <c r="BW9" s="1070"/>
      <c r="BX9" s="1070"/>
      <c r="BY9" s="1070"/>
      <c r="BZ9" s="1070"/>
      <c r="CA9" s="1070"/>
      <c r="CB9" s="1070"/>
      <c r="CC9" s="1070"/>
      <c r="CD9" s="1070"/>
      <c r="CE9" s="1070"/>
      <c r="CF9" s="1070"/>
      <c r="CG9" s="1071"/>
      <c r="CH9" s="1044">
        <v>0</v>
      </c>
      <c r="CI9" s="1045"/>
      <c r="CJ9" s="1045"/>
      <c r="CK9" s="1045"/>
      <c r="CL9" s="1046"/>
      <c r="CM9" s="1044">
        <v>254</v>
      </c>
      <c r="CN9" s="1045"/>
      <c r="CO9" s="1045"/>
      <c r="CP9" s="1045"/>
      <c r="CQ9" s="1046"/>
      <c r="CR9" s="1044">
        <v>161</v>
      </c>
      <c r="CS9" s="1045"/>
      <c r="CT9" s="1045"/>
      <c r="CU9" s="1045"/>
      <c r="CV9" s="1046"/>
      <c r="CW9" s="1044" t="s">
        <v>593</v>
      </c>
      <c r="CX9" s="1045"/>
      <c r="CY9" s="1045"/>
      <c r="CZ9" s="1045"/>
      <c r="DA9" s="1046"/>
      <c r="DB9" s="1044" t="s">
        <v>593</v>
      </c>
      <c r="DC9" s="1045"/>
      <c r="DD9" s="1045"/>
      <c r="DE9" s="1045"/>
      <c r="DF9" s="1046"/>
      <c r="DG9" s="1044" t="s">
        <v>593</v>
      </c>
      <c r="DH9" s="1045"/>
      <c r="DI9" s="1045"/>
      <c r="DJ9" s="1045"/>
      <c r="DK9" s="1046"/>
      <c r="DL9" s="1044" t="s">
        <v>593</v>
      </c>
      <c r="DM9" s="1045"/>
      <c r="DN9" s="1045"/>
      <c r="DO9" s="1045"/>
      <c r="DP9" s="1046"/>
      <c r="DQ9" s="1044" t="s">
        <v>593</v>
      </c>
      <c r="DR9" s="1045"/>
      <c r="DS9" s="1045"/>
      <c r="DT9" s="1045"/>
      <c r="DU9" s="1046"/>
      <c r="DV9" s="1047"/>
      <c r="DW9" s="1048"/>
      <c r="DX9" s="1048"/>
      <c r="DY9" s="1048"/>
      <c r="DZ9" s="1049"/>
      <c r="EA9" s="255"/>
    </row>
    <row r="10" spans="1:131" s="256" customFormat="1" ht="26.25" customHeight="1" x14ac:dyDescent="0.15">
      <c r="A10" s="262">
        <v>4</v>
      </c>
      <c r="B10" s="1086" t="s">
        <v>390</v>
      </c>
      <c r="C10" s="1087"/>
      <c r="D10" s="1087"/>
      <c r="E10" s="1087"/>
      <c r="F10" s="1087"/>
      <c r="G10" s="1087"/>
      <c r="H10" s="1087"/>
      <c r="I10" s="1087"/>
      <c r="J10" s="1087"/>
      <c r="K10" s="1087"/>
      <c r="L10" s="1087"/>
      <c r="M10" s="1087"/>
      <c r="N10" s="1087"/>
      <c r="O10" s="1087"/>
      <c r="P10" s="1088"/>
      <c r="Q10" s="1098" t="s">
        <v>591</v>
      </c>
      <c r="R10" s="1099"/>
      <c r="S10" s="1099"/>
      <c r="T10" s="1099"/>
      <c r="U10" s="1099"/>
      <c r="V10" s="1099" t="s">
        <v>591</v>
      </c>
      <c r="W10" s="1099"/>
      <c r="X10" s="1099"/>
      <c r="Y10" s="1099"/>
      <c r="Z10" s="1099"/>
      <c r="AA10" s="1099" t="s">
        <v>591</v>
      </c>
      <c r="AB10" s="1099"/>
      <c r="AC10" s="1099"/>
      <c r="AD10" s="1099"/>
      <c r="AE10" s="1100"/>
      <c r="AF10" s="1092" t="s">
        <v>391</v>
      </c>
      <c r="AG10" s="1093"/>
      <c r="AH10" s="1093"/>
      <c r="AI10" s="1093"/>
      <c r="AJ10" s="1094"/>
      <c r="AK10" s="1141" t="s">
        <v>591</v>
      </c>
      <c r="AL10" s="1142"/>
      <c r="AM10" s="1142"/>
      <c r="AN10" s="1142"/>
      <c r="AO10" s="1142"/>
      <c r="AP10" s="1142" t="s">
        <v>592</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612</v>
      </c>
      <c r="BT10" s="1070"/>
      <c r="BU10" s="1070"/>
      <c r="BV10" s="1070"/>
      <c r="BW10" s="1070"/>
      <c r="BX10" s="1070"/>
      <c r="BY10" s="1070"/>
      <c r="BZ10" s="1070"/>
      <c r="CA10" s="1070"/>
      <c r="CB10" s="1070"/>
      <c r="CC10" s="1070"/>
      <c r="CD10" s="1070"/>
      <c r="CE10" s="1070"/>
      <c r="CF10" s="1070"/>
      <c r="CG10" s="1071"/>
      <c r="CH10" s="1044">
        <v>-54</v>
      </c>
      <c r="CI10" s="1045"/>
      <c r="CJ10" s="1045"/>
      <c r="CK10" s="1045"/>
      <c r="CL10" s="1046"/>
      <c r="CM10" s="1044">
        <v>1746</v>
      </c>
      <c r="CN10" s="1045"/>
      <c r="CO10" s="1045"/>
      <c r="CP10" s="1045"/>
      <c r="CQ10" s="1046"/>
      <c r="CR10" s="1044">
        <v>27</v>
      </c>
      <c r="CS10" s="1045"/>
      <c r="CT10" s="1045"/>
      <c r="CU10" s="1045"/>
      <c r="CV10" s="1046"/>
      <c r="CW10" s="1044">
        <v>181</v>
      </c>
      <c r="CX10" s="1045"/>
      <c r="CY10" s="1045"/>
      <c r="CZ10" s="1045"/>
      <c r="DA10" s="1046"/>
      <c r="DB10" s="1044" t="s">
        <v>593</v>
      </c>
      <c r="DC10" s="1045"/>
      <c r="DD10" s="1045"/>
      <c r="DE10" s="1045"/>
      <c r="DF10" s="1046"/>
      <c r="DG10" s="1044" t="s">
        <v>593</v>
      </c>
      <c r="DH10" s="1045"/>
      <c r="DI10" s="1045"/>
      <c r="DJ10" s="1045"/>
      <c r="DK10" s="1046"/>
      <c r="DL10" s="1044" t="s">
        <v>593</v>
      </c>
      <c r="DM10" s="1045"/>
      <c r="DN10" s="1045"/>
      <c r="DO10" s="1045"/>
      <c r="DP10" s="1046"/>
      <c r="DQ10" s="1044" t="s">
        <v>593</v>
      </c>
      <c r="DR10" s="1045"/>
      <c r="DS10" s="1045"/>
      <c r="DT10" s="1045"/>
      <c r="DU10" s="1046"/>
      <c r="DV10" s="1047"/>
      <c r="DW10" s="1048"/>
      <c r="DX10" s="1048"/>
      <c r="DY10" s="1048"/>
      <c r="DZ10" s="1049"/>
      <c r="EA10" s="255"/>
    </row>
    <row r="11" spans="1:131" s="256" customFormat="1" ht="26.25" customHeight="1" x14ac:dyDescent="0.15">
      <c r="A11" s="262">
        <v>5</v>
      </c>
      <c r="B11" s="1086" t="s">
        <v>392</v>
      </c>
      <c r="C11" s="1087"/>
      <c r="D11" s="1087"/>
      <c r="E11" s="1087"/>
      <c r="F11" s="1087"/>
      <c r="G11" s="1087"/>
      <c r="H11" s="1087"/>
      <c r="I11" s="1087"/>
      <c r="J11" s="1087"/>
      <c r="K11" s="1087"/>
      <c r="L11" s="1087"/>
      <c r="M11" s="1087"/>
      <c r="N11" s="1087"/>
      <c r="O11" s="1087"/>
      <c r="P11" s="1088"/>
      <c r="Q11" s="1098">
        <v>51</v>
      </c>
      <c r="R11" s="1099"/>
      <c r="S11" s="1099"/>
      <c r="T11" s="1099"/>
      <c r="U11" s="1099"/>
      <c r="V11" s="1099">
        <v>49</v>
      </c>
      <c r="W11" s="1099"/>
      <c r="X11" s="1099"/>
      <c r="Y11" s="1099"/>
      <c r="Z11" s="1099"/>
      <c r="AA11" s="1099">
        <v>2</v>
      </c>
      <c r="AB11" s="1099"/>
      <c r="AC11" s="1099"/>
      <c r="AD11" s="1099"/>
      <c r="AE11" s="1100"/>
      <c r="AF11" s="1092">
        <v>2</v>
      </c>
      <c r="AG11" s="1093"/>
      <c r="AH11" s="1093"/>
      <c r="AI11" s="1093"/>
      <c r="AJ11" s="1094"/>
      <c r="AK11" s="1141">
        <v>8</v>
      </c>
      <c r="AL11" s="1142"/>
      <c r="AM11" s="1142"/>
      <c r="AN11" s="1142"/>
      <c r="AO11" s="1142"/>
      <c r="AP11" s="1142">
        <v>8</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596</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83</v>
      </c>
      <c r="CN11" s="1045"/>
      <c r="CO11" s="1045"/>
      <c r="CP11" s="1045"/>
      <c r="CQ11" s="1046"/>
      <c r="CR11" s="1044">
        <v>50</v>
      </c>
      <c r="CS11" s="1045"/>
      <c r="CT11" s="1045"/>
      <c r="CU11" s="1045"/>
      <c r="CV11" s="1046"/>
      <c r="CW11" s="1044" t="s">
        <v>593</v>
      </c>
      <c r="CX11" s="1045"/>
      <c r="CY11" s="1045"/>
      <c r="CZ11" s="1045"/>
      <c r="DA11" s="1046"/>
      <c r="DB11" s="1044" t="s">
        <v>593</v>
      </c>
      <c r="DC11" s="1045"/>
      <c r="DD11" s="1045"/>
      <c r="DE11" s="1045"/>
      <c r="DF11" s="1046"/>
      <c r="DG11" s="1044" t="s">
        <v>593</v>
      </c>
      <c r="DH11" s="1045"/>
      <c r="DI11" s="1045"/>
      <c r="DJ11" s="1045"/>
      <c r="DK11" s="1046"/>
      <c r="DL11" s="1044" t="s">
        <v>593</v>
      </c>
      <c r="DM11" s="1045"/>
      <c r="DN11" s="1045"/>
      <c r="DO11" s="1045"/>
      <c r="DP11" s="1046"/>
      <c r="DQ11" s="1044" t="s">
        <v>593</v>
      </c>
      <c r="DR11" s="1045"/>
      <c r="DS11" s="1045"/>
      <c r="DT11" s="1045"/>
      <c r="DU11" s="1046"/>
      <c r="DV11" s="1047"/>
      <c r="DW11" s="1048"/>
      <c r="DX11" s="1048"/>
      <c r="DY11" s="1048"/>
      <c r="DZ11" s="1049"/>
      <c r="EA11" s="255"/>
    </row>
    <row r="12" spans="1:131" s="256" customFormat="1" ht="26.25" customHeight="1" x14ac:dyDescent="0.15">
      <c r="A12" s="262">
        <v>6</v>
      </c>
      <c r="B12" s="1086" t="s">
        <v>393</v>
      </c>
      <c r="C12" s="1087"/>
      <c r="D12" s="1087"/>
      <c r="E12" s="1087"/>
      <c r="F12" s="1087"/>
      <c r="G12" s="1087"/>
      <c r="H12" s="1087"/>
      <c r="I12" s="1087"/>
      <c r="J12" s="1087"/>
      <c r="K12" s="1087"/>
      <c r="L12" s="1087"/>
      <c r="M12" s="1087"/>
      <c r="N12" s="1087"/>
      <c r="O12" s="1087"/>
      <c r="P12" s="1088"/>
      <c r="Q12" s="1098">
        <v>110</v>
      </c>
      <c r="R12" s="1099"/>
      <c r="S12" s="1099"/>
      <c r="T12" s="1099"/>
      <c r="U12" s="1099"/>
      <c r="V12" s="1099">
        <v>33</v>
      </c>
      <c r="W12" s="1099"/>
      <c r="X12" s="1099"/>
      <c r="Y12" s="1099"/>
      <c r="Z12" s="1099"/>
      <c r="AA12" s="1099">
        <v>77</v>
      </c>
      <c r="AB12" s="1099"/>
      <c r="AC12" s="1099"/>
      <c r="AD12" s="1099"/>
      <c r="AE12" s="1100"/>
      <c r="AF12" s="1092">
        <v>77</v>
      </c>
      <c r="AG12" s="1093"/>
      <c r="AH12" s="1093"/>
      <c r="AI12" s="1093"/>
      <c r="AJ12" s="1094"/>
      <c r="AK12" s="1141">
        <v>11</v>
      </c>
      <c r="AL12" s="1142"/>
      <c r="AM12" s="1142"/>
      <c r="AN12" s="1142"/>
      <c r="AO12" s="1142"/>
      <c r="AP12" s="1142" t="s">
        <v>591</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394</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v>110826</v>
      </c>
      <c r="R23" s="1124"/>
      <c r="S23" s="1124"/>
      <c r="T23" s="1124"/>
      <c r="U23" s="1124"/>
      <c r="V23" s="1124">
        <v>106809</v>
      </c>
      <c r="W23" s="1124"/>
      <c r="X23" s="1124"/>
      <c r="Y23" s="1124"/>
      <c r="Z23" s="1124"/>
      <c r="AA23" s="1124">
        <v>4018</v>
      </c>
      <c r="AB23" s="1124"/>
      <c r="AC23" s="1124"/>
      <c r="AD23" s="1124"/>
      <c r="AE23" s="1125"/>
      <c r="AF23" s="1126">
        <v>2005</v>
      </c>
      <c r="AG23" s="1124"/>
      <c r="AH23" s="1124"/>
      <c r="AI23" s="1124"/>
      <c r="AJ23" s="1127"/>
      <c r="AK23" s="1128"/>
      <c r="AL23" s="1129"/>
      <c r="AM23" s="1129"/>
      <c r="AN23" s="1129"/>
      <c r="AO23" s="1129"/>
      <c r="AP23" s="1124">
        <v>118144</v>
      </c>
      <c r="AQ23" s="1124"/>
      <c r="AR23" s="1124"/>
      <c r="AS23" s="1124"/>
      <c r="AT23" s="1124"/>
      <c r="AU23" s="1130"/>
      <c r="AV23" s="1130"/>
      <c r="AW23" s="1130"/>
      <c r="AX23" s="1130"/>
      <c r="AY23" s="1131"/>
      <c r="AZ23" s="1120" t="s">
        <v>397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408</v>
      </c>
      <c r="C28" s="1106"/>
      <c r="D28" s="1106"/>
      <c r="E28" s="1106"/>
      <c r="F28" s="1106"/>
      <c r="G28" s="1106"/>
      <c r="H28" s="1106"/>
      <c r="I28" s="1106"/>
      <c r="J28" s="1106"/>
      <c r="K28" s="1106"/>
      <c r="L28" s="1106"/>
      <c r="M28" s="1106"/>
      <c r="N28" s="1106"/>
      <c r="O28" s="1106"/>
      <c r="P28" s="1107"/>
      <c r="Q28" s="1108">
        <v>23596</v>
      </c>
      <c r="R28" s="1109"/>
      <c r="S28" s="1109"/>
      <c r="T28" s="1109"/>
      <c r="U28" s="1109"/>
      <c r="V28" s="1109">
        <v>23218</v>
      </c>
      <c r="W28" s="1109"/>
      <c r="X28" s="1109"/>
      <c r="Y28" s="1109"/>
      <c r="Z28" s="1109"/>
      <c r="AA28" s="1109">
        <v>378</v>
      </c>
      <c r="AB28" s="1109"/>
      <c r="AC28" s="1109"/>
      <c r="AD28" s="1109"/>
      <c r="AE28" s="1110"/>
      <c r="AF28" s="1111">
        <v>378</v>
      </c>
      <c r="AG28" s="1109"/>
      <c r="AH28" s="1109"/>
      <c r="AI28" s="1109"/>
      <c r="AJ28" s="1112"/>
      <c r="AK28" s="1113">
        <v>2291</v>
      </c>
      <c r="AL28" s="1101"/>
      <c r="AM28" s="1101"/>
      <c r="AN28" s="1101"/>
      <c r="AO28" s="1101"/>
      <c r="AP28" s="1101" t="s">
        <v>593</v>
      </c>
      <c r="AQ28" s="1101"/>
      <c r="AR28" s="1101"/>
      <c r="AS28" s="1101"/>
      <c r="AT28" s="1101"/>
      <c r="AU28" s="1101" t="s">
        <v>591</v>
      </c>
      <c r="AV28" s="1101"/>
      <c r="AW28" s="1101"/>
      <c r="AX28" s="1101"/>
      <c r="AY28" s="1101"/>
      <c r="AZ28" s="1102" t="s">
        <v>593</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409</v>
      </c>
      <c r="C29" s="1087"/>
      <c r="D29" s="1087"/>
      <c r="E29" s="1087"/>
      <c r="F29" s="1087"/>
      <c r="G29" s="1087"/>
      <c r="H29" s="1087"/>
      <c r="I29" s="1087"/>
      <c r="J29" s="1087"/>
      <c r="K29" s="1087"/>
      <c r="L29" s="1087"/>
      <c r="M29" s="1087"/>
      <c r="N29" s="1087"/>
      <c r="O29" s="1087"/>
      <c r="P29" s="1088"/>
      <c r="Q29" s="1098">
        <v>204</v>
      </c>
      <c r="R29" s="1099"/>
      <c r="S29" s="1099"/>
      <c r="T29" s="1099"/>
      <c r="U29" s="1099"/>
      <c r="V29" s="1099">
        <v>192</v>
      </c>
      <c r="W29" s="1099"/>
      <c r="X29" s="1099"/>
      <c r="Y29" s="1099"/>
      <c r="Z29" s="1099"/>
      <c r="AA29" s="1099">
        <v>12</v>
      </c>
      <c r="AB29" s="1099"/>
      <c r="AC29" s="1099"/>
      <c r="AD29" s="1099"/>
      <c r="AE29" s="1100"/>
      <c r="AF29" s="1092">
        <v>12</v>
      </c>
      <c r="AG29" s="1093"/>
      <c r="AH29" s="1093"/>
      <c r="AI29" s="1093"/>
      <c r="AJ29" s="1094"/>
      <c r="AK29" s="1035" t="s">
        <v>591</v>
      </c>
      <c r="AL29" s="1026"/>
      <c r="AM29" s="1026"/>
      <c r="AN29" s="1026"/>
      <c r="AO29" s="1026"/>
      <c r="AP29" s="1026">
        <v>1694</v>
      </c>
      <c r="AQ29" s="1026"/>
      <c r="AR29" s="1026"/>
      <c r="AS29" s="1026"/>
      <c r="AT29" s="1026"/>
      <c r="AU29" s="1026">
        <v>318</v>
      </c>
      <c r="AV29" s="1026"/>
      <c r="AW29" s="1026"/>
      <c r="AX29" s="1026"/>
      <c r="AY29" s="1026"/>
      <c r="AZ29" s="1097" t="s">
        <v>593</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410</v>
      </c>
      <c r="C30" s="1087"/>
      <c r="D30" s="1087"/>
      <c r="E30" s="1087"/>
      <c r="F30" s="1087"/>
      <c r="G30" s="1087"/>
      <c r="H30" s="1087"/>
      <c r="I30" s="1087"/>
      <c r="J30" s="1087"/>
      <c r="K30" s="1087"/>
      <c r="L30" s="1087"/>
      <c r="M30" s="1087"/>
      <c r="N30" s="1087"/>
      <c r="O30" s="1087"/>
      <c r="P30" s="1088"/>
      <c r="Q30" s="1098">
        <v>21757</v>
      </c>
      <c r="R30" s="1099"/>
      <c r="S30" s="1099"/>
      <c r="T30" s="1099"/>
      <c r="U30" s="1099"/>
      <c r="V30" s="1099">
        <v>21386</v>
      </c>
      <c r="W30" s="1099"/>
      <c r="X30" s="1099"/>
      <c r="Y30" s="1099"/>
      <c r="Z30" s="1099"/>
      <c r="AA30" s="1099">
        <v>371</v>
      </c>
      <c r="AB30" s="1099"/>
      <c r="AC30" s="1099"/>
      <c r="AD30" s="1099"/>
      <c r="AE30" s="1100"/>
      <c r="AF30" s="1092">
        <v>371</v>
      </c>
      <c r="AG30" s="1093"/>
      <c r="AH30" s="1093"/>
      <c r="AI30" s="1093"/>
      <c r="AJ30" s="1094"/>
      <c r="AK30" s="1035">
        <v>3119</v>
      </c>
      <c r="AL30" s="1026"/>
      <c r="AM30" s="1026"/>
      <c r="AN30" s="1026"/>
      <c r="AO30" s="1026"/>
      <c r="AP30" s="1026" t="s">
        <v>593</v>
      </c>
      <c r="AQ30" s="1026"/>
      <c r="AR30" s="1026"/>
      <c r="AS30" s="1026"/>
      <c r="AT30" s="1026"/>
      <c r="AU30" s="1026" t="s">
        <v>594</v>
      </c>
      <c r="AV30" s="1026"/>
      <c r="AW30" s="1026"/>
      <c r="AX30" s="1026"/>
      <c r="AY30" s="1026"/>
      <c r="AZ30" s="1097" t="s">
        <v>593</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411</v>
      </c>
      <c r="C31" s="1087"/>
      <c r="D31" s="1087"/>
      <c r="E31" s="1087"/>
      <c r="F31" s="1087"/>
      <c r="G31" s="1087"/>
      <c r="H31" s="1087"/>
      <c r="I31" s="1087"/>
      <c r="J31" s="1087"/>
      <c r="K31" s="1087"/>
      <c r="L31" s="1087"/>
      <c r="M31" s="1087"/>
      <c r="N31" s="1087"/>
      <c r="O31" s="1087"/>
      <c r="P31" s="1088"/>
      <c r="Q31" s="1098">
        <v>173</v>
      </c>
      <c r="R31" s="1099"/>
      <c r="S31" s="1099"/>
      <c r="T31" s="1099"/>
      <c r="U31" s="1099"/>
      <c r="V31" s="1099">
        <v>160</v>
      </c>
      <c r="W31" s="1099"/>
      <c r="X31" s="1099"/>
      <c r="Y31" s="1099"/>
      <c r="Z31" s="1099"/>
      <c r="AA31" s="1099">
        <v>13</v>
      </c>
      <c r="AB31" s="1099"/>
      <c r="AC31" s="1099"/>
      <c r="AD31" s="1099"/>
      <c r="AE31" s="1100"/>
      <c r="AF31" s="1092">
        <v>13</v>
      </c>
      <c r="AG31" s="1093"/>
      <c r="AH31" s="1093"/>
      <c r="AI31" s="1093"/>
      <c r="AJ31" s="1094"/>
      <c r="AK31" s="1035">
        <v>2</v>
      </c>
      <c r="AL31" s="1026"/>
      <c r="AM31" s="1026"/>
      <c r="AN31" s="1026"/>
      <c r="AO31" s="1026"/>
      <c r="AP31" s="1026">
        <v>39</v>
      </c>
      <c r="AQ31" s="1026"/>
      <c r="AR31" s="1026"/>
      <c r="AS31" s="1026"/>
      <c r="AT31" s="1026"/>
      <c r="AU31" s="1026">
        <v>1</v>
      </c>
      <c r="AV31" s="1026"/>
      <c r="AW31" s="1026"/>
      <c r="AX31" s="1026"/>
      <c r="AY31" s="1026"/>
      <c r="AZ31" s="1097" t="s">
        <v>593</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412</v>
      </c>
      <c r="C32" s="1087"/>
      <c r="D32" s="1087"/>
      <c r="E32" s="1087"/>
      <c r="F32" s="1087"/>
      <c r="G32" s="1087"/>
      <c r="H32" s="1087"/>
      <c r="I32" s="1087"/>
      <c r="J32" s="1087"/>
      <c r="K32" s="1087"/>
      <c r="L32" s="1087"/>
      <c r="M32" s="1087"/>
      <c r="N32" s="1087"/>
      <c r="O32" s="1087"/>
      <c r="P32" s="1088"/>
      <c r="Q32" s="1098">
        <v>2522</v>
      </c>
      <c r="R32" s="1099"/>
      <c r="S32" s="1099"/>
      <c r="T32" s="1099"/>
      <c r="U32" s="1099"/>
      <c r="V32" s="1099">
        <v>2448</v>
      </c>
      <c r="W32" s="1099"/>
      <c r="X32" s="1099"/>
      <c r="Y32" s="1099"/>
      <c r="Z32" s="1099"/>
      <c r="AA32" s="1099">
        <v>74</v>
      </c>
      <c r="AB32" s="1099"/>
      <c r="AC32" s="1099"/>
      <c r="AD32" s="1099"/>
      <c r="AE32" s="1100"/>
      <c r="AF32" s="1092">
        <v>74</v>
      </c>
      <c r="AG32" s="1093"/>
      <c r="AH32" s="1093"/>
      <c r="AI32" s="1093"/>
      <c r="AJ32" s="1094"/>
      <c r="AK32" s="1035">
        <v>727</v>
      </c>
      <c r="AL32" s="1026"/>
      <c r="AM32" s="1026"/>
      <c r="AN32" s="1026"/>
      <c r="AO32" s="1026"/>
      <c r="AP32" s="1026" t="s">
        <v>593</v>
      </c>
      <c r="AQ32" s="1026"/>
      <c r="AR32" s="1026"/>
      <c r="AS32" s="1026"/>
      <c r="AT32" s="1026"/>
      <c r="AU32" s="1026" t="s">
        <v>591</v>
      </c>
      <c r="AV32" s="1026"/>
      <c r="AW32" s="1026"/>
      <c r="AX32" s="1026"/>
      <c r="AY32" s="1026"/>
      <c r="AZ32" s="1097" t="s">
        <v>593</v>
      </c>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413</v>
      </c>
      <c r="C33" s="1087"/>
      <c r="D33" s="1087"/>
      <c r="E33" s="1087"/>
      <c r="F33" s="1087"/>
      <c r="G33" s="1087"/>
      <c r="H33" s="1087"/>
      <c r="I33" s="1087"/>
      <c r="J33" s="1087"/>
      <c r="K33" s="1087"/>
      <c r="L33" s="1087"/>
      <c r="M33" s="1087"/>
      <c r="N33" s="1087"/>
      <c r="O33" s="1087"/>
      <c r="P33" s="1088"/>
      <c r="Q33" s="1098">
        <v>1499</v>
      </c>
      <c r="R33" s="1099"/>
      <c r="S33" s="1099"/>
      <c r="T33" s="1099"/>
      <c r="U33" s="1099"/>
      <c r="V33" s="1099">
        <v>1616</v>
      </c>
      <c r="W33" s="1099"/>
      <c r="X33" s="1099"/>
      <c r="Y33" s="1099"/>
      <c r="Z33" s="1099"/>
      <c r="AA33" s="1099">
        <v>-117</v>
      </c>
      <c r="AB33" s="1099"/>
      <c r="AC33" s="1099"/>
      <c r="AD33" s="1099"/>
      <c r="AE33" s="1100"/>
      <c r="AF33" s="1092">
        <v>453</v>
      </c>
      <c r="AG33" s="1093"/>
      <c r="AH33" s="1093"/>
      <c r="AI33" s="1093"/>
      <c r="AJ33" s="1094"/>
      <c r="AK33" s="1035">
        <v>441</v>
      </c>
      <c r="AL33" s="1026"/>
      <c r="AM33" s="1026"/>
      <c r="AN33" s="1026"/>
      <c r="AO33" s="1026"/>
      <c r="AP33" s="1026">
        <v>277</v>
      </c>
      <c r="AQ33" s="1026"/>
      <c r="AR33" s="1026"/>
      <c r="AS33" s="1026"/>
      <c r="AT33" s="1026"/>
      <c r="AU33" s="1026" t="s">
        <v>591</v>
      </c>
      <c r="AV33" s="1026"/>
      <c r="AW33" s="1026"/>
      <c r="AX33" s="1026"/>
      <c r="AY33" s="1026"/>
      <c r="AZ33" s="1097" t="s">
        <v>593</v>
      </c>
      <c r="BA33" s="1097"/>
      <c r="BB33" s="1097"/>
      <c r="BC33" s="1097"/>
      <c r="BD33" s="1097"/>
      <c r="BE33" s="1081" t="s">
        <v>414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415</v>
      </c>
      <c r="C34" s="1087"/>
      <c r="D34" s="1087"/>
      <c r="E34" s="1087"/>
      <c r="F34" s="1087"/>
      <c r="G34" s="1087"/>
      <c r="H34" s="1087"/>
      <c r="I34" s="1087"/>
      <c r="J34" s="1087"/>
      <c r="K34" s="1087"/>
      <c r="L34" s="1087"/>
      <c r="M34" s="1087"/>
      <c r="N34" s="1087"/>
      <c r="O34" s="1087"/>
      <c r="P34" s="1088"/>
      <c r="Q34" s="1098">
        <v>20153</v>
      </c>
      <c r="R34" s="1099"/>
      <c r="S34" s="1099"/>
      <c r="T34" s="1099"/>
      <c r="U34" s="1099"/>
      <c r="V34" s="1099">
        <v>19224</v>
      </c>
      <c r="W34" s="1099"/>
      <c r="X34" s="1099"/>
      <c r="Y34" s="1099"/>
      <c r="Z34" s="1099"/>
      <c r="AA34" s="1099">
        <v>929</v>
      </c>
      <c r="AB34" s="1099"/>
      <c r="AC34" s="1099"/>
      <c r="AD34" s="1099"/>
      <c r="AE34" s="1100"/>
      <c r="AF34" s="1092">
        <v>12049</v>
      </c>
      <c r="AG34" s="1093"/>
      <c r="AH34" s="1093"/>
      <c r="AI34" s="1093"/>
      <c r="AJ34" s="1094"/>
      <c r="AK34" s="1035">
        <v>2493</v>
      </c>
      <c r="AL34" s="1026"/>
      <c r="AM34" s="1026"/>
      <c r="AN34" s="1026"/>
      <c r="AO34" s="1026"/>
      <c r="AP34" s="1026">
        <v>12530</v>
      </c>
      <c r="AQ34" s="1026"/>
      <c r="AR34" s="1026"/>
      <c r="AS34" s="1026"/>
      <c r="AT34" s="1026"/>
      <c r="AU34" s="1026">
        <v>6353</v>
      </c>
      <c r="AV34" s="1026"/>
      <c r="AW34" s="1026"/>
      <c r="AX34" s="1026"/>
      <c r="AY34" s="1026"/>
      <c r="AZ34" s="1097" t="s">
        <v>593</v>
      </c>
      <c r="BA34" s="1097"/>
      <c r="BB34" s="1097"/>
      <c r="BC34" s="1097"/>
      <c r="BD34" s="1097"/>
      <c r="BE34" s="1081" t="s">
        <v>416</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417</v>
      </c>
      <c r="C35" s="1087"/>
      <c r="D35" s="1087"/>
      <c r="E35" s="1087"/>
      <c r="F35" s="1087"/>
      <c r="G35" s="1087"/>
      <c r="H35" s="1087"/>
      <c r="I35" s="1087"/>
      <c r="J35" s="1087"/>
      <c r="K35" s="1087"/>
      <c r="L35" s="1087"/>
      <c r="M35" s="1087"/>
      <c r="N35" s="1087"/>
      <c r="O35" s="1087"/>
      <c r="P35" s="1088"/>
      <c r="Q35" s="1098">
        <v>278</v>
      </c>
      <c r="R35" s="1099"/>
      <c r="S35" s="1099"/>
      <c r="T35" s="1099"/>
      <c r="U35" s="1099"/>
      <c r="V35" s="1099">
        <v>257</v>
      </c>
      <c r="W35" s="1099"/>
      <c r="X35" s="1099"/>
      <c r="Y35" s="1099"/>
      <c r="Z35" s="1099"/>
      <c r="AA35" s="1099">
        <v>21</v>
      </c>
      <c r="AB35" s="1099"/>
      <c r="AC35" s="1099"/>
      <c r="AD35" s="1099"/>
      <c r="AE35" s="1100"/>
      <c r="AF35" s="1092">
        <v>21</v>
      </c>
      <c r="AG35" s="1093"/>
      <c r="AH35" s="1093"/>
      <c r="AI35" s="1093"/>
      <c r="AJ35" s="1094"/>
      <c r="AK35" s="1035">
        <v>163</v>
      </c>
      <c r="AL35" s="1026"/>
      <c r="AM35" s="1026"/>
      <c r="AN35" s="1026"/>
      <c r="AO35" s="1026"/>
      <c r="AP35" s="1026">
        <v>162</v>
      </c>
      <c r="AQ35" s="1026"/>
      <c r="AR35" s="1026"/>
      <c r="AS35" s="1026"/>
      <c r="AT35" s="1026"/>
      <c r="AU35" s="1026">
        <v>136</v>
      </c>
      <c r="AV35" s="1026"/>
      <c r="AW35" s="1026"/>
      <c r="AX35" s="1026"/>
      <c r="AY35" s="1026"/>
      <c r="AZ35" s="1097" t="s">
        <v>593</v>
      </c>
      <c r="BA35" s="1097"/>
      <c r="BB35" s="1097"/>
      <c r="BC35" s="1097"/>
      <c r="BD35" s="1097"/>
      <c r="BE35" s="1081" t="s">
        <v>418</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419</v>
      </c>
      <c r="C36" s="1087"/>
      <c r="D36" s="1087"/>
      <c r="E36" s="1087"/>
      <c r="F36" s="1087"/>
      <c r="G36" s="1087"/>
      <c r="H36" s="1087"/>
      <c r="I36" s="1087"/>
      <c r="J36" s="1087"/>
      <c r="K36" s="1087"/>
      <c r="L36" s="1087"/>
      <c r="M36" s="1087"/>
      <c r="N36" s="1087"/>
      <c r="O36" s="1087"/>
      <c r="P36" s="1088"/>
      <c r="Q36" s="1098">
        <v>233</v>
      </c>
      <c r="R36" s="1099"/>
      <c r="S36" s="1099"/>
      <c r="T36" s="1099"/>
      <c r="U36" s="1099"/>
      <c r="V36" s="1099">
        <v>222</v>
      </c>
      <c r="W36" s="1099"/>
      <c r="X36" s="1099"/>
      <c r="Y36" s="1099"/>
      <c r="Z36" s="1099"/>
      <c r="AA36" s="1099">
        <v>11</v>
      </c>
      <c r="AB36" s="1099"/>
      <c r="AC36" s="1099"/>
      <c r="AD36" s="1099"/>
      <c r="AE36" s="1100"/>
      <c r="AF36" s="1092">
        <v>11</v>
      </c>
      <c r="AG36" s="1093"/>
      <c r="AH36" s="1093"/>
      <c r="AI36" s="1093"/>
      <c r="AJ36" s="1094"/>
      <c r="AK36" s="1035" t="s">
        <v>591</v>
      </c>
      <c r="AL36" s="1026"/>
      <c r="AM36" s="1026"/>
      <c r="AN36" s="1026"/>
      <c r="AO36" s="1026"/>
      <c r="AP36" s="1026">
        <v>416</v>
      </c>
      <c r="AQ36" s="1026"/>
      <c r="AR36" s="1026"/>
      <c r="AS36" s="1026"/>
      <c r="AT36" s="1026"/>
      <c r="AU36" s="1026">
        <v>135</v>
      </c>
      <c r="AV36" s="1026"/>
      <c r="AW36" s="1026"/>
      <c r="AX36" s="1026"/>
      <c r="AY36" s="1026"/>
      <c r="AZ36" s="1097" t="s">
        <v>593</v>
      </c>
      <c r="BA36" s="1097"/>
      <c r="BB36" s="1097"/>
      <c r="BC36" s="1097"/>
      <c r="BD36" s="1097"/>
      <c r="BE36" s="1081" t="s">
        <v>420</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t="s">
        <v>421</v>
      </c>
      <c r="C37" s="1087"/>
      <c r="D37" s="1087"/>
      <c r="E37" s="1087"/>
      <c r="F37" s="1087"/>
      <c r="G37" s="1087"/>
      <c r="H37" s="1087"/>
      <c r="I37" s="1087"/>
      <c r="J37" s="1087"/>
      <c r="K37" s="1087"/>
      <c r="L37" s="1087"/>
      <c r="M37" s="1087"/>
      <c r="N37" s="1087"/>
      <c r="O37" s="1087"/>
      <c r="P37" s="1088"/>
      <c r="Q37" s="1098">
        <v>11350</v>
      </c>
      <c r="R37" s="1099"/>
      <c r="S37" s="1099"/>
      <c r="T37" s="1099"/>
      <c r="U37" s="1099"/>
      <c r="V37" s="1099">
        <v>11248</v>
      </c>
      <c r="W37" s="1099"/>
      <c r="X37" s="1099"/>
      <c r="Y37" s="1099"/>
      <c r="Z37" s="1099"/>
      <c r="AA37" s="1099">
        <v>102</v>
      </c>
      <c r="AB37" s="1099"/>
      <c r="AC37" s="1099"/>
      <c r="AD37" s="1099"/>
      <c r="AE37" s="1100"/>
      <c r="AF37" s="1092">
        <v>100</v>
      </c>
      <c r="AG37" s="1093"/>
      <c r="AH37" s="1093"/>
      <c r="AI37" s="1093"/>
      <c r="AJ37" s="1094"/>
      <c r="AK37" s="1035">
        <v>3181</v>
      </c>
      <c r="AL37" s="1026"/>
      <c r="AM37" s="1026"/>
      <c r="AN37" s="1026"/>
      <c r="AO37" s="1026"/>
      <c r="AP37" s="1026">
        <v>58822</v>
      </c>
      <c r="AQ37" s="1026"/>
      <c r="AR37" s="1026"/>
      <c r="AS37" s="1026"/>
      <c r="AT37" s="1026"/>
      <c r="AU37" s="1026">
        <v>35293</v>
      </c>
      <c r="AV37" s="1026"/>
      <c r="AW37" s="1026"/>
      <c r="AX37" s="1026"/>
      <c r="AY37" s="1026"/>
      <c r="AZ37" s="1097" t="s">
        <v>593</v>
      </c>
      <c r="BA37" s="1097"/>
      <c r="BB37" s="1097"/>
      <c r="BC37" s="1097"/>
      <c r="BD37" s="1097"/>
      <c r="BE37" s="1081" t="s">
        <v>418</v>
      </c>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t="s">
        <v>422</v>
      </c>
      <c r="C38" s="1087"/>
      <c r="D38" s="1087"/>
      <c r="E38" s="1087"/>
      <c r="F38" s="1087"/>
      <c r="G38" s="1087"/>
      <c r="H38" s="1087"/>
      <c r="I38" s="1087"/>
      <c r="J38" s="1087"/>
      <c r="K38" s="1087"/>
      <c r="L38" s="1087"/>
      <c r="M38" s="1087"/>
      <c r="N38" s="1087"/>
      <c r="O38" s="1087"/>
      <c r="P38" s="1088"/>
      <c r="Q38" s="1098">
        <v>340</v>
      </c>
      <c r="R38" s="1099"/>
      <c r="S38" s="1099"/>
      <c r="T38" s="1099"/>
      <c r="U38" s="1099"/>
      <c r="V38" s="1099">
        <v>327</v>
      </c>
      <c r="W38" s="1099"/>
      <c r="X38" s="1099"/>
      <c r="Y38" s="1099"/>
      <c r="Z38" s="1099"/>
      <c r="AA38" s="1099">
        <v>13</v>
      </c>
      <c r="AB38" s="1099"/>
      <c r="AC38" s="1099"/>
      <c r="AD38" s="1099"/>
      <c r="AE38" s="1100"/>
      <c r="AF38" s="1092">
        <v>13</v>
      </c>
      <c r="AG38" s="1093"/>
      <c r="AH38" s="1093"/>
      <c r="AI38" s="1093"/>
      <c r="AJ38" s="1094"/>
      <c r="AK38" s="1035">
        <v>211</v>
      </c>
      <c r="AL38" s="1026"/>
      <c r="AM38" s="1026"/>
      <c r="AN38" s="1026"/>
      <c r="AO38" s="1026"/>
      <c r="AP38" s="1026">
        <v>1708</v>
      </c>
      <c r="AQ38" s="1026"/>
      <c r="AR38" s="1026"/>
      <c r="AS38" s="1026"/>
      <c r="AT38" s="1026"/>
      <c r="AU38" s="1026">
        <v>1376</v>
      </c>
      <c r="AV38" s="1026"/>
      <c r="AW38" s="1026"/>
      <c r="AX38" s="1026"/>
      <c r="AY38" s="1026"/>
      <c r="AZ38" s="1097" t="s">
        <v>593</v>
      </c>
      <c r="BA38" s="1097"/>
      <c r="BB38" s="1097"/>
      <c r="BC38" s="1097"/>
      <c r="BD38" s="1097"/>
      <c r="BE38" s="1081" t="s">
        <v>418</v>
      </c>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t="s">
        <v>423</v>
      </c>
      <c r="C39" s="1087"/>
      <c r="D39" s="1087"/>
      <c r="E39" s="1087"/>
      <c r="F39" s="1087"/>
      <c r="G39" s="1087"/>
      <c r="H39" s="1087"/>
      <c r="I39" s="1087"/>
      <c r="J39" s="1087"/>
      <c r="K39" s="1087"/>
      <c r="L39" s="1087"/>
      <c r="M39" s="1087"/>
      <c r="N39" s="1087"/>
      <c r="O39" s="1087"/>
      <c r="P39" s="1088"/>
      <c r="Q39" s="1098">
        <v>501</v>
      </c>
      <c r="R39" s="1099"/>
      <c r="S39" s="1099"/>
      <c r="T39" s="1099"/>
      <c r="U39" s="1099"/>
      <c r="V39" s="1099">
        <v>501</v>
      </c>
      <c r="W39" s="1099"/>
      <c r="X39" s="1099"/>
      <c r="Y39" s="1099"/>
      <c r="Z39" s="1099"/>
      <c r="AA39" s="1099" t="s">
        <v>591</v>
      </c>
      <c r="AB39" s="1099"/>
      <c r="AC39" s="1099"/>
      <c r="AD39" s="1099"/>
      <c r="AE39" s="1100"/>
      <c r="AF39" s="1092" t="s">
        <v>397</v>
      </c>
      <c r="AG39" s="1093"/>
      <c r="AH39" s="1093"/>
      <c r="AI39" s="1093"/>
      <c r="AJ39" s="1094"/>
      <c r="AK39" s="1035">
        <v>0</v>
      </c>
      <c r="AL39" s="1026"/>
      <c r="AM39" s="1026"/>
      <c r="AN39" s="1026"/>
      <c r="AO39" s="1026"/>
      <c r="AP39" s="1026">
        <v>501</v>
      </c>
      <c r="AQ39" s="1026"/>
      <c r="AR39" s="1026"/>
      <c r="AS39" s="1026"/>
      <c r="AT39" s="1026"/>
      <c r="AU39" s="1026">
        <v>501</v>
      </c>
      <c r="AV39" s="1026"/>
      <c r="AW39" s="1026"/>
      <c r="AX39" s="1026"/>
      <c r="AY39" s="1026"/>
      <c r="AZ39" s="1097" t="s">
        <v>591</v>
      </c>
      <c r="BA39" s="1097"/>
      <c r="BB39" s="1097"/>
      <c r="BC39" s="1097"/>
      <c r="BD39" s="1097"/>
      <c r="BE39" s="1081" t="s">
        <v>424</v>
      </c>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425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426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13496</v>
      </c>
      <c r="AG63" s="1014"/>
      <c r="AH63" s="1014"/>
      <c r="AI63" s="1014"/>
      <c r="AJ63" s="1079"/>
      <c r="AK63" s="1080"/>
      <c r="AL63" s="1018"/>
      <c r="AM63" s="1018"/>
      <c r="AN63" s="1018"/>
      <c r="AO63" s="1018"/>
      <c r="AP63" s="1014">
        <v>76110</v>
      </c>
      <c r="AQ63" s="1014"/>
      <c r="AR63" s="1014"/>
      <c r="AS63" s="1014"/>
      <c r="AT63" s="1014"/>
      <c r="AU63" s="1014">
        <v>44113</v>
      </c>
      <c r="AV63" s="1014"/>
      <c r="AW63" s="1014"/>
      <c r="AX63" s="1014"/>
      <c r="AY63" s="1014"/>
      <c r="AZ63" s="1074"/>
      <c r="BA63" s="1074"/>
      <c r="BB63" s="1074"/>
      <c r="BC63" s="1074"/>
      <c r="BD63" s="1074"/>
      <c r="BE63" s="1015"/>
      <c r="BF63" s="1015"/>
      <c r="BG63" s="1015"/>
      <c r="BH63" s="1015"/>
      <c r="BI63" s="1016"/>
      <c r="BJ63" s="1075" t="s">
        <v>397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428</v>
      </c>
      <c r="B66" s="1051"/>
      <c r="C66" s="1051"/>
      <c r="D66" s="1051"/>
      <c r="E66" s="1051"/>
      <c r="F66" s="1051"/>
      <c r="G66" s="1051"/>
      <c r="H66" s="1051"/>
      <c r="I66" s="1051"/>
      <c r="J66" s="1051"/>
      <c r="K66" s="1051"/>
      <c r="L66" s="1051"/>
      <c r="M66" s="1051"/>
      <c r="N66" s="1051"/>
      <c r="O66" s="1051"/>
      <c r="P66" s="1052"/>
      <c r="Q66" s="1056" t="s">
        <v>429</v>
      </c>
      <c r="R66" s="1057"/>
      <c r="S66" s="1057"/>
      <c r="T66" s="1057"/>
      <c r="U66" s="1058"/>
      <c r="V66" s="1056" t="s">
        <v>401</v>
      </c>
      <c r="W66" s="1057"/>
      <c r="X66" s="1057"/>
      <c r="Y66" s="1057"/>
      <c r="Z66" s="1058"/>
      <c r="AA66" s="1056" t="s">
        <v>430</v>
      </c>
      <c r="AB66" s="1057"/>
      <c r="AC66" s="1057"/>
      <c r="AD66" s="1057"/>
      <c r="AE66" s="1058"/>
      <c r="AF66" s="1062" t="s">
        <v>403</v>
      </c>
      <c r="AG66" s="1063"/>
      <c r="AH66" s="1063"/>
      <c r="AI66" s="1063"/>
      <c r="AJ66" s="1064"/>
      <c r="AK66" s="1056" t="s">
        <v>431</v>
      </c>
      <c r="AL66" s="1051"/>
      <c r="AM66" s="1051"/>
      <c r="AN66" s="1051"/>
      <c r="AO66" s="1052"/>
      <c r="AP66" s="1056" t="s">
        <v>432</v>
      </c>
      <c r="AQ66" s="1057"/>
      <c r="AR66" s="1057"/>
      <c r="AS66" s="1057"/>
      <c r="AT66" s="1058"/>
      <c r="AU66" s="1056" t="s">
        <v>433</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597</v>
      </c>
      <c r="C68" s="1041"/>
      <c r="D68" s="1041"/>
      <c r="E68" s="1041"/>
      <c r="F68" s="1041"/>
      <c r="G68" s="1041"/>
      <c r="H68" s="1041"/>
      <c r="I68" s="1041"/>
      <c r="J68" s="1041"/>
      <c r="K68" s="1041"/>
      <c r="L68" s="1041"/>
      <c r="M68" s="1041"/>
      <c r="N68" s="1041"/>
      <c r="O68" s="1041"/>
      <c r="P68" s="1042"/>
      <c r="Q68" s="1043">
        <v>7588</v>
      </c>
      <c r="R68" s="1037"/>
      <c r="S68" s="1037"/>
      <c r="T68" s="1037"/>
      <c r="U68" s="1037"/>
      <c r="V68" s="1037">
        <v>7438</v>
      </c>
      <c r="W68" s="1037"/>
      <c r="X68" s="1037"/>
      <c r="Y68" s="1037"/>
      <c r="Z68" s="1037"/>
      <c r="AA68" s="1037">
        <f>Q68-V68</f>
        <v>150</v>
      </c>
      <c r="AB68" s="1037"/>
      <c r="AC68" s="1037"/>
      <c r="AD68" s="1037"/>
      <c r="AE68" s="1037"/>
      <c r="AF68" s="1037">
        <v>117</v>
      </c>
      <c r="AG68" s="1037"/>
      <c r="AH68" s="1037"/>
      <c r="AI68" s="1037"/>
      <c r="AJ68" s="1037"/>
      <c r="AK68" s="1037" t="s">
        <v>603</v>
      </c>
      <c r="AL68" s="1037"/>
      <c r="AM68" s="1037"/>
      <c r="AN68" s="1037"/>
      <c r="AO68" s="1037"/>
      <c r="AP68" s="1037">
        <v>5159</v>
      </c>
      <c r="AQ68" s="1037"/>
      <c r="AR68" s="1037"/>
      <c r="AS68" s="1037"/>
      <c r="AT68" s="1037"/>
      <c r="AU68" s="1037">
        <v>4070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598</v>
      </c>
      <c r="C69" s="1030"/>
      <c r="D69" s="1030"/>
      <c r="E69" s="1030"/>
      <c r="F69" s="1030"/>
      <c r="G69" s="1030"/>
      <c r="H69" s="1030"/>
      <c r="I69" s="1030"/>
      <c r="J69" s="1030"/>
      <c r="K69" s="1030"/>
      <c r="L69" s="1030"/>
      <c r="M69" s="1030"/>
      <c r="N69" s="1030"/>
      <c r="O69" s="1030"/>
      <c r="P69" s="1031"/>
      <c r="Q69" s="1032">
        <v>425</v>
      </c>
      <c r="R69" s="1026"/>
      <c r="S69" s="1026"/>
      <c r="T69" s="1026"/>
      <c r="U69" s="1026"/>
      <c r="V69" s="1026">
        <v>272</v>
      </c>
      <c r="W69" s="1026"/>
      <c r="X69" s="1026"/>
      <c r="Y69" s="1026"/>
      <c r="Z69" s="1026"/>
      <c r="AA69" s="1026">
        <f>Q69-V69</f>
        <v>153</v>
      </c>
      <c r="AB69" s="1026"/>
      <c r="AC69" s="1026"/>
      <c r="AD69" s="1026"/>
      <c r="AE69" s="1026"/>
      <c r="AF69" s="1026">
        <v>153</v>
      </c>
      <c r="AG69" s="1026"/>
      <c r="AH69" s="1026"/>
      <c r="AI69" s="1026"/>
      <c r="AJ69" s="1026"/>
      <c r="AK69" s="1026">
        <v>170</v>
      </c>
      <c r="AL69" s="1026"/>
      <c r="AM69" s="1026"/>
      <c r="AN69" s="1026"/>
      <c r="AO69" s="1026"/>
      <c r="AP69" s="1026" t="s">
        <v>593</v>
      </c>
      <c r="AQ69" s="1026"/>
      <c r="AR69" s="1026"/>
      <c r="AS69" s="1026"/>
      <c r="AT69" s="1026"/>
      <c r="AU69" s="1026" t="s">
        <v>593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599</v>
      </c>
      <c r="C70" s="1030"/>
      <c r="D70" s="1030"/>
      <c r="E70" s="1030"/>
      <c r="F70" s="1030"/>
      <c r="G70" s="1030"/>
      <c r="H70" s="1030"/>
      <c r="I70" s="1030"/>
      <c r="J70" s="1030"/>
      <c r="K70" s="1030"/>
      <c r="L70" s="1030"/>
      <c r="M70" s="1030"/>
      <c r="N70" s="1030"/>
      <c r="O70" s="1030"/>
      <c r="P70" s="1031"/>
      <c r="Q70" s="1032">
        <v>8498</v>
      </c>
      <c r="R70" s="1026"/>
      <c r="S70" s="1026"/>
      <c r="T70" s="1026"/>
      <c r="U70" s="1026"/>
      <c r="V70" s="1026">
        <v>7527</v>
      </c>
      <c r="W70" s="1026"/>
      <c r="X70" s="1026"/>
      <c r="Y70" s="1026"/>
      <c r="Z70" s="1026"/>
      <c r="AA70" s="1026">
        <f t="shared" ref="AA70:AA73" si="0">Q70-V70</f>
        <v>971</v>
      </c>
      <c r="AB70" s="1026"/>
      <c r="AC70" s="1026"/>
      <c r="AD70" s="1026"/>
      <c r="AE70" s="1026"/>
      <c r="AF70" s="1026">
        <v>6323</v>
      </c>
      <c r="AG70" s="1026"/>
      <c r="AH70" s="1026"/>
      <c r="AI70" s="1026"/>
      <c r="AJ70" s="1026"/>
      <c r="AK70" s="1026">
        <v>100</v>
      </c>
      <c r="AL70" s="1026"/>
      <c r="AM70" s="1026"/>
      <c r="AN70" s="1026"/>
      <c r="AO70" s="1026"/>
      <c r="AP70" s="1026">
        <v>10889</v>
      </c>
      <c r="AQ70" s="1026"/>
      <c r="AR70" s="1026"/>
      <c r="AS70" s="1026"/>
      <c r="AT70" s="1026"/>
      <c r="AU70" s="1026">
        <v>250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600</v>
      </c>
      <c r="C71" s="1030"/>
      <c r="D71" s="1030"/>
      <c r="E71" s="1030"/>
      <c r="F71" s="1030"/>
      <c r="G71" s="1030"/>
      <c r="H71" s="1030"/>
      <c r="I71" s="1030"/>
      <c r="J71" s="1030"/>
      <c r="K71" s="1030"/>
      <c r="L71" s="1030"/>
      <c r="M71" s="1030"/>
      <c r="N71" s="1030"/>
      <c r="O71" s="1030"/>
      <c r="P71" s="1031"/>
      <c r="Q71" s="1032">
        <v>726</v>
      </c>
      <c r="R71" s="1026"/>
      <c r="S71" s="1026"/>
      <c r="T71" s="1026"/>
      <c r="U71" s="1026"/>
      <c r="V71" s="1026">
        <v>696</v>
      </c>
      <c r="W71" s="1026"/>
      <c r="X71" s="1026"/>
      <c r="Y71" s="1026"/>
      <c r="Z71" s="1026"/>
      <c r="AA71" s="1026">
        <f t="shared" si="0"/>
        <v>30</v>
      </c>
      <c r="AB71" s="1026"/>
      <c r="AC71" s="1026"/>
      <c r="AD71" s="1026"/>
      <c r="AE71" s="1026"/>
      <c r="AF71" s="1026">
        <v>30</v>
      </c>
      <c r="AG71" s="1026"/>
      <c r="AH71" s="1026"/>
      <c r="AI71" s="1026"/>
      <c r="AJ71" s="1026"/>
      <c r="AK71" s="1026">
        <v>24</v>
      </c>
      <c r="AL71" s="1026"/>
      <c r="AM71" s="1026"/>
      <c r="AN71" s="1026"/>
      <c r="AO71" s="1026"/>
      <c r="AP71" s="1026" t="s">
        <v>593</v>
      </c>
      <c r="AQ71" s="1026"/>
      <c r="AR71" s="1026"/>
      <c r="AS71" s="1026"/>
      <c r="AT71" s="1026"/>
      <c r="AU71" s="1026" t="s">
        <v>593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601</v>
      </c>
      <c r="C72" s="1030"/>
      <c r="D72" s="1030"/>
      <c r="E72" s="1030"/>
      <c r="F72" s="1030"/>
      <c r="G72" s="1030"/>
      <c r="H72" s="1030"/>
      <c r="I72" s="1030"/>
      <c r="J72" s="1030"/>
      <c r="K72" s="1030"/>
      <c r="L72" s="1030"/>
      <c r="M72" s="1030"/>
      <c r="N72" s="1030"/>
      <c r="O72" s="1030"/>
      <c r="P72" s="1031"/>
      <c r="Q72" s="1032">
        <v>160</v>
      </c>
      <c r="R72" s="1026"/>
      <c r="S72" s="1026"/>
      <c r="T72" s="1026"/>
      <c r="U72" s="1026"/>
      <c r="V72" s="1026">
        <v>159</v>
      </c>
      <c r="W72" s="1026"/>
      <c r="X72" s="1026"/>
      <c r="Y72" s="1026"/>
      <c r="Z72" s="1026"/>
      <c r="AA72" s="1026">
        <f t="shared" si="0"/>
        <v>1</v>
      </c>
      <c r="AB72" s="1026"/>
      <c r="AC72" s="1026"/>
      <c r="AD72" s="1026"/>
      <c r="AE72" s="1026"/>
      <c r="AF72" s="1026">
        <v>1</v>
      </c>
      <c r="AG72" s="1026"/>
      <c r="AH72" s="1026"/>
      <c r="AI72" s="1026"/>
      <c r="AJ72" s="1026"/>
      <c r="AK72" s="1026">
        <v>14</v>
      </c>
      <c r="AL72" s="1026"/>
      <c r="AM72" s="1026"/>
      <c r="AN72" s="1026"/>
      <c r="AO72" s="1026"/>
      <c r="AP72" s="1026" t="s">
        <v>593</v>
      </c>
      <c r="AQ72" s="1026"/>
      <c r="AR72" s="1026"/>
      <c r="AS72" s="1026"/>
      <c r="AT72" s="1026"/>
      <c r="AU72" s="1026" t="s">
        <v>593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602</v>
      </c>
      <c r="C73" s="1030"/>
      <c r="D73" s="1030"/>
      <c r="E73" s="1030"/>
      <c r="F73" s="1030"/>
      <c r="G73" s="1030"/>
      <c r="H73" s="1030"/>
      <c r="I73" s="1030"/>
      <c r="J73" s="1030"/>
      <c r="K73" s="1030"/>
      <c r="L73" s="1030"/>
      <c r="M73" s="1030"/>
      <c r="N73" s="1030"/>
      <c r="O73" s="1030"/>
      <c r="P73" s="1031"/>
      <c r="Q73" s="1032">
        <v>8</v>
      </c>
      <c r="R73" s="1026"/>
      <c r="S73" s="1026"/>
      <c r="T73" s="1026"/>
      <c r="U73" s="1026"/>
      <c r="V73" s="1026">
        <v>6</v>
      </c>
      <c r="W73" s="1026"/>
      <c r="X73" s="1026"/>
      <c r="Y73" s="1026"/>
      <c r="Z73" s="1026"/>
      <c r="AA73" s="1026">
        <f t="shared" si="0"/>
        <v>2</v>
      </c>
      <c r="AB73" s="1026"/>
      <c r="AC73" s="1026"/>
      <c r="AD73" s="1026"/>
      <c r="AE73" s="1026"/>
      <c r="AF73" s="1026">
        <v>2</v>
      </c>
      <c r="AG73" s="1026"/>
      <c r="AH73" s="1026"/>
      <c r="AI73" s="1026"/>
      <c r="AJ73" s="1026"/>
      <c r="AK73" s="1026" t="s">
        <v>604</v>
      </c>
      <c r="AL73" s="1026"/>
      <c r="AM73" s="1026"/>
      <c r="AN73" s="1026"/>
      <c r="AO73" s="1026"/>
      <c r="AP73" s="1026" t="s">
        <v>593</v>
      </c>
      <c r="AQ73" s="1026"/>
      <c r="AR73" s="1026"/>
      <c r="AS73" s="1026"/>
      <c r="AT73" s="1026"/>
      <c r="AU73" s="1026" t="s">
        <v>593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434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6626</v>
      </c>
      <c r="AG88" s="1014"/>
      <c r="AH88" s="1014"/>
      <c r="AI88" s="1014"/>
      <c r="AJ88" s="1014"/>
      <c r="AK88" s="1018"/>
      <c r="AL88" s="1018"/>
      <c r="AM88" s="1018"/>
      <c r="AN88" s="1018"/>
      <c r="AO88" s="1018"/>
      <c r="AP88" s="1014">
        <v>16048</v>
      </c>
      <c r="AQ88" s="1014"/>
      <c r="AR88" s="1014"/>
      <c r="AS88" s="1014"/>
      <c r="AT88" s="1014"/>
      <c r="AU88" s="1014">
        <v>4320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435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576</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443</v>
      </c>
      <c r="AB109" s="949"/>
      <c r="AC109" s="949"/>
      <c r="AD109" s="949"/>
      <c r="AE109" s="950"/>
      <c r="AF109" s="951" t="s">
        <v>307</v>
      </c>
      <c r="AG109" s="949"/>
      <c r="AH109" s="949"/>
      <c r="AI109" s="949"/>
      <c r="AJ109" s="950"/>
      <c r="AK109" s="951" t="s">
        <v>306</v>
      </c>
      <c r="AL109" s="949"/>
      <c r="AM109" s="949"/>
      <c r="AN109" s="949"/>
      <c r="AO109" s="950"/>
      <c r="AP109" s="951" t="s">
        <v>444</v>
      </c>
      <c r="AQ109" s="949"/>
      <c r="AR109" s="949"/>
      <c r="AS109" s="949"/>
      <c r="AT109" s="980"/>
      <c r="AU109" s="948" t="s">
        <v>442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443</v>
      </c>
      <c r="BR109" s="949"/>
      <c r="BS109" s="949"/>
      <c r="BT109" s="949"/>
      <c r="BU109" s="950"/>
      <c r="BV109" s="951" t="s">
        <v>307</v>
      </c>
      <c r="BW109" s="949"/>
      <c r="BX109" s="949"/>
      <c r="BY109" s="949"/>
      <c r="BZ109" s="950"/>
      <c r="CA109" s="951" t="s">
        <v>306</v>
      </c>
      <c r="CB109" s="949"/>
      <c r="CC109" s="949"/>
      <c r="CD109" s="949"/>
      <c r="CE109" s="950"/>
      <c r="CF109" s="987" t="s">
        <v>444</v>
      </c>
      <c r="CG109" s="987"/>
      <c r="CH109" s="987"/>
      <c r="CI109" s="987"/>
      <c r="CJ109" s="987"/>
      <c r="CK109" s="951" t="s">
        <v>445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443</v>
      </c>
      <c r="DH109" s="949"/>
      <c r="DI109" s="949"/>
      <c r="DJ109" s="949"/>
      <c r="DK109" s="950"/>
      <c r="DL109" s="951" t="s">
        <v>307</v>
      </c>
      <c r="DM109" s="949"/>
      <c r="DN109" s="949"/>
      <c r="DO109" s="949"/>
      <c r="DP109" s="950"/>
      <c r="DQ109" s="951" t="s">
        <v>306</v>
      </c>
      <c r="DR109" s="949"/>
      <c r="DS109" s="949"/>
      <c r="DT109" s="949"/>
      <c r="DU109" s="950"/>
      <c r="DV109" s="951" t="s">
        <v>444</v>
      </c>
      <c r="DW109" s="949"/>
      <c r="DX109" s="949"/>
      <c r="DY109" s="949"/>
      <c r="DZ109" s="980"/>
    </row>
    <row r="110" spans="1:131" s="247" customFormat="1" ht="26.25" customHeight="1" x14ac:dyDescent="0.15">
      <c r="A110" s="851" t="s">
        <v>446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8906835</v>
      </c>
      <c r="AB110" s="942"/>
      <c r="AC110" s="942"/>
      <c r="AD110" s="942"/>
      <c r="AE110" s="943"/>
      <c r="AF110" s="944">
        <v>8941879</v>
      </c>
      <c r="AG110" s="942"/>
      <c r="AH110" s="942"/>
      <c r="AI110" s="942"/>
      <c r="AJ110" s="943"/>
      <c r="AK110" s="944">
        <v>9035538</v>
      </c>
      <c r="AL110" s="942"/>
      <c r="AM110" s="942"/>
      <c r="AN110" s="942"/>
      <c r="AO110" s="943"/>
      <c r="AP110" s="945">
        <v>21</v>
      </c>
      <c r="AQ110" s="946"/>
      <c r="AR110" s="946"/>
      <c r="AS110" s="946"/>
      <c r="AT110" s="947"/>
      <c r="AU110" s="981" t="s">
        <v>73</v>
      </c>
      <c r="AV110" s="982"/>
      <c r="AW110" s="982"/>
      <c r="AX110" s="982"/>
      <c r="AY110" s="982"/>
      <c r="AZ110" s="907" t="s">
        <v>447</v>
      </c>
      <c r="BA110" s="852"/>
      <c r="BB110" s="852"/>
      <c r="BC110" s="852"/>
      <c r="BD110" s="852"/>
      <c r="BE110" s="852"/>
      <c r="BF110" s="852"/>
      <c r="BG110" s="852"/>
      <c r="BH110" s="852"/>
      <c r="BI110" s="852"/>
      <c r="BJ110" s="852"/>
      <c r="BK110" s="852"/>
      <c r="BL110" s="852"/>
      <c r="BM110" s="852"/>
      <c r="BN110" s="852"/>
      <c r="BO110" s="852"/>
      <c r="BP110" s="853"/>
      <c r="BQ110" s="908">
        <v>109641596</v>
      </c>
      <c r="BR110" s="889"/>
      <c r="BS110" s="889"/>
      <c r="BT110" s="889"/>
      <c r="BU110" s="889"/>
      <c r="BV110" s="889">
        <v>114251682</v>
      </c>
      <c r="BW110" s="889"/>
      <c r="BX110" s="889"/>
      <c r="BY110" s="889"/>
      <c r="BZ110" s="889"/>
      <c r="CA110" s="889">
        <v>118143978</v>
      </c>
      <c r="CB110" s="889"/>
      <c r="CC110" s="889"/>
      <c r="CD110" s="889"/>
      <c r="CE110" s="889"/>
      <c r="CF110" s="913">
        <v>274</v>
      </c>
      <c r="CG110" s="914"/>
      <c r="CH110" s="914"/>
      <c r="CI110" s="914"/>
      <c r="CJ110" s="914"/>
      <c r="CK110" s="977" t="s">
        <v>448</v>
      </c>
      <c r="CL110" s="863"/>
      <c r="CM110" s="938" t="s">
        <v>449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397</v>
      </c>
      <c r="DH110" s="889"/>
      <c r="DI110" s="889"/>
      <c r="DJ110" s="889"/>
      <c r="DK110" s="889"/>
      <c r="DL110" s="889" t="s">
        <v>397</v>
      </c>
      <c r="DM110" s="889"/>
      <c r="DN110" s="889"/>
      <c r="DO110" s="889"/>
      <c r="DP110" s="889"/>
      <c r="DQ110" s="889" t="s">
        <v>397</v>
      </c>
      <c r="DR110" s="889"/>
      <c r="DS110" s="889"/>
      <c r="DT110" s="889"/>
      <c r="DU110" s="889"/>
      <c r="DV110" s="890" t="s">
        <v>397</v>
      </c>
      <c r="DW110" s="890"/>
      <c r="DX110" s="890"/>
      <c r="DY110" s="890"/>
      <c r="DZ110" s="891"/>
    </row>
    <row r="111" spans="1:131" s="247" customFormat="1" ht="26.25" customHeight="1" x14ac:dyDescent="0.15">
      <c r="A111" s="818" t="s">
        <v>450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397</v>
      </c>
      <c r="AB111" s="970"/>
      <c r="AC111" s="970"/>
      <c r="AD111" s="970"/>
      <c r="AE111" s="971"/>
      <c r="AF111" s="972" t="s">
        <v>397</v>
      </c>
      <c r="AG111" s="970"/>
      <c r="AH111" s="970"/>
      <c r="AI111" s="970"/>
      <c r="AJ111" s="971"/>
      <c r="AK111" s="972" t="s">
        <v>397</v>
      </c>
      <c r="AL111" s="970"/>
      <c r="AM111" s="970"/>
      <c r="AN111" s="970"/>
      <c r="AO111" s="971"/>
      <c r="AP111" s="973" t="s">
        <v>397</v>
      </c>
      <c r="AQ111" s="974"/>
      <c r="AR111" s="974"/>
      <c r="AS111" s="974"/>
      <c r="AT111" s="975"/>
      <c r="AU111" s="983"/>
      <c r="AV111" s="984"/>
      <c r="AW111" s="984"/>
      <c r="AX111" s="984"/>
      <c r="AY111" s="984"/>
      <c r="AZ111" s="859" t="s">
        <v>451</v>
      </c>
      <c r="BA111" s="794"/>
      <c r="BB111" s="794"/>
      <c r="BC111" s="794"/>
      <c r="BD111" s="794"/>
      <c r="BE111" s="794"/>
      <c r="BF111" s="794"/>
      <c r="BG111" s="794"/>
      <c r="BH111" s="794"/>
      <c r="BI111" s="794"/>
      <c r="BJ111" s="794"/>
      <c r="BK111" s="794"/>
      <c r="BL111" s="794"/>
      <c r="BM111" s="794"/>
      <c r="BN111" s="794"/>
      <c r="BO111" s="794"/>
      <c r="BP111" s="795"/>
      <c r="BQ111" s="860">
        <v>561222</v>
      </c>
      <c r="BR111" s="861"/>
      <c r="BS111" s="861"/>
      <c r="BT111" s="861"/>
      <c r="BU111" s="861"/>
      <c r="BV111" s="861">
        <v>404535</v>
      </c>
      <c r="BW111" s="861"/>
      <c r="BX111" s="861"/>
      <c r="BY111" s="861"/>
      <c r="BZ111" s="861"/>
      <c r="CA111" s="861">
        <v>340654</v>
      </c>
      <c r="CB111" s="861"/>
      <c r="CC111" s="861"/>
      <c r="CD111" s="861"/>
      <c r="CE111" s="861"/>
      <c r="CF111" s="922">
        <v>0.8</v>
      </c>
      <c r="CG111" s="923"/>
      <c r="CH111" s="923"/>
      <c r="CI111" s="923"/>
      <c r="CJ111" s="923"/>
      <c r="CK111" s="978"/>
      <c r="CL111" s="865"/>
      <c r="CM111" s="868" t="s">
        <v>452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467239</v>
      </c>
      <c r="DH111" s="861"/>
      <c r="DI111" s="861"/>
      <c r="DJ111" s="861"/>
      <c r="DK111" s="861"/>
      <c r="DL111" s="861">
        <v>404535</v>
      </c>
      <c r="DM111" s="861"/>
      <c r="DN111" s="861"/>
      <c r="DO111" s="861"/>
      <c r="DP111" s="861"/>
      <c r="DQ111" s="861">
        <v>340654</v>
      </c>
      <c r="DR111" s="861"/>
      <c r="DS111" s="861"/>
      <c r="DT111" s="861"/>
      <c r="DU111" s="861"/>
      <c r="DV111" s="838">
        <v>0.8</v>
      </c>
      <c r="DW111" s="838"/>
      <c r="DX111" s="838"/>
      <c r="DY111" s="838"/>
      <c r="DZ111" s="839"/>
    </row>
    <row r="112" spans="1:131" s="247" customFormat="1" ht="26.25" customHeight="1" x14ac:dyDescent="0.15">
      <c r="A112" s="963" t="s">
        <v>453</v>
      </c>
      <c r="B112" s="964"/>
      <c r="C112" s="794" t="s">
        <v>454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99020</v>
      </c>
      <c r="AB112" s="824"/>
      <c r="AC112" s="824"/>
      <c r="AD112" s="824"/>
      <c r="AE112" s="825"/>
      <c r="AF112" s="826">
        <v>99020</v>
      </c>
      <c r="AG112" s="824"/>
      <c r="AH112" s="824"/>
      <c r="AI112" s="824"/>
      <c r="AJ112" s="825"/>
      <c r="AK112" s="826">
        <v>99020</v>
      </c>
      <c r="AL112" s="824"/>
      <c r="AM112" s="824"/>
      <c r="AN112" s="824"/>
      <c r="AO112" s="825"/>
      <c r="AP112" s="871">
        <v>0.2</v>
      </c>
      <c r="AQ112" s="872"/>
      <c r="AR112" s="872"/>
      <c r="AS112" s="872"/>
      <c r="AT112" s="873"/>
      <c r="AU112" s="983"/>
      <c r="AV112" s="984"/>
      <c r="AW112" s="984"/>
      <c r="AX112" s="984"/>
      <c r="AY112" s="984"/>
      <c r="AZ112" s="859" t="s">
        <v>455</v>
      </c>
      <c r="BA112" s="794"/>
      <c r="BB112" s="794"/>
      <c r="BC112" s="794"/>
      <c r="BD112" s="794"/>
      <c r="BE112" s="794"/>
      <c r="BF112" s="794"/>
      <c r="BG112" s="794"/>
      <c r="BH112" s="794"/>
      <c r="BI112" s="794"/>
      <c r="BJ112" s="794"/>
      <c r="BK112" s="794"/>
      <c r="BL112" s="794"/>
      <c r="BM112" s="794"/>
      <c r="BN112" s="794"/>
      <c r="BO112" s="794"/>
      <c r="BP112" s="795"/>
      <c r="BQ112" s="860">
        <v>48351180</v>
      </c>
      <c r="BR112" s="861"/>
      <c r="BS112" s="861"/>
      <c r="BT112" s="861"/>
      <c r="BU112" s="861"/>
      <c r="BV112" s="861">
        <v>46117605</v>
      </c>
      <c r="BW112" s="861"/>
      <c r="BX112" s="861"/>
      <c r="BY112" s="861"/>
      <c r="BZ112" s="861"/>
      <c r="CA112" s="861">
        <v>44113416</v>
      </c>
      <c r="CB112" s="861"/>
      <c r="CC112" s="861"/>
      <c r="CD112" s="861"/>
      <c r="CE112" s="861"/>
      <c r="CF112" s="922">
        <v>102.3</v>
      </c>
      <c r="CG112" s="923"/>
      <c r="CH112" s="923"/>
      <c r="CI112" s="923"/>
      <c r="CJ112" s="923"/>
      <c r="CK112" s="978"/>
      <c r="CL112" s="865"/>
      <c r="CM112" s="868" t="s">
        <v>456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93983</v>
      </c>
      <c r="DH112" s="861"/>
      <c r="DI112" s="861"/>
      <c r="DJ112" s="861"/>
      <c r="DK112" s="861"/>
      <c r="DL112" s="861" t="s">
        <v>391</v>
      </c>
      <c r="DM112" s="861"/>
      <c r="DN112" s="861"/>
      <c r="DO112" s="861"/>
      <c r="DP112" s="861"/>
      <c r="DQ112" s="861" t="s">
        <v>391</v>
      </c>
      <c r="DR112" s="861"/>
      <c r="DS112" s="861"/>
      <c r="DT112" s="861"/>
      <c r="DU112" s="861"/>
      <c r="DV112" s="838" t="s">
        <v>391</v>
      </c>
      <c r="DW112" s="838"/>
      <c r="DX112" s="838"/>
      <c r="DY112" s="838"/>
      <c r="DZ112" s="839"/>
    </row>
    <row r="113" spans="1:130" s="247" customFormat="1" ht="26.25" customHeight="1" x14ac:dyDescent="0.15">
      <c r="A113" s="965"/>
      <c r="B113" s="966"/>
      <c r="C113" s="794" t="s">
        <v>457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3955576</v>
      </c>
      <c r="AB113" s="970"/>
      <c r="AC113" s="970"/>
      <c r="AD113" s="970"/>
      <c r="AE113" s="971"/>
      <c r="AF113" s="972">
        <v>3985767</v>
      </c>
      <c r="AG113" s="970"/>
      <c r="AH113" s="970"/>
      <c r="AI113" s="970"/>
      <c r="AJ113" s="971"/>
      <c r="AK113" s="972">
        <v>3993528</v>
      </c>
      <c r="AL113" s="970"/>
      <c r="AM113" s="970"/>
      <c r="AN113" s="970"/>
      <c r="AO113" s="971"/>
      <c r="AP113" s="973">
        <v>9.3000000000000007</v>
      </c>
      <c r="AQ113" s="974"/>
      <c r="AR113" s="974"/>
      <c r="AS113" s="974"/>
      <c r="AT113" s="975"/>
      <c r="AU113" s="983"/>
      <c r="AV113" s="984"/>
      <c r="AW113" s="984"/>
      <c r="AX113" s="984"/>
      <c r="AY113" s="984"/>
      <c r="AZ113" s="859" t="s">
        <v>458</v>
      </c>
      <c r="BA113" s="794"/>
      <c r="BB113" s="794"/>
      <c r="BC113" s="794"/>
      <c r="BD113" s="794"/>
      <c r="BE113" s="794"/>
      <c r="BF113" s="794"/>
      <c r="BG113" s="794"/>
      <c r="BH113" s="794"/>
      <c r="BI113" s="794"/>
      <c r="BJ113" s="794"/>
      <c r="BK113" s="794"/>
      <c r="BL113" s="794"/>
      <c r="BM113" s="794"/>
      <c r="BN113" s="794"/>
      <c r="BO113" s="794"/>
      <c r="BP113" s="795"/>
      <c r="BQ113" s="860">
        <v>4058592</v>
      </c>
      <c r="BR113" s="861"/>
      <c r="BS113" s="861"/>
      <c r="BT113" s="861"/>
      <c r="BU113" s="861"/>
      <c r="BV113" s="861">
        <v>4341627</v>
      </c>
      <c r="BW113" s="861"/>
      <c r="BX113" s="861"/>
      <c r="BY113" s="861"/>
      <c r="BZ113" s="861"/>
      <c r="CA113" s="861">
        <v>4320019</v>
      </c>
      <c r="CB113" s="861"/>
      <c r="CC113" s="861"/>
      <c r="CD113" s="861"/>
      <c r="CE113" s="861"/>
      <c r="CF113" s="922">
        <v>10</v>
      </c>
      <c r="CG113" s="923"/>
      <c r="CH113" s="923"/>
      <c r="CI113" s="923"/>
      <c r="CJ113" s="923"/>
      <c r="CK113" s="978"/>
      <c r="CL113" s="865"/>
      <c r="CM113" s="868" t="s">
        <v>459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391</v>
      </c>
      <c r="DH113" s="824"/>
      <c r="DI113" s="824"/>
      <c r="DJ113" s="824"/>
      <c r="DK113" s="825"/>
      <c r="DL113" s="826" t="s">
        <v>391</v>
      </c>
      <c r="DM113" s="824"/>
      <c r="DN113" s="824"/>
      <c r="DO113" s="824"/>
      <c r="DP113" s="825"/>
      <c r="DQ113" s="826" t="s">
        <v>391</v>
      </c>
      <c r="DR113" s="824"/>
      <c r="DS113" s="824"/>
      <c r="DT113" s="824"/>
      <c r="DU113" s="825"/>
      <c r="DV113" s="871" t="s">
        <v>391</v>
      </c>
      <c r="DW113" s="872"/>
      <c r="DX113" s="872"/>
      <c r="DY113" s="872"/>
      <c r="DZ113" s="873"/>
    </row>
    <row r="114" spans="1:130" s="247" customFormat="1" ht="26.25" customHeight="1" x14ac:dyDescent="0.15">
      <c r="A114" s="965"/>
      <c r="B114" s="966"/>
      <c r="C114" s="794" t="s">
        <v>460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414058</v>
      </c>
      <c r="AB114" s="824"/>
      <c r="AC114" s="824"/>
      <c r="AD114" s="824"/>
      <c r="AE114" s="825"/>
      <c r="AF114" s="826">
        <v>412769</v>
      </c>
      <c r="AG114" s="824"/>
      <c r="AH114" s="824"/>
      <c r="AI114" s="824"/>
      <c r="AJ114" s="825"/>
      <c r="AK114" s="826">
        <v>400386</v>
      </c>
      <c r="AL114" s="824"/>
      <c r="AM114" s="824"/>
      <c r="AN114" s="824"/>
      <c r="AO114" s="825"/>
      <c r="AP114" s="871">
        <v>0.9</v>
      </c>
      <c r="AQ114" s="872"/>
      <c r="AR114" s="872"/>
      <c r="AS114" s="872"/>
      <c r="AT114" s="873"/>
      <c r="AU114" s="983"/>
      <c r="AV114" s="984"/>
      <c r="AW114" s="984"/>
      <c r="AX114" s="984"/>
      <c r="AY114" s="984"/>
      <c r="AZ114" s="859" t="s">
        <v>461</v>
      </c>
      <c r="BA114" s="794"/>
      <c r="BB114" s="794"/>
      <c r="BC114" s="794"/>
      <c r="BD114" s="794"/>
      <c r="BE114" s="794"/>
      <c r="BF114" s="794"/>
      <c r="BG114" s="794"/>
      <c r="BH114" s="794"/>
      <c r="BI114" s="794"/>
      <c r="BJ114" s="794"/>
      <c r="BK114" s="794"/>
      <c r="BL114" s="794"/>
      <c r="BM114" s="794"/>
      <c r="BN114" s="794"/>
      <c r="BO114" s="794"/>
      <c r="BP114" s="795"/>
      <c r="BQ114" s="860">
        <v>9182994</v>
      </c>
      <c r="BR114" s="861"/>
      <c r="BS114" s="861"/>
      <c r="BT114" s="861"/>
      <c r="BU114" s="861"/>
      <c r="BV114" s="861">
        <v>8776466</v>
      </c>
      <c r="BW114" s="861"/>
      <c r="BX114" s="861"/>
      <c r="BY114" s="861"/>
      <c r="BZ114" s="861"/>
      <c r="CA114" s="861">
        <v>8675404</v>
      </c>
      <c r="CB114" s="861"/>
      <c r="CC114" s="861"/>
      <c r="CD114" s="861"/>
      <c r="CE114" s="861"/>
      <c r="CF114" s="922">
        <v>20.100000000000001</v>
      </c>
      <c r="CG114" s="923"/>
      <c r="CH114" s="923"/>
      <c r="CI114" s="923"/>
      <c r="CJ114" s="923"/>
      <c r="CK114" s="978"/>
      <c r="CL114" s="865"/>
      <c r="CM114" s="868" t="s">
        <v>462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391</v>
      </c>
      <c r="DH114" s="824"/>
      <c r="DI114" s="824"/>
      <c r="DJ114" s="824"/>
      <c r="DK114" s="825"/>
      <c r="DL114" s="826" t="s">
        <v>391</v>
      </c>
      <c r="DM114" s="824"/>
      <c r="DN114" s="824"/>
      <c r="DO114" s="824"/>
      <c r="DP114" s="825"/>
      <c r="DQ114" s="826" t="s">
        <v>397</v>
      </c>
      <c r="DR114" s="824"/>
      <c r="DS114" s="824"/>
      <c r="DT114" s="824"/>
      <c r="DU114" s="825"/>
      <c r="DV114" s="871" t="s">
        <v>397</v>
      </c>
      <c r="DW114" s="872"/>
      <c r="DX114" s="872"/>
      <c r="DY114" s="872"/>
      <c r="DZ114" s="873"/>
    </row>
    <row r="115" spans="1:130" s="247" customFormat="1" ht="26.25" customHeight="1" x14ac:dyDescent="0.15">
      <c r="A115" s="965"/>
      <c r="B115" s="966"/>
      <c r="C115" s="794" t="s">
        <v>463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180423</v>
      </c>
      <c r="AB115" s="970"/>
      <c r="AC115" s="970"/>
      <c r="AD115" s="970"/>
      <c r="AE115" s="971"/>
      <c r="AF115" s="972">
        <v>179868</v>
      </c>
      <c r="AG115" s="970"/>
      <c r="AH115" s="970"/>
      <c r="AI115" s="970"/>
      <c r="AJ115" s="971"/>
      <c r="AK115" s="972">
        <v>81463</v>
      </c>
      <c r="AL115" s="970"/>
      <c r="AM115" s="970"/>
      <c r="AN115" s="970"/>
      <c r="AO115" s="971"/>
      <c r="AP115" s="973">
        <v>0.2</v>
      </c>
      <c r="AQ115" s="974"/>
      <c r="AR115" s="974"/>
      <c r="AS115" s="974"/>
      <c r="AT115" s="975"/>
      <c r="AU115" s="983"/>
      <c r="AV115" s="984"/>
      <c r="AW115" s="984"/>
      <c r="AX115" s="984"/>
      <c r="AY115" s="984"/>
      <c r="AZ115" s="859" t="s">
        <v>464</v>
      </c>
      <c r="BA115" s="794"/>
      <c r="BB115" s="794"/>
      <c r="BC115" s="794"/>
      <c r="BD115" s="794"/>
      <c r="BE115" s="794"/>
      <c r="BF115" s="794"/>
      <c r="BG115" s="794"/>
      <c r="BH115" s="794"/>
      <c r="BI115" s="794"/>
      <c r="BJ115" s="794"/>
      <c r="BK115" s="794"/>
      <c r="BL115" s="794"/>
      <c r="BM115" s="794"/>
      <c r="BN115" s="794"/>
      <c r="BO115" s="794"/>
      <c r="BP115" s="795"/>
      <c r="BQ115" s="860" t="s">
        <v>391</v>
      </c>
      <c r="BR115" s="861"/>
      <c r="BS115" s="861"/>
      <c r="BT115" s="861"/>
      <c r="BU115" s="861"/>
      <c r="BV115" s="861" t="s">
        <v>391</v>
      </c>
      <c r="BW115" s="861"/>
      <c r="BX115" s="861"/>
      <c r="BY115" s="861"/>
      <c r="BZ115" s="861"/>
      <c r="CA115" s="861" t="s">
        <v>391</v>
      </c>
      <c r="CB115" s="861"/>
      <c r="CC115" s="861"/>
      <c r="CD115" s="861"/>
      <c r="CE115" s="861"/>
      <c r="CF115" s="922" t="s">
        <v>391</v>
      </c>
      <c r="CG115" s="923"/>
      <c r="CH115" s="923"/>
      <c r="CI115" s="923"/>
      <c r="CJ115" s="923"/>
      <c r="CK115" s="978"/>
      <c r="CL115" s="865"/>
      <c r="CM115" s="859" t="s">
        <v>465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391</v>
      </c>
      <c r="DH115" s="824"/>
      <c r="DI115" s="824"/>
      <c r="DJ115" s="824"/>
      <c r="DK115" s="825"/>
      <c r="DL115" s="826" t="s">
        <v>391</v>
      </c>
      <c r="DM115" s="824"/>
      <c r="DN115" s="824"/>
      <c r="DO115" s="824"/>
      <c r="DP115" s="825"/>
      <c r="DQ115" s="826" t="s">
        <v>397</v>
      </c>
      <c r="DR115" s="824"/>
      <c r="DS115" s="824"/>
      <c r="DT115" s="824"/>
      <c r="DU115" s="825"/>
      <c r="DV115" s="871" t="s">
        <v>391</v>
      </c>
      <c r="DW115" s="872"/>
      <c r="DX115" s="872"/>
      <c r="DY115" s="872"/>
      <c r="DZ115" s="873"/>
    </row>
    <row r="116" spans="1:130" s="247" customFormat="1" ht="26.25" customHeight="1" x14ac:dyDescent="0.15">
      <c r="A116" s="967"/>
      <c r="B116" s="968"/>
      <c r="C116" s="927" t="s">
        <v>466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1043</v>
      </c>
      <c r="AB116" s="824"/>
      <c r="AC116" s="824"/>
      <c r="AD116" s="824"/>
      <c r="AE116" s="825"/>
      <c r="AF116" s="826">
        <v>85</v>
      </c>
      <c r="AG116" s="824"/>
      <c r="AH116" s="824"/>
      <c r="AI116" s="824"/>
      <c r="AJ116" s="825"/>
      <c r="AK116" s="826">
        <v>333</v>
      </c>
      <c r="AL116" s="824"/>
      <c r="AM116" s="824"/>
      <c r="AN116" s="824"/>
      <c r="AO116" s="825"/>
      <c r="AP116" s="871">
        <v>0</v>
      </c>
      <c r="AQ116" s="872"/>
      <c r="AR116" s="872"/>
      <c r="AS116" s="872"/>
      <c r="AT116" s="873"/>
      <c r="AU116" s="983"/>
      <c r="AV116" s="984"/>
      <c r="AW116" s="984"/>
      <c r="AX116" s="984"/>
      <c r="AY116" s="984"/>
      <c r="AZ116" s="910" t="s">
        <v>467</v>
      </c>
      <c r="BA116" s="911"/>
      <c r="BB116" s="911"/>
      <c r="BC116" s="911"/>
      <c r="BD116" s="911"/>
      <c r="BE116" s="911"/>
      <c r="BF116" s="911"/>
      <c r="BG116" s="911"/>
      <c r="BH116" s="911"/>
      <c r="BI116" s="911"/>
      <c r="BJ116" s="911"/>
      <c r="BK116" s="911"/>
      <c r="BL116" s="911"/>
      <c r="BM116" s="911"/>
      <c r="BN116" s="911"/>
      <c r="BO116" s="911"/>
      <c r="BP116" s="912"/>
      <c r="BQ116" s="860" t="s">
        <v>391</v>
      </c>
      <c r="BR116" s="861"/>
      <c r="BS116" s="861"/>
      <c r="BT116" s="861"/>
      <c r="BU116" s="861"/>
      <c r="BV116" s="861" t="s">
        <v>391</v>
      </c>
      <c r="BW116" s="861"/>
      <c r="BX116" s="861"/>
      <c r="BY116" s="861"/>
      <c r="BZ116" s="861"/>
      <c r="CA116" s="861" t="s">
        <v>391</v>
      </c>
      <c r="CB116" s="861"/>
      <c r="CC116" s="861"/>
      <c r="CD116" s="861"/>
      <c r="CE116" s="861"/>
      <c r="CF116" s="922" t="s">
        <v>391</v>
      </c>
      <c r="CG116" s="923"/>
      <c r="CH116" s="923"/>
      <c r="CI116" s="923"/>
      <c r="CJ116" s="923"/>
      <c r="CK116" s="978"/>
      <c r="CL116" s="865"/>
      <c r="CM116" s="868" t="s">
        <v>468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391</v>
      </c>
      <c r="DH116" s="824"/>
      <c r="DI116" s="824"/>
      <c r="DJ116" s="824"/>
      <c r="DK116" s="825"/>
      <c r="DL116" s="826" t="s">
        <v>391</v>
      </c>
      <c r="DM116" s="824"/>
      <c r="DN116" s="824"/>
      <c r="DO116" s="824"/>
      <c r="DP116" s="825"/>
      <c r="DQ116" s="826" t="s">
        <v>391</v>
      </c>
      <c r="DR116" s="824"/>
      <c r="DS116" s="824"/>
      <c r="DT116" s="824"/>
      <c r="DU116" s="825"/>
      <c r="DV116" s="871" t="s">
        <v>397</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469</v>
      </c>
      <c r="Z117" s="950"/>
      <c r="AA117" s="955">
        <v>13556955</v>
      </c>
      <c r="AB117" s="956"/>
      <c r="AC117" s="956"/>
      <c r="AD117" s="956"/>
      <c r="AE117" s="957"/>
      <c r="AF117" s="958">
        <v>13619388</v>
      </c>
      <c r="AG117" s="956"/>
      <c r="AH117" s="956"/>
      <c r="AI117" s="956"/>
      <c r="AJ117" s="957"/>
      <c r="AK117" s="958">
        <v>13610268</v>
      </c>
      <c r="AL117" s="956"/>
      <c r="AM117" s="956"/>
      <c r="AN117" s="956"/>
      <c r="AO117" s="957"/>
      <c r="AP117" s="959"/>
      <c r="AQ117" s="960"/>
      <c r="AR117" s="960"/>
      <c r="AS117" s="960"/>
      <c r="AT117" s="961"/>
      <c r="AU117" s="983"/>
      <c r="AV117" s="984"/>
      <c r="AW117" s="984"/>
      <c r="AX117" s="984"/>
      <c r="AY117" s="984"/>
      <c r="AZ117" s="910" t="s">
        <v>470</v>
      </c>
      <c r="BA117" s="911"/>
      <c r="BB117" s="911"/>
      <c r="BC117" s="911"/>
      <c r="BD117" s="911"/>
      <c r="BE117" s="911"/>
      <c r="BF117" s="911"/>
      <c r="BG117" s="911"/>
      <c r="BH117" s="911"/>
      <c r="BI117" s="911"/>
      <c r="BJ117" s="911"/>
      <c r="BK117" s="911"/>
      <c r="BL117" s="911"/>
      <c r="BM117" s="911"/>
      <c r="BN117" s="911"/>
      <c r="BO117" s="911"/>
      <c r="BP117" s="912"/>
      <c r="BQ117" s="860" t="s">
        <v>126</v>
      </c>
      <c r="BR117" s="861"/>
      <c r="BS117" s="861"/>
      <c r="BT117" s="861"/>
      <c r="BU117" s="861"/>
      <c r="BV117" s="861" t="s">
        <v>126</v>
      </c>
      <c r="BW117" s="861"/>
      <c r="BX117" s="861"/>
      <c r="BY117" s="861"/>
      <c r="BZ117" s="861"/>
      <c r="CA117" s="861" t="s">
        <v>126</v>
      </c>
      <c r="CB117" s="861"/>
      <c r="CC117" s="861"/>
      <c r="CD117" s="861"/>
      <c r="CE117" s="861"/>
      <c r="CF117" s="922" t="s">
        <v>471</v>
      </c>
      <c r="CG117" s="923"/>
      <c r="CH117" s="923"/>
      <c r="CI117" s="923"/>
      <c r="CJ117" s="923"/>
      <c r="CK117" s="978"/>
      <c r="CL117" s="865"/>
      <c r="CM117" s="868" t="s">
        <v>472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391</v>
      </c>
      <c r="DH117" s="824"/>
      <c r="DI117" s="824"/>
      <c r="DJ117" s="824"/>
      <c r="DK117" s="825"/>
      <c r="DL117" s="826" t="s">
        <v>391</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445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443</v>
      </c>
      <c r="AB118" s="949"/>
      <c r="AC118" s="949"/>
      <c r="AD118" s="949"/>
      <c r="AE118" s="950"/>
      <c r="AF118" s="951" t="s">
        <v>307</v>
      </c>
      <c r="AG118" s="949"/>
      <c r="AH118" s="949"/>
      <c r="AI118" s="949"/>
      <c r="AJ118" s="950"/>
      <c r="AK118" s="951" t="s">
        <v>306</v>
      </c>
      <c r="AL118" s="949"/>
      <c r="AM118" s="949"/>
      <c r="AN118" s="949"/>
      <c r="AO118" s="950"/>
      <c r="AP118" s="952" t="s">
        <v>444</v>
      </c>
      <c r="AQ118" s="953"/>
      <c r="AR118" s="953"/>
      <c r="AS118" s="953"/>
      <c r="AT118" s="954"/>
      <c r="AU118" s="983"/>
      <c r="AV118" s="984"/>
      <c r="AW118" s="984"/>
      <c r="AX118" s="984"/>
      <c r="AY118" s="984"/>
      <c r="AZ118" s="926" t="s">
        <v>473</v>
      </c>
      <c r="BA118" s="927"/>
      <c r="BB118" s="927"/>
      <c r="BC118" s="927"/>
      <c r="BD118" s="927"/>
      <c r="BE118" s="927"/>
      <c r="BF118" s="927"/>
      <c r="BG118" s="927"/>
      <c r="BH118" s="927"/>
      <c r="BI118" s="927"/>
      <c r="BJ118" s="927"/>
      <c r="BK118" s="927"/>
      <c r="BL118" s="927"/>
      <c r="BM118" s="927"/>
      <c r="BN118" s="927"/>
      <c r="BO118" s="927"/>
      <c r="BP118" s="928"/>
      <c r="BQ118" s="929" t="s">
        <v>391</v>
      </c>
      <c r="BR118" s="892"/>
      <c r="BS118" s="892"/>
      <c r="BT118" s="892"/>
      <c r="BU118" s="892"/>
      <c r="BV118" s="892" t="s">
        <v>391</v>
      </c>
      <c r="BW118" s="892"/>
      <c r="BX118" s="892"/>
      <c r="BY118" s="892"/>
      <c r="BZ118" s="892"/>
      <c r="CA118" s="892" t="s">
        <v>391</v>
      </c>
      <c r="CB118" s="892"/>
      <c r="CC118" s="892"/>
      <c r="CD118" s="892"/>
      <c r="CE118" s="892"/>
      <c r="CF118" s="922" t="s">
        <v>126</v>
      </c>
      <c r="CG118" s="923"/>
      <c r="CH118" s="923"/>
      <c r="CI118" s="923"/>
      <c r="CJ118" s="923"/>
      <c r="CK118" s="978"/>
      <c r="CL118" s="865"/>
      <c r="CM118" s="868" t="s">
        <v>474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391</v>
      </c>
      <c r="DR118" s="824"/>
      <c r="DS118" s="824"/>
      <c r="DT118" s="824"/>
      <c r="DU118" s="825"/>
      <c r="DV118" s="871" t="s">
        <v>126</v>
      </c>
      <c r="DW118" s="872"/>
      <c r="DX118" s="872"/>
      <c r="DY118" s="872"/>
      <c r="DZ118" s="873"/>
    </row>
    <row r="119" spans="1:130" s="247" customFormat="1" ht="26.25" customHeight="1" x14ac:dyDescent="0.15">
      <c r="A119" s="862" t="s">
        <v>448</v>
      </c>
      <c r="B119" s="863"/>
      <c r="C119" s="938" t="s">
        <v>449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391</v>
      </c>
      <c r="AG119" s="942"/>
      <c r="AH119" s="942"/>
      <c r="AI119" s="942"/>
      <c r="AJ119" s="943"/>
      <c r="AK119" s="944" t="s">
        <v>391</v>
      </c>
      <c r="AL119" s="942"/>
      <c r="AM119" s="942"/>
      <c r="AN119" s="942"/>
      <c r="AO119" s="943"/>
      <c r="AP119" s="945" t="s">
        <v>391</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475</v>
      </c>
      <c r="BP119" s="925"/>
      <c r="BQ119" s="929">
        <v>171795584</v>
      </c>
      <c r="BR119" s="892"/>
      <c r="BS119" s="892"/>
      <c r="BT119" s="892"/>
      <c r="BU119" s="892"/>
      <c r="BV119" s="892">
        <v>173891915</v>
      </c>
      <c r="BW119" s="892"/>
      <c r="BX119" s="892"/>
      <c r="BY119" s="892"/>
      <c r="BZ119" s="892"/>
      <c r="CA119" s="892">
        <v>175593471</v>
      </c>
      <c r="CB119" s="892"/>
      <c r="CC119" s="892"/>
      <c r="CD119" s="892"/>
      <c r="CE119" s="892"/>
      <c r="CF119" s="790"/>
      <c r="CG119" s="791"/>
      <c r="CH119" s="791"/>
      <c r="CI119" s="791"/>
      <c r="CJ119" s="881"/>
      <c r="CK119" s="979"/>
      <c r="CL119" s="867"/>
      <c r="CM119" s="885" t="s">
        <v>476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126</v>
      </c>
      <c r="DM119" s="807"/>
      <c r="DN119" s="807"/>
      <c r="DO119" s="807"/>
      <c r="DP119" s="808"/>
      <c r="DQ119" s="809" t="s">
        <v>391</v>
      </c>
      <c r="DR119" s="807"/>
      <c r="DS119" s="807"/>
      <c r="DT119" s="807"/>
      <c r="DU119" s="808"/>
      <c r="DV119" s="895" t="s">
        <v>126</v>
      </c>
      <c r="DW119" s="896"/>
      <c r="DX119" s="896"/>
      <c r="DY119" s="896"/>
      <c r="DZ119" s="897"/>
    </row>
    <row r="120" spans="1:130" s="247" customFormat="1" ht="26.25" customHeight="1" x14ac:dyDescent="0.15">
      <c r="A120" s="864"/>
      <c r="B120" s="865"/>
      <c r="C120" s="868" t="s">
        <v>452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73800</v>
      </c>
      <c r="AB120" s="824"/>
      <c r="AC120" s="824"/>
      <c r="AD120" s="824"/>
      <c r="AE120" s="825"/>
      <c r="AF120" s="826">
        <v>73800</v>
      </c>
      <c r="AG120" s="824"/>
      <c r="AH120" s="824"/>
      <c r="AI120" s="824"/>
      <c r="AJ120" s="825"/>
      <c r="AK120" s="826">
        <v>73800</v>
      </c>
      <c r="AL120" s="824"/>
      <c r="AM120" s="824"/>
      <c r="AN120" s="824"/>
      <c r="AO120" s="825"/>
      <c r="AP120" s="871">
        <v>0.2</v>
      </c>
      <c r="AQ120" s="872"/>
      <c r="AR120" s="872"/>
      <c r="AS120" s="872"/>
      <c r="AT120" s="873"/>
      <c r="AU120" s="930" t="s">
        <v>477</v>
      </c>
      <c r="AV120" s="931"/>
      <c r="AW120" s="931"/>
      <c r="AX120" s="931"/>
      <c r="AY120" s="932"/>
      <c r="AZ120" s="907" t="s">
        <v>478</v>
      </c>
      <c r="BA120" s="852"/>
      <c r="BB120" s="852"/>
      <c r="BC120" s="852"/>
      <c r="BD120" s="852"/>
      <c r="BE120" s="852"/>
      <c r="BF120" s="852"/>
      <c r="BG120" s="852"/>
      <c r="BH120" s="852"/>
      <c r="BI120" s="852"/>
      <c r="BJ120" s="852"/>
      <c r="BK120" s="852"/>
      <c r="BL120" s="852"/>
      <c r="BM120" s="852"/>
      <c r="BN120" s="852"/>
      <c r="BO120" s="852"/>
      <c r="BP120" s="853"/>
      <c r="BQ120" s="908">
        <v>12535829</v>
      </c>
      <c r="BR120" s="889"/>
      <c r="BS120" s="889"/>
      <c r="BT120" s="889"/>
      <c r="BU120" s="889"/>
      <c r="BV120" s="889">
        <v>14237540</v>
      </c>
      <c r="BW120" s="889"/>
      <c r="BX120" s="889"/>
      <c r="BY120" s="889"/>
      <c r="BZ120" s="889"/>
      <c r="CA120" s="889">
        <v>14666433</v>
      </c>
      <c r="CB120" s="889"/>
      <c r="CC120" s="889"/>
      <c r="CD120" s="889"/>
      <c r="CE120" s="889"/>
      <c r="CF120" s="913">
        <v>34</v>
      </c>
      <c r="CG120" s="914"/>
      <c r="CH120" s="914"/>
      <c r="CI120" s="914"/>
      <c r="CJ120" s="914"/>
      <c r="CK120" s="915" t="s">
        <v>479</v>
      </c>
      <c r="CL120" s="899"/>
      <c r="CM120" s="899"/>
      <c r="CN120" s="899"/>
      <c r="CO120" s="900"/>
      <c r="CP120" s="919" t="s">
        <v>480</v>
      </c>
      <c r="CQ120" s="920"/>
      <c r="CR120" s="920"/>
      <c r="CS120" s="920"/>
      <c r="CT120" s="920"/>
      <c r="CU120" s="920"/>
      <c r="CV120" s="920"/>
      <c r="CW120" s="920"/>
      <c r="CX120" s="920"/>
      <c r="CY120" s="920"/>
      <c r="CZ120" s="920"/>
      <c r="DA120" s="920"/>
      <c r="DB120" s="920"/>
      <c r="DC120" s="920"/>
      <c r="DD120" s="920"/>
      <c r="DE120" s="920"/>
      <c r="DF120" s="921"/>
      <c r="DG120" s="908">
        <v>38556848</v>
      </c>
      <c r="DH120" s="889"/>
      <c r="DI120" s="889"/>
      <c r="DJ120" s="889"/>
      <c r="DK120" s="889"/>
      <c r="DL120" s="889">
        <v>37482001</v>
      </c>
      <c r="DM120" s="889"/>
      <c r="DN120" s="889"/>
      <c r="DO120" s="889"/>
      <c r="DP120" s="889"/>
      <c r="DQ120" s="889">
        <v>35293468</v>
      </c>
      <c r="DR120" s="889"/>
      <c r="DS120" s="889"/>
      <c r="DT120" s="889"/>
      <c r="DU120" s="889"/>
      <c r="DV120" s="890">
        <v>81.900000000000006</v>
      </c>
      <c r="DW120" s="890"/>
      <c r="DX120" s="890"/>
      <c r="DY120" s="890"/>
      <c r="DZ120" s="891"/>
    </row>
    <row r="121" spans="1:130" s="247" customFormat="1" ht="26.25" customHeight="1" x14ac:dyDescent="0.15">
      <c r="A121" s="864"/>
      <c r="B121" s="865"/>
      <c r="C121" s="910" t="s">
        <v>481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98683</v>
      </c>
      <c r="AB121" s="824"/>
      <c r="AC121" s="824"/>
      <c r="AD121" s="824"/>
      <c r="AE121" s="825"/>
      <c r="AF121" s="826">
        <v>98682</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482</v>
      </c>
      <c r="BA121" s="794"/>
      <c r="BB121" s="794"/>
      <c r="BC121" s="794"/>
      <c r="BD121" s="794"/>
      <c r="BE121" s="794"/>
      <c r="BF121" s="794"/>
      <c r="BG121" s="794"/>
      <c r="BH121" s="794"/>
      <c r="BI121" s="794"/>
      <c r="BJ121" s="794"/>
      <c r="BK121" s="794"/>
      <c r="BL121" s="794"/>
      <c r="BM121" s="794"/>
      <c r="BN121" s="794"/>
      <c r="BO121" s="794"/>
      <c r="BP121" s="795"/>
      <c r="BQ121" s="860">
        <v>2847917</v>
      </c>
      <c r="BR121" s="861"/>
      <c r="BS121" s="861"/>
      <c r="BT121" s="861"/>
      <c r="BU121" s="861"/>
      <c r="BV121" s="861">
        <v>2767709</v>
      </c>
      <c r="BW121" s="861"/>
      <c r="BX121" s="861"/>
      <c r="BY121" s="861"/>
      <c r="BZ121" s="861"/>
      <c r="CA121" s="861">
        <v>2640644</v>
      </c>
      <c r="CB121" s="861"/>
      <c r="CC121" s="861"/>
      <c r="CD121" s="861"/>
      <c r="CE121" s="861"/>
      <c r="CF121" s="922">
        <v>6.1</v>
      </c>
      <c r="CG121" s="923"/>
      <c r="CH121" s="923"/>
      <c r="CI121" s="923"/>
      <c r="CJ121" s="923"/>
      <c r="CK121" s="916"/>
      <c r="CL121" s="902"/>
      <c r="CM121" s="902"/>
      <c r="CN121" s="902"/>
      <c r="CO121" s="903"/>
      <c r="CP121" s="882" t="s">
        <v>483</v>
      </c>
      <c r="CQ121" s="883"/>
      <c r="CR121" s="883"/>
      <c r="CS121" s="883"/>
      <c r="CT121" s="883"/>
      <c r="CU121" s="883"/>
      <c r="CV121" s="883"/>
      <c r="CW121" s="883"/>
      <c r="CX121" s="883"/>
      <c r="CY121" s="883"/>
      <c r="CZ121" s="883"/>
      <c r="DA121" s="883"/>
      <c r="DB121" s="883"/>
      <c r="DC121" s="883"/>
      <c r="DD121" s="883"/>
      <c r="DE121" s="883"/>
      <c r="DF121" s="884"/>
      <c r="DG121" s="860">
        <v>7421120</v>
      </c>
      <c r="DH121" s="861"/>
      <c r="DI121" s="861"/>
      <c r="DJ121" s="861"/>
      <c r="DK121" s="861"/>
      <c r="DL121" s="861">
        <v>6500602</v>
      </c>
      <c r="DM121" s="861"/>
      <c r="DN121" s="861"/>
      <c r="DO121" s="861"/>
      <c r="DP121" s="861"/>
      <c r="DQ121" s="861">
        <v>6352881</v>
      </c>
      <c r="DR121" s="861"/>
      <c r="DS121" s="861"/>
      <c r="DT121" s="861"/>
      <c r="DU121" s="861"/>
      <c r="DV121" s="838">
        <v>14.7</v>
      </c>
      <c r="DW121" s="838"/>
      <c r="DX121" s="838"/>
      <c r="DY121" s="838"/>
      <c r="DZ121" s="839"/>
    </row>
    <row r="122" spans="1:130" s="247" customFormat="1" ht="26.25" customHeight="1" x14ac:dyDescent="0.15">
      <c r="A122" s="864"/>
      <c r="B122" s="865"/>
      <c r="C122" s="868" t="s">
        <v>462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391</v>
      </c>
      <c r="AG122" s="824"/>
      <c r="AH122" s="824"/>
      <c r="AI122" s="824"/>
      <c r="AJ122" s="825"/>
      <c r="AK122" s="826" t="s">
        <v>391</v>
      </c>
      <c r="AL122" s="824"/>
      <c r="AM122" s="824"/>
      <c r="AN122" s="824"/>
      <c r="AO122" s="825"/>
      <c r="AP122" s="871" t="s">
        <v>391</v>
      </c>
      <c r="AQ122" s="872"/>
      <c r="AR122" s="872"/>
      <c r="AS122" s="872"/>
      <c r="AT122" s="873"/>
      <c r="AU122" s="933"/>
      <c r="AV122" s="934"/>
      <c r="AW122" s="934"/>
      <c r="AX122" s="934"/>
      <c r="AY122" s="935"/>
      <c r="AZ122" s="926" t="s">
        <v>484</v>
      </c>
      <c r="BA122" s="927"/>
      <c r="BB122" s="927"/>
      <c r="BC122" s="927"/>
      <c r="BD122" s="927"/>
      <c r="BE122" s="927"/>
      <c r="BF122" s="927"/>
      <c r="BG122" s="927"/>
      <c r="BH122" s="927"/>
      <c r="BI122" s="927"/>
      <c r="BJ122" s="927"/>
      <c r="BK122" s="927"/>
      <c r="BL122" s="927"/>
      <c r="BM122" s="927"/>
      <c r="BN122" s="927"/>
      <c r="BO122" s="927"/>
      <c r="BP122" s="928"/>
      <c r="BQ122" s="929">
        <v>102258828</v>
      </c>
      <c r="BR122" s="892"/>
      <c r="BS122" s="892"/>
      <c r="BT122" s="892"/>
      <c r="BU122" s="892"/>
      <c r="BV122" s="892">
        <v>101355678</v>
      </c>
      <c r="BW122" s="892"/>
      <c r="BX122" s="892"/>
      <c r="BY122" s="892"/>
      <c r="BZ122" s="892"/>
      <c r="CA122" s="892">
        <v>103320409</v>
      </c>
      <c r="CB122" s="892"/>
      <c r="CC122" s="892"/>
      <c r="CD122" s="892"/>
      <c r="CE122" s="892"/>
      <c r="CF122" s="893">
        <v>239.7</v>
      </c>
      <c r="CG122" s="894"/>
      <c r="CH122" s="894"/>
      <c r="CI122" s="894"/>
      <c r="CJ122" s="894"/>
      <c r="CK122" s="916"/>
      <c r="CL122" s="902"/>
      <c r="CM122" s="902"/>
      <c r="CN122" s="902"/>
      <c r="CO122" s="903"/>
      <c r="CP122" s="882" t="s">
        <v>485</v>
      </c>
      <c r="CQ122" s="883"/>
      <c r="CR122" s="883"/>
      <c r="CS122" s="883"/>
      <c r="CT122" s="883"/>
      <c r="CU122" s="883"/>
      <c r="CV122" s="883"/>
      <c r="CW122" s="883"/>
      <c r="CX122" s="883"/>
      <c r="CY122" s="883"/>
      <c r="CZ122" s="883"/>
      <c r="DA122" s="883"/>
      <c r="DB122" s="883"/>
      <c r="DC122" s="883"/>
      <c r="DD122" s="883"/>
      <c r="DE122" s="883"/>
      <c r="DF122" s="884"/>
      <c r="DG122" s="860">
        <v>1773025</v>
      </c>
      <c r="DH122" s="861"/>
      <c r="DI122" s="861"/>
      <c r="DJ122" s="861"/>
      <c r="DK122" s="861"/>
      <c r="DL122" s="861">
        <v>1457695</v>
      </c>
      <c r="DM122" s="861"/>
      <c r="DN122" s="861"/>
      <c r="DO122" s="861"/>
      <c r="DP122" s="861"/>
      <c r="DQ122" s="861">
        <v>1375909</v>
      </c>
      <c r="DR122" s="861"/>
      <c r="DS122" s="861"/>
      <c r="DT122" s="861"/>
      <c r="DU122" s="861"/>
      <c r="DV122" s="838">
        <v>3.2</v>
      </c>
      <c r="DW122" s="838"/>
      <c r="DX122" s="838"/>
      <c r="DY122" s="838"/>
      <c r="DZ122" s="839"/>
    </row>
    <row r="123" spans="1:130" s="247" customFormat="1" ht="26.25" customHeight="1" x14ac:dyDescent="0.15">
      <c r="A123" s="864"/>
      <c r="B123" s="865"/>
      <c r="C123" s="868" t="s">
        <v>468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471</v>
      </c>
      <c r="AB123" s="824"/>
      <c r="AC123" s="824"/>
      <c r="AD123" s="824"/>
      <c r="AE123" s="825"/>
      <c r="AF123" s="826" t="s">
        <v>126</v>
      </c>
      <c r="AG123" s="824"/>
      <c r="AH123" s="824"/>
      <c r="AI123" s="824"/>
      <c r="AJ123" s="825"/>
      <c r="AK123" s="826" t="s">
        <v>391</v>
      </c>
      <c r="AL123" s="824"/>
      <c r="AM123" s="824"/>
      <c r="AN123" s="824"/>
      <c r="AO123" s="825"/>
      <c r="AP123" s="871" t="s">
        <v>126</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486</v>
      </c>
      <c r="BP123" s="925"/>
      <c r="BQ123" s="879">
        <v>117642574</v>
      </c>
      <c r="BR123" s="880"/>
      <c r="BS123" s="880"/>
      <c r="BT123" s="880"/>
      <c r="BU123" s="880"/>
      <c r="BV123" s="880">
        <v>118360927</v>
      </c>
      <c r="BW123" s="880"/>
      <c r="BX123" s="880"/>
      <c r="BY123" s="880"/>
      <c r="BZ123" s="880"/>
      <c r="CA123" s="880">
        <v>120627486</v>
      </c>
      <c r="CB123" s="880"/>
      <c r="CC123" s="880"/>
      <c r="CD123" s="880"/>
      <c r="CE123" s="880"/>
      <c r="CF123" s="790"/>
      <c r="CG123" s="791"/>
      <c r="CH123" s="791"/>
      <c r="CI123" s="791"/>
      <c r="CJ123" s="881"/>
      <c r="CK123" s="916"/>
      <c r="CL123" s="902"/>
      <c r="CM123" s="902"/>
      <c r="CN123" s="902"/>
      <c r="CO123" s="903"/>
      <c r="CP123" s="882" t="s">
        <v>487</v>
      </c>
      <c r="CQ123" s="883"/>
      <c r="CR123" s="883"/>
      <c r="CS123" s="883"/>
      <c r="CT123" s="883"/>
      <c r="CU123" s="883"/>
      <c r="CV123" s="883"/>
      <c r="CW123" s="883"/>
      <c r="CX123" s="883"/>
      <c r="CY123" s="883"/>
      <c r="CZ123" s="883"/>
      <c r="DA123" s="883"/>
      <c r="DB123" s="883"/>
      <c r="DC123" s="883"/>
      <c r="DD123" s="883"/>
      <c r="DE123" s="883"/>
      <c r="DF123" s="884"/>
      <c r="DG123" s="823" t="s">
        <v>391</v>
      </c>
      <c r="DH123" s="824"/>
      <c r="DI123" s="824"/>
      <c r="DJ123" s="824"/>
      <c r="DK123" s="825"/>
      <c r="DL123" s="826" t="s">
        <v>391</v>
      </c>
      <c r="DM123" s="824"/>
      <c r="DN123" s="824"/>
      <c r="DO123" s="824"/>
      <c r="DP123" s="825"/>
      <c r="DQ123" s="826">
        <v>500700</v>
      </c>
      <c r="DR123" s="824"/>
      <c r="DS123" s="824"/>
      <c r="DT123" s="824"/>
      <c r="DU123" s="825"/>
      <c r="DV123" s="871">
        <v>1.2</v>
      </c>
      <c r="DW123" s="872"/>
      <c r="DX123" s="872"/>
      <c r="DY123" s="872"/>
      <c r="DZ123" s="873"/>
    </row>
    <row r="124" spans="1:130" s="247" customFormat="1" ht="26.25" customHeight="1" thickBot="1" x14ac:dyDescent="0.2">
      <c r="A124" s="864"/>
      <c r="B124" s="865"/>
      <c r="C124" s="868" t="s">
        <v>472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126</v>
      </c>
      <c r="AL124" s="824"/>
      <c r="AM124" s="824"/>
      <c r="AN124" s="824"/>
      <c r="AO124" s="825"/>
      <c r="AP124" s="871" t="s">
        <v>471</v>
      </c>
      <c r="AQ124" s="872"/>
      <c r="AR124" s="872"/>
      <c r="AS124" s="872"/>
      <c r="AT124" s="873"/>
      <c r="AU124" s="874" t="s">
        <v>488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124.9</v>
      </c>
      <c r="BR124" s="878"/>
      <c r="BS124" s="878"/>
      <c r="BT124" s="878"/>
      <c r="BU124" s="878"/>
      <c r="BV124" s="878">
        <v>128.9</v>
      </c>
      <c r="BW124" s="878"/>
      <c r="BX124" s="878"/>
      <c r="BY124" s="878"/>
      <c r="BZ124" s="878"/>
      <c r="CA124" s="878">
        <v>127.4</v>
      </c>
      <c r="CB124" s="878"/>
      <c r="CC124" s="878"/>
      <c r="CD124" s="878"/>
      <c r="CE124" s="878"/>
      <c r="CF124" s="768"/>
      <c r="CG124" s="769"/>
      <c r="CH124" s="769"/>
      <c r="CI124" s="769"/>
      <c r="CJ124" s="909"/>
      <c r="CK124" s="917"/>
      <c r="CL124" s="917"/>
      <c r="CM124" s="917"/>
      <c r="CN124" s="917"/>
      <c r="CO124" s="918"/>
      <c r="CP124" s="882" t="s">
        <v>489</v>
      </c>
      <c r="CQ124" s="883"/>
      <c r="CR124" s="883"/>
      <c r="CS124" s="883"/>
      <c r="CT124" s="883"/>
      <c r="CU124" s="883"/>
      <c r="CV124" s="883"/>
      <c r="CW124" s="883"/>
      <c r="CX124" s="883"/>
      <c r="CY124" s="883"/>
      <c r="CZ124" s="883"/>
      <c r="DA124" s="883"/>
      <c r="DB124" s="883"/>
      <c r="DC124" s="883"/>
      <c r="DD124" s="883"/>
      <c r="DE124" s="883"/>
      <c r="DF124" s="884"/>
      <c r="DG124" s="806">
        <v>600187</v>
      </c>
      <c r="DH124" s="807"/>
      <c r="DI124" s="807"/>
      <c r="DJ124" s="807"/>
      <c r="DK124" s="808"/>
      <c r="DL124" s="809">
        <v>677307</v>
      </c>
      <c r="DM124" s="807"/>
      <c r="DN124" s="807"/>
      <c r="DO124" s="807"/>
      <c r="DP124" s="808"/>
      <c r="DQ124" s="809">
        <v>590458</v>
      </c>
      <c r="DR124" s="807"/>
      <c r="DS124" s="807"/>
      <c r="DT124" s="807"/>
      <c r="DU124" s="808"/>
      <c r="DV124" s="895">
        <v>1.4</v>
      </c>
      <c r="DW124" s="896"/>
      <c r="DX124" s="896"/>
      <c r="DY124" s="896"/>
      <c r="DZ124" s="897"/>
    </row>
    <row r="125" spans="1:130" s="247" customFormat="1" ht="26.25" customHeight="1" x14ac:dyDescent="0.15">
      <c r="A125" s="864"/>
      <c r="B125" s="865"/>
      <c r="C125" s="868" t="s">
        <v>474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391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490</v>
      </c>
      <c r="CL125" s="899"/>
      <c r="CM125" s="899"/>
      <c r="CN125" s="899"/>
      <c r="CO125" s="900"/>
      <c r="CP125" s="907" t="s">
        <v>491</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126</v>
      </c>
      <c r="DM125" s="889"/>
      <c r="DN125" s="889"/>
      <c r="DO125" s="889"/>
      <c r="DP125" s="889"/>
      <c r="DQ125" s="889" t="s">
        <v>391</v>
      </c>
      <c r="DR125" s="889"/>
      <c r="DS125" s="889"/>
      <c r="DT125" s="889"/>
      <c r="DU125" s="889"/>
      <c r="DV125" s="890" t="s">
        <v>126</v>
      </c>
      <c r="DW125" s="890"/>
      <c r="DX125" s="890"/>
      <c r="DY125" s="890"/>
      <c r="DZ125" s="891"/>
    </row>
    <row r="126" spans="1:130" s="247" customFormat="1" ht="26.25" customHeight="1" thickBot="1" x14ac:dyDescent="0.2">
      <c r="A126" s="864"/>
      <c r="B126" s="865"/>
      <c r="C126" s="868" t="s">
        <v>476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391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492</v>
      </c>
      <c r="CQ126" s="794"/>
      <c r="CR126" s="794"/>
      <c r="CS126" s="794"/>
      <c r="CT126" s="794"/>
      <c r="CU126" s="794"/>
      <c r="CV126" s="794"/>
      <c r="CW126" s="794"/>
      <c r="CX126" s="794"/>
      <c r="CY126" s="794"/>
      <c r="CZ126" s="794"/>
      <c r="DA126" s="794"/>
      <c r="DB126" s="794"/>
      <c r="DC126" s="794"/>
      <c r="DD126" s="794"/>
      <c r="DE126" s="794"/>
      <c r="DF126" s="795"/>
      <c r="DG126" s="860" t="s">
        <v>391</v>
      </c>
      <c r="DH126" s="861"/>
      <c r="DI126" s="861"/>
      <c r="DJ126" s="861"/>
      <c r="DK126" s="861"/>
      <c r="DL126" s="861" t="s">
        <v>391</v>
      </c>
      <c r="DM126" s="861"/>
      <c r="DN126" s="861"/>
      <c r="DO126" s="861"/>
      <c r="DP126" s="861"/>
      <c r="DQ126" s="861" t="s">
        <v>126</v>
      </c>
      <c r="DR126" s="861"/>
      <c r="DS126" s="861"/>
      <c r="DT126" s="861"/>
      <c r="DU126" s="861"/>
      <c r="DV126" s="838" t="s">
        <v>126</v>
      </c>
      <c r="DW126" s="838"/>
      <c r="DX126" s="838"/>
      <c r="DY126" s="838"/>
      <c r="DZ126" s="839"/>
    </row>
    <row r="127" spans="1:130" s="247" customFormat="1" ht="26.25" customHeight="1" x14ac:dyDescent="0.15">
      <c r="A127" s="866"/>
      <c r="B127" s="867"/>
      <c r="C127" s="885" t="s">
        <v>493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7940</v>
      </c>
      <c r="AB127" s="824"/>
      <c r="AC127" s="824"/>
      <c r="AD127" s="824"/>
      <c r="AE127" s="825"/>
      <c r="AF127" s="826">
        <v>7386</v>
      </c>
      <c r="AG127" s="824"/>
      <c r="AH127" s="824"/>
      <c r="AI127" s="824"/>
      <c r="AJ127" s="825"/>
      <c r="AK127" s="826">
        <v>7663</v>
      </c>
      <c r="AL127" s="824"/>
      <c r="AM127" s="824"/>
      <c r="AN127" s="824"/>
      <c r="AO127" s="825"/>
      <c r="AP127" s="871">
        <v>0</v>
      </c>
      <c r="AQ127" s="872"/>
      <c r="AR127" s="872"/>
      <c r="AS127" s="872"/>
      <c r="AT127" s="873"/>
      <c r="AU127" s="283"/>
      <c r="AV127" s="283"/>
      <c r="AW127" s="283"/>
      <c r="AX127" s="888" t="s">
        <v>494</v>
      </c>
      <c r="AY127" s="856"/>
      <c r="AZ127" s="856"/>
      <c r="BA127" s="856"/>
      <c r="BB127" s="856"/>
      <c r="BC127" s="856"/>
      <c r="BD127" s="856"/>
      <c r="BE127" s="857"/>
      <c r="BF127" s="855" t="s">
        <v>495</v>
      </c>
      <c r="BG127" s="856"/>
      <c r="BH127" s="856"/>
      <c r="BI127" s="856"/>
      <c r="BJ127" s="856"/>
      <c r="BK127" s="856"/>
      <c r="BL127" s="857"/>
      <c r="BM127" s="855" t="s">
        <v>496</v>
      </c>
      <c r="BN127" s="856"/>
      <c r="BO127" s="856"/>
      <c r="BP127" s="856"/>
      <c r="BQ127" s="856"/>
      <c r="BR127" s="856"/>
      <c r="BS127" s="857"/>
      <c r="BT127" s="855" t="s">
        <v>497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498</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126</v>
      </c>
      <c r="DR127" s="861"/>
      <c r="DS127" s="861"/>
      <c r="DT127" s="861"/>
      <c r="DU127" s="861"/>
      <c r="DV127" s="838" t="s">
        <v>391</v>
      </c>
      <c r="DW127" s="838"/>
      <c r="DX127" s="838"/>
      <c r="DY127" s="838"/>
      <c r="DZ127" s="839"/>
    </row>
    <row r="128" spans="1:130" s="247" customFormat="1" ht="26.25" customHeight="1" thickBot="1" x14ac:dyDescent="0.2">
      <c r="A128" s="840" t="s">
        <v>499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500</v>
      </c>
      <c r="X128" s="842"/>
      <c r="Y128" s="842"/>
      <c r="Z128" s="843"/>
      <c r="AA128" s="844">
        <v>844237</v>
      </c>
      <c r="AB128" s="845"/>
      <c r="AC128" s="845"/>
      <c r="AD128" s="845"/>
      <c r="AE128" s="846"/>
      <c r="AF128" s="847">
        <v>297352</v>
      </c>
      <c r="AG128" s="845"/>
      <c r="AH128" s="845"/>
      <c r="AI128" s="845"/>
      <c r="AJ128" s="846"/>
      <c r="AK128" s="847">
        <v>289929</v>
      </c>
      <c r="AL128" s="845"/>
      <c r="AM128" s="845"/>
      <c r="AN128" s="845"/>
      <c r="AO128" s="846"/>
      <c r="AP128" s="848"/>
      <c r="AQ128" s="849"/>
      <c r="AR128" s="849"/>
      <c r="AS128" s="849"/>
      <c r="AT128" s="850"/>
      <c r="AU128" s="283"/>
      <c r="AV128" s="283"/>
      <c r="AW128" s="283"/>
      <c r="AX128" s="851" t="s">
        <v>501</v>
      </c>
      <c r="AY128" s="852"/>
      <c r="AZ128" s="852"/>
      <c r="BA128" s="852"/>
      <c r="BB128" s="852"/>
      <c r="BC128" s="852"/>
      <c r="BD128" s="852"/>
      <c r="BE128" s="853"/>
      <c r="BF128" s="830" t="s">
        <v>126</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502</v>
      </c>
      <c r="CQ128" s="772"/>
      <c r="CR128" s="772"/>
      <c r="CS128" s="772"/>
      <c r="CT128" s="772"/>
      <c r="CU128" s="772"/>
      <c r="CV128" s="772"/>
      <c r="CW128" s="772"/>
      <c r="CX128" s="772"/>
      <c r="CY128" s="772"/>
      <c r="CZ128" s="772"/>
      <c r="DA128" s="772"/>
      <c r="DB128" s="772"/>
      <c r="DC128" s="772"/>
      <c r="DD128" s="772"/>
      <c r="DE128" s="772"/>
      <c r="DF128" s="773"/>
      <c r="DG128" s="834" t="s">
        <v>391</v>
      </c>
      <c r="DH128" s="835"/>
      <c r="DI128" s="835"/>
      <c r="DJ128" s="835"/>
      <c r="DK128" s="835"/>
      <c r="DL128" s="835" t="s">
        <v>126</v>
      </c>
      <c r="DM128" s="835"/>
      <c r="DN128" s="835"/>
      <c r="DO128" s="835"/>
      <c r="DP128" s="835"/>
      <c r="DQ128" s="835" t="s">
        <v>126</v>
      </c>
      <c r="DR128" s="835"/>
      <c r="DS128" s="835"/>
      <c r="DT128" s="835"/>
      <c r="DU128" s="835"/>
      <c r="DV128" s="836" t="s">
        <v>391</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503</v>
      </c>
      <c r="X129" s="821"/>
      <c r="Y129" s="821"/>
      <c r="Z129" s="822"/>
      <c r="AA129" s="823">
        <v>52205541</v>
      </c>
      <c r="AB129" s="824"/>
      <c r="AC129" s="824"/>
      <c r="AD129" s="824"/>
      <c r="AE129" s="825"/>
      <c r="AF129" s="826">
        <v>51956615</v>
      </c>
      <c r="AG129" s="824"/>
      <c r="AH129" s="824"/>
      <c r="AI129" s="824"/>
      <c r="AJ129" s="825"/>
      <c r="AK129" s="826">
        <v>51907475</v>
      </c>
      <c r="AL129" s="824"/>
      <c r="AM129" s="824"/>
      <c r="AN129" s="824"/>
      <c r="AO129" s="825"/>
      <c r="AP129" s="827"/>
      <c r="AQ129" s="828"/>
      <c r="AR129" s="828"/>
      <c r="AS129" s="828"/>
      <c r="AT129" s="829"/>
      <c r="AU129" s="285"/>
      <c r="AV129" s="285"/>
      <c r="AW129" s="285"/>
      <c r="AX129" s="793" t="s">
        <v>504</v>
      </c>
      <c r="AY129" s="794"/>
      <c r="AZ129" s="794"/>
      <c r="BA129" s="794"/>
      <c r="BB129" s="794"/>
      <c r="BC129" s="794"/>
      <c r="BD129" s="794"/>
      <c r="BE129" s="795"/>
      <c r="BF129" s="813" t="s">
        <v>391</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506</v>
      </c>
      <c r="X130" s="821"/>
      <c r="Y130" s="821"/>
      <c r="Z130" s="822"/>
      <c r="AA130" s="823">
        <v>8857910</v>
      </c>
      <c r="AB130" s="824"/>
      <c r="AC130" s="824"/>
      <c r="AD130" s="824"/>
      <c r="AE130" s="825"/>
      <c r="AF130" s="826">
        <v>8891542</v>
      </c>
      <c r="AG130" s="824"/>
      <c r="AH130" s="824"/>
      <c r="AI130" s="824"/>
      <c r="AJ130" s="825"/>
      <c r="AK130" s="826">
        <v>8795321</v>
      </c>
      <c r="AL130" s="824"/>
      <c r="AM130" s="824"/>
      <c r="AN130" s="824"/>
      <c r="AO130" s="825"/>
      <c r="AP130" s="827"/>
      <c r="AQ130" s="828"/>
      <c r="AR130" s="828"/>
      <c r="AS130" s="828"/>
      <c r="AT130" s="829"/>
      <c r="AU130" s="285"/>
      <c r="AV130" s="285"/>
      <c r="AW130" s="285"/>
      <c r="AX130" s="793" t="s">
        <v>507</v>
      </c>
      <c r="AY130" s="794"/>
      <c r="AZ130" s="794"/>
      <c r="BA130" s="794"/>
      <c r="BB130" s="794"/>
      <c r="BC130" s="794"/>
      <c r="BD130" s="794"/>
      <c r="BE130" s="795"/>
      <c r="BF130" s="796">
        <v>9.8000000000000007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508</v>
      </c>
      <c r="X131" s="804"/>
      <c r="Y131" s="804"/>
      <c r="Z131" s="805"/>
      <c r="AA131" s="806">
        <v>43347631</v>
      </c>
      <c r="AB131" s="807"/>
      <c r="AC131" s="807"/>
      <c r="AD131" s="807"/>
      <c r="AE131" s="808"/>
      <c r="AF131" s="809">
        <v>43065073</v>
      </c>
      <c r="AG131" s="807"/>
      <c r="AH131" s="807"/>
      <c r="AI131" s="807"/>
      <c r="AJ131" s="808"/>
      <c r="AK131" s="809">
        <v>43112154</v>
      </c>
      <c r="AL131" s="807"/>
      <c r="AM131" s="807"/>
      <c r="AN131" s="807"/>
      <c r="AO131" s="808"/>
      <c r="AP131" s="810"/>
      <c r="AQ131" s="811"/>
      <c r="AR131" s="811"/>
      <c r="AS131" s="811"/>
      <c r="AT131" s="812"/>
      <c r="AU131" s="285"/>
      <c r="AV131" s="285"/>
      <c r="AW131" s="285"/>
      <c r="AX131" s="771" t="s">
        <v>509</v>
      </c>
      <c r="AY131" s="772"/>
      <c r="AZ131" s="772"/>
      <c r="BA131" s="772"/>
      <c r="BB131" s="772"/>
      <c r="BC131" s="772"/>
      <c r="BD131" s="772"/>
      <c r="BE131" s="773"/>
      <c r="BF131" s="774">
        <v>127.4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511</v>
      </c>
      <c r="W132" s="784"/>
      <c r="X132" s="784"/>
      <c r="Y132" s="784"/>
      <c r="Z132" s="785"/>
      <c r="AA132" s="786">
        <v>8.8927766320000003</v>
      </c>
      <c r="AB132" s="787"/>
      <c r="AC132" s="787"/>
      <c r="AD132" s="787"/>
      <c r="AE132" s="788"/>
      <c r="AF132" s="789">
        <v>10.28790547</v>
      </c>
      <c r="AG132" s="787"/>
      <c r="AH132" s="787"/>
      <c r="AI132" s="787"/>
      <c r="AJ132" s="788"/>
      <c r="AK132" s="789">
        <v>10.49592187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512</v>
      </c>
      <c r="W133" s="763"/>
      <c r="X133" s="763"/>
      <c r="Y133" s="763"/>
      <c r="Z133" s="764"/>
      <c r="AA133" s="765">
        <v>9.6</v>
      </c>
      <c r="AB133" s="766"/>
      <c r="AC133" s="766"/>
      <c r="AD133" s="766"/>
      <c r="AE133" s="767"/>
      <c r="AF133" s="765">
        <v>9.3000000000000007</v>
      </c>
      <c r="AG133" s="766"/>
      <c r="AH133" s="766"/>
      <c r="AI133" s="766"/>
      <c r="AJ133" s="767"/>
      <c r="AK133" s="765">
        <v>9.8000000000000007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f26Qoiqx0rqCmyJJiAsE+O8V45Iepiq46yy3b3qu256G/bjnf3io3mPYoI486F2BuDlHspRsMo4xLu/4+rLJg==" saltValue="Vrttk4bGFJ7VfPVVczt7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O22" zoomScale="80" zoomScaleNormal="85" zoomScaleSheetLayoutView="80" workbookViewId="0">
      <selection activeCell="DG32" sqref="DG3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ULQJhK1ajOw+LBOzFaFTCjcioYTO9JinGYmNYnDRNWq83sKFO5MA44t8gDaJ0ffL/CtPbuNFJJvyr1CQ0VUfA==" saltValue="wMbfkTTUoFEmGTiuVOap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pTL/zocCPF3bE/uSYE3GIfc4q3TX1upj2Tvdbb5Cm9ntpEEOuooTsQkj7s4YhyC79Sxu72bX+oTupRVRWabXw==" saltValue="CWTl3zXf+3Y14C+ZIi1W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521</v>
      </c>
      <c r="AL9" s="1193"/>
      <c r="AM9" s="1193"/>
      <c r="AN9" s="1194"/>
      <c r="AO9" s="313">
        <v>9860786</v>
      </c>
      <c r="AP9" s="313">
        <v>43285</v>
      </c>
      <c r="AQ9" s="314">
        <v>58073</v>
      </c>
      <c r="AR9" s="315">
        <v>-25.5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522</v>
      </c>
      <c r="AL10" s="1193"/>
      <c r="AM10" s="1193"/>
      <c r="AN10" s="1194"/>
      <c r="AO10" s="316">
        <v>339048</v>
      </c>
      <c r="AP10" s="316">
        <v>1488</v>
      </c>
      <c r="AQ10" s="317">
        <v>2762</v>
      </c>
      <c r="AR10" s="318">
        <v>-46.1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523</v>
      </c>
      <c r="AL11" s="1193"/>
      <c r="AM11" s="1193"/>
      <c r="AN11" s="1194"/>
      <c r="AO11" s="316">
        <v>2422321</v>
      </c>
      <c r="AP11" s="316">
        <v>10633</v>
      </c>
      <c r="AQ11" s="317">
        <v>1714</v>
      </c>
      <c r="AR11" s="318">
        <v>520.4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524</v>
      </c>
      <c r="AL12" s="1193"/>
      <c r="AM12" s="1193"/>
      <c r="AN12" s="1194"/>
      <c r="AO12" s="316">
        <v>116927</v>
      </c>
      <c r="AP12" s="316">
        <v>513</v>
      </c>
      <c r="AQ12" s="317">
        <v>632</v>
      </c>
      <c r="AR12" s="318">
        <v>-18.8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525</v>
      </c>
      <c r="AL13" s="1193"/>
      <c r="AM13" s="1193"/>
      <c r="AN13" s="1194"/>
      <c r="AO13" s="316" t="s">
        <v>526</v>
      </c>
      <c r="AP13" s="316" t="s">
        <v>526</v>
      </c>
      <c r="AQ13" s="317">
        <v>9</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527</v>
      </c>
      <c r="AL14" s="1193"/>
      <c r="AM14" s="1193"/>
      <c r="AN14" s="1194"/>
      <c r="AO14" s="316">
        <v>691728</v>
      </c>
      <c r="AP14" s="316">
        <v>3036</v>
      </c>
      <c r="AQ14" s="317">
        <v>1980</v>
      </c>
      <c r="AR14" s="318">
        <v>53.3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528</v>
      </c>
      <c r="AL15" s="1193"/>
      <c r="AM15" s="1193"/>
      <c r="AN15" s="1194"/>
      <c r="AO15" s="316">
        <v>519535</v>
      </c>
      <c r="AP15" s="316">
        <v>2281</v>
      </c>
      <c r="AQ15" s="317">
        <v>1379</v>
      </c>
      <c r="AR15" s="318">
        <v>65.400000000000006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529</v>
      </c>
      <c r="AL16" s="1196"/>
      <c r="AM16" s="1196"/>
      <c r="AN16" s="1197"/>
      <c r="AO16" s="316">
        <v>-811231</v>
      </c>
      <c r="AP16" s="316">
        <v>-3561</v>
      </c>
      <c r="AQ16" s="317">
        <v>-3914</v>
      </c>
      <c r="AR16" s="318">
        <v>-9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13139114</v>
      </c>
      <c r="AP17" s="316">
        <v>57675</v>
      </c>
      <c r="AQ17" s="317">
        <v>62636</v>
      </c>
      <c r="AR17" s="318">
        <v>-7.9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534</v>
      </c>
      <c r="AL21" s="1190"/>
      <c r="AM21" s="1190"/>
      <c r="AN21" s="1191"/>
      <c r="AO21" s="328">
        <v>5.22</v>
      </c>
      <c r="AP21" s="329">
        <v>6.32</v>
      </c>
      <c r="AQ21" s="330">
        <v>-1.1000000000000001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535</v>
      </c>
      <c r="AL22" s="1190"/>
      <c r="AM22" s="1190"/>
      <c r="AN22" s="1191"/>
      <c r="AO22" s="333">
        <v>98.5</v>
      </c>
      <c r="AP22" s="334">
        <v>99.9</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539</v>
      </c>
      <c r="AL32" s="1181"/>
      <c r="AM32" s="1181"/>
      <c r="AN32" s="1182"/>
      <c r="AO32" s="343">
        <v>9035538</v>
      </c>
      <c r="AP32" s="343">
        <v>39662</v>
      </c>
      <c r="AQ32" s="344">
        <v>36995</v>
      </c>
      <c r="AR32" s="345">
        <v>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540</v>
      </c>
      <c r="AL33" s="1181"/>
      <c r="AM33" s="1181"/>
      <c r="AN33" s="1182"/>
      <c r="AO33" s="343" t="s">
        <v>526</v>
      </c>
      <c r="AP33" s="343" t="s">
        <v>526</v>
      </c>
      <c r="AQ33" s="344">
        <v>3</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541</v>
      </c>
      <c r="AL34" s="1181"/>
      <c r="AM34" s="1181"/>
      <c r="AN34" s="1182"/>
      <c r="AO34" s="343">
        <v>99020</v>
      </c>
      <c r="AP34" s="343">
        <v>435</v>
      </c>
      <c r="AQ34" s="344">
        <v>81</v>
      </c>
      <c r="AR34" s="345">
        <v>437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542</v>
      </c>
      <c r="AL35" s="1181"/>
      <c r="AM35" s="1181"/>
      <c r="AN35" s="1182"/>
      <c r="AO35" s="343">
        <v>3993528</v>
      </c>
      <c r="AP35" s="343">
        <v>17530</v>
      </c>
      <c r="AQ35" s="344">
        <v>8919</v>
      </c>
      <c r="AR35" s="345">
        <v>96.5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543</v>
      </c>
      <c r="AL36" s="1181"/>
      <c r="AM36" s="1181"/>
      <c r="AN36" s="1182"/>
      <c r="AO36" s="343">
        <v>400386</v>
      </c>
      <c r="AP36" s="343">
        <v>1758</v>
      </c>
      <c r="AQ36" s="344">
        <v>380</v>
      </c>
      <c r="AR36" s="345">
        <v>362.6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544</v>
      </c>
      <c r="AL37" s="1181"/>
      <c r="AM37" s="1181"/>
      <c r="AN37" s="1182"/>
      <c r="AO37" s="343">
        <v>81463</v>
      </c>
      <c r="AP37" s="343">
        <v>358</v>
      </c>
      <c r="AQ37" s="344">
        <v>886</v>
      </c>
      <c r="AR37" s="345">
        <v>-59.6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545</v>
      </c>
      <c r="AL38" s="1184"/>
      <c r="AM38" s="1184"/>
      <c r="AN38" s="1185"/>
      <c r="AO38" s="346">
        <v>333</v>
      </c>
      <c r="AP38" s="346">
        <v>1</v>
      </c>
      <c r="AQ38" s="347">
        <v>1</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546</v>
      </c>
      <c r="AL39" s="1184"/>
      <c r="AM39" s="1184"/>
      <c r="AN39" s="1185"/>
      <c r="AO39" s="343">
        <v>-289929</v>
      </c>
      <c r="AP39" s="343">
        <v>-1273</v>
      </c>
      <c r="AQ39" s="344">
        <v>-8108</v>
      </c>
      <c r="AR39" s="345">
        <v>-84.3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547</v>
      </c>
      <c r="AL40" s="1181"/>
      <c r="AM40" s="1181"/>
      <c r="AN40" s="1182"/>
      <c r="AO40" s="343">
        <v>-8795321</v>
      </c>
      <c r="AP40" s="343">
        <v>-38608</v>
      </c>
      <c r="AQ40" s="344">
        <v>-28743</v>
      </c>
      <c r="AR40" s="345">
        <v>34.299999999999997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4525018</v>
      </c>
      <c r="AP41" s="343">
        <v>19863</v>
      </c>
      <c r="AQ41" s="344">
        <v>10414</v>
      </c>
      <c r="AR41" s="345">
        <v>90.7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516</v>
      </c>
      <c r="AN49" s="1175" t="s">
        <v>551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13468440</v>
      </c>
      <c r="AN51" s="365">
        <v>57099</v>
      </c>
      <c r="AO51" s="366">
        <v>27.5</v>
      </c>
      <c r="AP51" s="367">
        <v>43554</v>
      </c>
      <c r="AQ51" s="368">
        <v>4</v>
      </c>
      <c r="AR51" s="369">
        <v>23.5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7020307</v>
      </c>
      <c r="AN52" s="373">
        <v>29762</v>
      </c>
      <c r="AO52" s="374">
        <v>15.8</v>
      </c>
      <c r="AP52" s="375">
        <v>24811</v>
      </c>
      <c r="AQ52" s="376">
        <v>4.5999999999999996</v>
      </c>
      <c r="AR52" s="377">
        <v>11.2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20975756</v>
      </c>
      <c r="AN53" s="365">
        <v>89568</v>
      </c>
      <c r="AO53" s="366">
        <v>56.9</v>
      </c>
      <c r="AP53" s="367">
        <v>46395</v>
      </c>
      <c r="AQ53" s="368">
        <v>6.5</v>
      </c>
      <c r="AR53" s="369">
        <v>50.4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13341523</v>
      </c>
      <c r="AN54" s="373">
        <v>56969</v>
      </c>
      <c r="AO54" s="374">
        <v>91.4</v>
      </c>
      <c r="AP54" s="375">
        <v>26304</v>
      </c>
      <c r="AQ54" s="376">
        <v>6</v>
      </c>
      <c r="AR54" s="377">
        <v>85.4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15507924</v>
      </c>
      <c r="AN55" s="365">
        <v>66741</v>
      </c>
      <c r="AO55" s="366">
        <v>-25.5</v>
      </c>
      <c r="AP55" s="367">
        <v>48088</v>
      </c>
      <c r="AQ55" s="368">
        <v>3.6</v>
      </c>
      <c r="AR55" s="369">
        <v>-29.1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7510650</v>
      </c>
      <c r="AN56" s="373">
        <v>32323</v>
      </c>
      <c r="AO56" s="374">
        <v>-43.3</v>
      </c>
      <c r="AP56" s="375">
        <v>25183</v>
      </c>
      <c r="AQ56" s="376">
        <v>-4.3</v>
      </c>
      <c r="AR56" s="377">
        <v>-39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18065629</v>
      </c>
      <c r="AN57" s="365">
        <v>78532</v>
      </c>
      <c r="AO57" s="366">
        <v>17.7</v>
      </c>
      <c r="AP57" s="367">
        <v>46457</v>
      </c>
      <c r="AQ57" s="368">
        <v>-3.4</v>
      </c>
      <c r="AR57" s="369">
        <v>21.1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9215794</v>
      </c>
      <c r="AN58" s="373">
        <v>40061</v>
      </c>
      <c r="AO58" s="374">
        <v>23.9</v>
      </c>
      <c r="AP58" s="375">
        <v>24020</v>
      </c>
      <c r="AQ58" s="376">
        <v>-4.5999999999999996</v>
      </c>
      <c r="AR58" s="377">
        <v>28.5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17900283</v>
      </c>
      <c r="AN59" s="365">
        <v>78575</v>
      </c>
      <c r="AO59" s="366">
        <v>0.1</v>
      </c>
      <c r="AP59" s="367">
        <v>51849</v>
      </c>
      <c r="AQ59" s="368">
        <v>11.6</v>
      </c>
      <c r="AR59" s="369">
        <v>-11.5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9318732</v>
      </c>
      <c r="AN60" s="373">
        <v>40905</v>
      </c>
      <c r="AO60" s="374">
        <v>2.1</v>
      </c>
      <c r="AP60" s="375">
        <v>26326</v>
      </c>
      <c r="AQ60" s="376">
        <v>9.6</v>
      </c>
      <c r="AR60" s="377">
        <v>-7.5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17183606</v>
      </c>
      <c r="AN61" s="380">
        <v>74103</v>
      </c>
      <c r="AO61" s="381">
        <v>15.3</v>
      </c>
      <c r="AP61" s="382">
        <v>47269</v>
      </c>
      <c r="AQ61" s="383">
        <v>4.5</v>
      </c>
      <c r="AR61" s="369">
        <v>10.8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9281401</v>
      </c>
      <c r="AN62" s="373">
        <v>40004</v>
      </c>
      <c r="AO62" s="374">
        <v>18</v>
      </c>
      <c r="AP62" s="375">
        <v>25329</v>
      </c>
      <c r="AQ62" s="376">
        <v>2.2999999999999998</v>
      </c>
      <c r="AR62" s="377">
        <v>15.7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7iUKJ4beGcy3gdJSA0DnvYVBvs2mM5Wb0BxMhe0YeJ4riiUjGvZjd+GMSjQQDu/SXzwxI+MI87xGLRl6QgYA==" saltValue="jx9m8j0s4A8+7/0zXh5i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AG103" sqref="AG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UEFaYb1M5HTxmdx3vowVVukDnHLholJmTbNT3a5q8/EkJoXxMoIM2SnCNcyACkS2aJD+Tw8WmUn+7pTZxhUs+g==" saltValue="ekkzUWoO/BKhNgDCsSpO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uQ55Th1Qi2bCWMNEBCL1Dm2C1nR8m5Mq7hWDZnqnxtC85hIyhIRLt8ozXhXRbtMeL8KuDRsaso8NGQMLzcv0Wg==" saltValue="E53gfYfTU1u03WIOYP0Y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8" t="s">
        <v>3</v>
      </c>
      <c r="D47" s="1198"/>
      <c r="E47" s="1199"/>
      <c r="F47" s="11">
        <v>7.32</v>
      </c>
      <c r="G47" s="12">
        <v>6.67</v>
      </c>
      <c r="H47" s="12">
        <v>6.4</v>
      </c>
      <c r="I47" s="12">
        <v>5.18</v>
      </c>
      <c r="J47" s="13">
        <v>5.44</v>
      </c>
    </row>
    <row r="48" spans="2:10" ht="57.75" customHeight="1" x14ac:dyDescent="0.15">
      <c r="B48" s="14"/>
      <c r="C48" s="1200" t="s">
        <v>4</v>
      </c>
      <c r="D48" s="1200"/>
      <c r="E48" s="1201"/>
      <c r="F48" s="15">
        <v>2.97</v>
      </c>
      <c r="G48" s="16">
        <v>5.13</v>
      </c>
      <c r="H48" s="16">
        <v>3.42</v>
      </c>
      <c r="I48" s="16">
        <v>4.32</v>
      </c>
      <c r="J48" s="17">
        <v>3.86</v>
      </c>
    </row>
    <row r="49" spans="2:10" ht="57.75" customHeight="1" thickBot="1" x14ac:dyDescent="0.2">
      <c r="B49" s="18"/>
      <c r="C49" s="1202" t="s">
        <v>5</v>
      </c>
      <c r="D49" s="1202"/>
      <c r="E49" s="1203"/>
      <c r="F49" s="19">
        <v>0.36</v>
      </c>
      <c r="G49" s="20">
        <v>1.46</v>
      </c>
      <c r="H49" s="20" t="s">
        <v>572</v>
      </c>
      <c r="I49" s="20" t="s">
        <v>573</v>
      </c>
      <c r="J49" s="21" t="s">
        <v>574</v>
      </c>
    </row>
    <row r="50" spans="2:10" ht="13.5" customHeight="1" x14ac:dyDescent="0.15"/>
  </sheetData>
  <sheetProtection algorithmName="SHA-512" hashValue="C8HAc5cxq925kBEE/f8D49eWzdMG6K7q9ovHRdZsEFK8lmXEU71EEM/4B8vX/rL0+LS5XoEBvQqxXZkNNU7kww==" saltValue="L/tc1x1HcqDRq7BVXLIy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2021-02-26T00:42:20Z</cp:lastPrinted>
  <dcterms:created xsi:type="dcterms:W3CDTF">2021-02-05T00:54:07Z</dcterms:created>
  <dcterms:modified xsi:type="dcterms:W3CDTF">2021-03-11T06:58:08Z</dcterms:modified>
  <cp:category/>
</cp:coreProperties>
</file>